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mle\OneDrive\Documents\Downloads\"/>
    </mc:Choice>
  </mc:AlternateContent>
  <xr:revisionPtr revIDLastSave="0" documentId="13_ncr:1_{B34A8E4A-7090-4991-8744-B5FB4B313C0E}" xr6:coauthVersionLast="47" xr6:coauthVersionMax="47" xr10:uidLastSave="{00000000-0000-0000-0000-000000000000}"/>
  <bookViews>
    <workbookView xWindow="-108" yWindow="-108" windowWidth="23256" windowHeight="12576" firstSheet="3" activeTab="5" xr2:uid="{00000000-000D-0000-FFFF-FFFF00000000}"/>
  </bookViews>
  <sheets>
    <sheet name="Category Statistics" sheetId="3" r:id="rId1"/>
    <sheet name="Subcategory" sheetId="5" r:id="rId2"/>
    <sheet name="Outcomes Based on Launch Date" sheetId="6" r:id="rId3"/>
    <sheet name="Theater Outcomes by Launch Date" sheetId="7" r:id="rId4"/>
    <sheet name="Kickstarter_Challenge" sheetId="1" r:id="rId5"/>
    <sheet name="Outcomes Based on Goals" sheetId="8" r:id="rId6"/>
  </sheets>
  <definedNames>
    <definedName name="_xlnm._FilterDatabase" localSheetId="4" hidden="1">Kickstarter_Challenge!$A$1:$P$4115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8" l="1"/>
  <c r="F4" i="8"/>
  <c r="F5" i="8"/>
  <c r="F6" i="8"/>
  <c r="F7" i="8"/>
  <c r="F8" i="8"/>
  <c r="F9" i="8"/>
  <c r="F10" i="8"/>
  <c r="F11" i="8"/>
  <c r="F12" i="8"/>
  <c r="F13" i="8"/>
  <c r="F3" i="8"/>
  <c r="G2" i="8"/>
  <c r="G3" i="8"/>
  <c r="G4" i="8"/>
  <c r="G5" i="8"/>
  <c r="G6" i="8"/>
  <c r="G7" i="8"/>
  <c r="G8" i="8"/>
  <c r="G9" i="8"/>
  <c r="G10" i="8"/>
  <c r="G11" i="8"/>
  <c r="G12" i="8"/>
  <c r="G13" i="8"/>
  <c r="H4" i="8"/>
  <c r="H5" i="8"/>
  <c r="H6" i="8"/>
  <c r="H7" i="8"/>
  <c r="H8" i="8"/>
  <c r="H9" i="8"/>
  <c r="H10" i="8"/>
  <c r="H11" i="8"/>
  <c r="H12" i="8"/>
  <c r="H13" i="8"/>
  <c r="H3" i="8"/>
  <c r="H2" i="8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C3" i="8"/>
  <c r="B3" i="8"/>
  <c r="E2" i="8"/>
  <c r="D3" i="8" a="1"/>
  <c r="D3" i="8" s="1"/>
  <c r="D2" i="8"/>
  <c r="C2" i="8"/>
  <c r="B2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8" l="1"/>
  <c r="E12" i="8"/>
  <c r="E11" i="8"/>
  <c r="E10" i="8"/>
  <c r="E9" i="8"/>
  <c r="E8" i="8"/>
  <c r="E7" i="8"/>
  <c r="E6" i="8"/>
  <c r="E5" i="8"/>
  <c r="E4" i="8"/>
  <c r="E3" i="8"/>
  <c r="E14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<sst xmlns="http://schemas.openxmlformats.org/spreadsheetml/2006/main" count="33026" uniqueCount="8400">
  <si>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</si>
  <si>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</si>
  <si>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</si>
  <si>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</si>
  <si>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</si>
  <si>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</si>
  <si>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</si>
  <si>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</si>
  <si>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</si>
  <si>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</si>
  <si>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</si>
  <si>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</si>
  <si>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</si>
  <si>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</si>
  <si>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</si>
  <si>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</si>
  <si>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</si>
  <si>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</si>
  <si>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</si>
  <si>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</si>
  <si>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</si>
  <si>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</si>
  <si>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</si>
  <si>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</si>
  <si>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</si>
  <si>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</si>
  <si>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</si>
  <si>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</si>
  <si>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</si>
  <si>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</si>
  <si>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</si>
  <si>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</si>
  <si>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</si>
  <si>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</si>
  <si>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</si>
  <si>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</si>
  <si>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</si>
  <si>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</si>
  <si>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</si>
  <si>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</si>
  <si>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</si>
  <si>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</si>
  <si>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</si>
  <si>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</si>
  <si>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</si>
  <si>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</si>
  <si>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</si>
  <si>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</si>
  <si>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</si>
  <si>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</si>
  <si>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</si>
  <si>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</si>
  <si>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</si>
  <si>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</si>
  <si>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</si>
  <si>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</si>
  <si>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</si>
  <si>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</si>
  <si>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</si>
  <si>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</si>
  <si>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</si>
  <si>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</si>
  <si>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</si>
  <si>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</si>
  <si>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</si>
  <si>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</si>
  <si>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</si>
  <si>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</si>
  <si>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</si>
  <si>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</si>
  <si>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</si>
  <si>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</si>
  <si>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</si>
  <si>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</si>
  <si>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</si>
  <si>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</si>
  <si>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</si>
  <si>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</si>
  <si>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</si>
  <si>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</si>
  <si>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</si>
  <si>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</si>
  <si>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</si>
  <si>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</si>
  <si>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</si>
  <si>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</si>
  <si>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</si>
  <si>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</si>
  <si>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</si>
  <si>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</si>
  <si>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</si>
  <si>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</si>
  <si>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</si>
  <si>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</si>
  <si>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</si>
  <si>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</si>
  <si>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</si>
  <si>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</si>
  <si>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</si>
  <si>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</si>
  <si>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</si>
  <si>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</si>
  <si>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</si>
  <si>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</si>
  <si>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</si>
  <si>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</si>
  <si>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</si>
  <si>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</si>
  <si>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</si>
  <si>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</si>
  <si>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</si>
  <si>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</si>
  <si>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</si>
  <si>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</si>
  <si>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</si>
  <si>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</si>
  <si>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</si>
  <si>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</si>
  <si>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</si>
  <si>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</si>
  <si>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</si>
  <si>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</si>
  <si>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</si>
  <si>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</si>
  <si>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</si>
  <si>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</si>
  <si>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</si>
  <si>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</si>
  <si>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</si>
  <si>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</si>
  <si>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</si>
  <si>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</si>
  <si>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</si>
  <si>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</si>
  <si>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</si>
  <si>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</si>
  <si>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</si>
  <si>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</si>
  <si>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</si>
  <si>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</si>
  <si>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</si>
  <si>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</si>
  <si>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</si>
  <si>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</si>
  <si>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</si>
  <si>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</si>
  <si>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</si>
  <si>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</si>
  <si>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</si>
  <si>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</si>
  <si>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</si>
  <si>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</si>
  <si>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</si>
  <si>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</si>
  <si>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</si>
  <si>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</si>
  <si>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</si>
  <si>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</si>
  <si>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</si>
  <si>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</si>
  <si>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</si>
  <si>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</si>
  <si>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</si>
  <si>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</si>
  <si>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</si>
  <si>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</si>
  <si>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</si>
  <si>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</si>
  <si>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</si>
  <si>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</si>
  <si>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</si>
  <si>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</si>
  <si>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</si>
  <si>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</si>
  <si>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</si>
  <si>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</si>
  <si>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</si>
  <si>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</si>
  <si>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</si>
  <si>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</si>
  <si>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</si>
  <si>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</si>
  <si>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</si>
  <si>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</si>
  <si>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</si>
  <si>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</si>
  <si>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</si>
  <si>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</si>
  <si>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</si>
  <si>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</si>
  <si>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</si>
  <si>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</si>
  <si>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</si>
  <si>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</si>
  <si>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</si>
  <si>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</si>
  <si>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</si>
  <si>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</si>
  <si>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</si>
  <si>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</si>
  <si>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</si>
  <si>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</si>
  <si>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</si>
  <si>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</si>
  <si>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</si>
  <si>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</si>
  <si>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</si>
  <si>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</si>
  <si>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</si>
  <si>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</si>
  <si>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</si>
  <si>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</si>
  <si>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</si>
  <si>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</si>
  <si>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</si>
  <si>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</si>
  <si>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</si>
  <si>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</si>
  <si>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</si>
  <si>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</si>
  <si>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</si>
  <si>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</si>
  <si>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</si>
  <si>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</si>
  <si>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</si>
  <si>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</si>
  <si>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</si>
  <si>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</si>
  <si>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</si>
  <si>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</si>
  <si>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</si>
  <si>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</si>
  <si>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</si>
  <si>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</si>
  <si>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</si>
  <si>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</si>
  <si>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</si>
  <si>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</si>
  <si>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</si>
  <si>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</si>
  <si>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</si>
  <si>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</si>
  <si>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</si>
  <si>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</si>
  <si>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</si>
  <si>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</si>
  <si>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</si>
  <si>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</si>
  <si>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</si>
  <si>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</si>
  <si>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</si>
  <si>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</si>
  <si>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</si>
  <si>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</si>
  <si>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</si>
  <si>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</si>
  <si>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</si>
  <si>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</si>
  <si>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</si>
  <si>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</si>
  <si>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</si>
  <si>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</si>
  <si>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</si>
  <si>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</si>
  <si>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</si>
  <si>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</si>
  <si>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</si>
  <si>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</si>
  <si>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</si>
  <si>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</si>
  <si>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</si>
  <si>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</si>
  <si>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</si>
  <si>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</si>
  <si>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</si>
  <si>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</si>
  <si>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</si>
  <si>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</si>
  <si>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</si>
  <si>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</si>
  <si>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</si>
  <si>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</si>
  <si>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</si>
  <si>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</si>
  <si>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</si>
  <si>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</si>
  <si>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</si>
  <si>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</si>
  <si>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</si>
  <si>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</si>
  <si>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</si>
  <si>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</si>
  <si>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</si>
  <si>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</si>
  <si>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</si>
  <si>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</si>
  <si>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</si>
  <si>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</si>
  <si>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</si>
  <si>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</si>
  <si>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</si>
  <si>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</si>
  <si>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</si>
  <si>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</si>
  <si>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</si>
  <si>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</si>
  <si>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</si>
  <si>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</si>
  <si>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</si>
  <si>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</si>
  <si>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</si>
  <si>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</si>
  <si>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</si>
  <si>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</si>
  <si>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</si>
  <si>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</si>
  <si>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</si>
  <si>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</si>
  <si>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</si>
  <si>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</si>
  <si>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</si>
  <si>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</si>
  <si>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</si>
  <si>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</si>
  <si>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</si>
  <si>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</si>
  <si>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</si>
  <si>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</si>
  <si>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</si>
  <si>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</si>
  <si>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</si>
  <si>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</si>
  <si>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</si>
  <si>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</si>
  <si>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</si>
  <si>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</si>
  <si>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</si>
  <si>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</si>
  <si>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</si>
  <si>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</si>
  <si>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</si>
  <si>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</si>
  <si>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</si>
  <si>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</si>
  <si>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</si>
  <si>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</si>
  <si>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</si>
  <si>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</si>
  <si>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</si>
  <si>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</si>
  <si>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</si>
  <si>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</si>
  <si>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</si>
  <si>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</si>
  <si>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</si>
  <si>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</si>
  <si>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</si>
  <si>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</si>
  <si>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</si>
  <si>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</si>
  <si>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</si>
  <si>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</si>
  <si>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</si>
  <si>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</si>
  <si>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</si>
  <si>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</si>
  <si>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</si>
  <si>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</si>
  <si>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</si>
  <si>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</si>
  <si>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</si>
  <si>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</si>
  <si>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</si>
  <si>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</si>
  <si>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</si>
  <si>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</si>
  <si>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</si>
  <si>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</si>
  <si>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</si>
  <si>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</si>
  <si>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</si>
  <si>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</si>
  <si>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</si>
  <si>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</si>
  <si>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</si>
  <si>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</si>
  <si>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</si>
  <si>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</si>
  <si>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</si>
  <si>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</si>
  <si>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</si>
  <si>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</si>
  <si>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</si>
  <si>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</si>
  <si>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</si>
  <si>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</si>
  <si>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</si>
  <si>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</si>
  <si>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</si>
  <si>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</si>
  <si>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</si>
  <si>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</si>
  <si>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</si>
  <si>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</si>
  <si>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</si>
  <si>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</si>
  <si>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</si>
  <si>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</si>
  <si>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</si>
  <si>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</si>
  <si>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</si>
  <si>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</si>
  <si>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</si>
  <si>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</si>
  <si>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</si>
  <si>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</si>
  <si>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</si>
  <si>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</si>
  <si>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</si>
  <si>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</si>
  <si>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</si>
  <si>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</si>
  <si>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</si>
  <si>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</si>
  <si>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</si>
  <si>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</si>
  <si>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</si>
  <si>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</si>
  <si>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</si>
  <si>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</si>
  <si>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</si>
  <si>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</si>
  <si>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</si>
  <si>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</si>
  <si>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</si>
  <si>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</si>
  <si>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</si>
  <si>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</si>
  <si>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</si>
  <si>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</si>
  <si>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</si>
  <si>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</si>
  <si>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</si>
  <si>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</si>
  <si>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</si>
  <si>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</si>
  <si>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</si>
  <si>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</si>
  <si>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</si>
  <si>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</si>
  <si>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</si>
  <si>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</si>
  <si>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</si>
  <si>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</si>
  <si>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</si>
  <si>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</si>
  <si>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</si>
  <si>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</si>
  <si>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</si>
  <si>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</si>
  <si>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</si>
  <si>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</si>
  <si>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</si>
  <si>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</si>
  <si>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</si>
  <si>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</si>
  <si>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</si>
  <si>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</si>
  <si>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</si>
  <si>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</si>
  <si>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</si>
  <si>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</si>
  <si>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</si>
  <si>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</si>
  <si>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</si>
  <si>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</si>
  <si>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</si>
  <si>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</si>
  <si>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</si>
  <si>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</si>
  <si>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</si>
  <si>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</si>
  <si>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</si>
  <si>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</si>
  <si>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</si>
  <si>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</si>
  <si>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</si>
  <si>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</si>
  <si>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</si>
  <si>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</si>
  <si>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</si>
  <si>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</si>
  <si>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</si>
  <si>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</si>
  <si>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</si>
  <si>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</si>
  <si>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</si>
  <si>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</si>
  <si>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</si>
  <si>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</si>
  <si>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</si>
  <si>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</si>
  <si>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</si>
  <si>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</si>
  <si>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</si>
  <si>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</si>
  <si>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</si>
  <si>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</si>
  <si>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</si>
  <si>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</si>
  <si>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</si>
  <si>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</si>
  <si>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</si>
  <si>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</si>
  <si>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</si>
  <si>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</si>
  <si>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</si>
  <si>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</si>
  <si>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</si>
  <si>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</si>
  <si>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</si>
  <si>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</si>
  <si>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</si>
  <si>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</si>
  <si>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</si>
  <si>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</si>
  <si>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</si>
  <si>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</si>
  <si>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</si>
  <si>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</si>
  <si>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</si>
  <si>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</si>
  <si>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</si>
  <si>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</si>
  <si>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</si>
  <si>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</si>
  <si>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</si>
  <si>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</si>
  <si>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</si>
  <si>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</si>
  <si>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</si>
  <si>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</si>
  <si>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</si>
  <si>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</si>
  <si>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</si>
  <si>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</si>
  <si>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</si>
  <si>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</si>
  <si>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</si>
  <si>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</si>
  <si>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</si>
  <si>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</si>
  <si>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</si>
  <si>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</si>
  <si>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</si>
  <si>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</si>
  <si>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</si>
  <si>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</si>
  <si>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</si>
  <si>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</si>
  <si>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</si>
  <si>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</si>
  <si>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</si>
  <si>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</si>
  <si>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</si>
  <si>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</si>
  <si>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</si>
  <si>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</si>
  <si>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</si>
  <si>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</si>
  <si>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</si>
  <si>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</si>
  <si>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</si>
  <si>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</si>
  <si>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</si>
  <si>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</si>
  <si>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</si>
  <si>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</si>
  <si>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</si>
  <si>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</si>
  <si>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</si>
  <si>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</si>
  <si>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</si>
  <si>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</si>
  <si>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</si>
  <si>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</si>
  <si>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</si>
  <si>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</si>
  <si>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</si>
  <si>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</si>
  <si>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</si>
  <si>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</si>
  <si>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</si>
  <si>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</si>
  <si>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</si>
  <si>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</si>
  <si>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</si>
  <si>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</si>
  <si>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</si>
  <si>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</si>
  <si>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</si>
  <si>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</si>
  <si>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</si>
  <si>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</si>
  <si>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</si>
  <si>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</si>
  <si>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</si>
  <si>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</si>
  <si>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</si>
  <si>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</si>
  <si>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</si>
  <si>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</si>
  <si>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</si>
  <si>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</si>
  <si>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</si>
  <si>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</si>
  <si>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</si>
  <si>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</si>
  <si>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</si>
  <si>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</si>
  <si>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</si>
  <si>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</si>
  <si>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</si>
  <si>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</si>
  <si>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</si>
  <si>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</si>
  <si>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</si>
  <si>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</si>
  <si>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</si>
  <si>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</si>
  <si>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</si>
  <si>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</si>
  <si>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</si>
  <si>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</si>
  <si>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</si>
  <si>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</si>
  <si>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</si>
  <si>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</si>
  <si>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</si>
  <si>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</si>
  <si>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</si>
  <si>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</si>
  <si>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</si>
  <si>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</si>
  <si>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</si>
  <si>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</si>
  <si>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</si>
  <si>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</si>
  <si>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</si>
  <si>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</si>
  <si>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</si>
  <si>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</si>
  <si>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</si>
  <si>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</si>
  <si>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</si>
  <si>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</si>
  <si>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</si>
  <si>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</si>
  <si>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</si>
  <si>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</si>
  <si>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</si>
  <si>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</si>
  <si>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</si>
  <si>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</si>
  <si>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</si>
  <si>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</si>
  <si>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</si>
  <si>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</si>
  <si>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</si>
  <si>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</si>
  <si>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</si>
  <si>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</si>
  <si>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</si>
  <si>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</si>
  <si>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</si>
  <si>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</si>
  <si>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</si>
  <si>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</si>
  <si>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</si>
  <si>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</si>
  <si>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</si>
  <si>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</si>
  <si>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</si>
  <si>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</si>
  <si>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</si>
  <si>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</si>
  <si>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</si>
  <si>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</si>
  <si>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</si>
  <si>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</si>
  <si>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</si>
  <si>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</si>
  <si>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</si>
  <si>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</si>
  <si>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</si>
  <si>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</si>
  <si>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</si>
  <si>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</si>
  <si>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</si>
  <si>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</si>
  <si>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</si>
  <si>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</si>
  <si>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</si>
  <si>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</si>
  <si>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</si>
  <si>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</si>
  <si>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</si>
  <si>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</si>
  <si>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</si>
  <si>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</si>
  <si>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</si>
  <si>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</si>
  <si>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</si>
  <si>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</si>
  <si>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</si>
  <si>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</si>
  <si>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</si>
  <si>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</si>
  <si>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</si>
  <si>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</si>
  <si>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</si>
  <si>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</si>
  <si>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</si>
  <si>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</si>
  <si>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</si>
  <si>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</si>
  <si>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</si>
  <si>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</si>
  <si>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</si>
  <si>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</si>
  <si>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</si>
  <si>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</si>
  <si>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</si>
  <si>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</si>
  <si>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</si>
  <si>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</si>
  <si>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</si>
  <si>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</si>
  <si>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</si>
  <si>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</si>
  <si>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</si>
  <si>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</si>
  <si>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</si>
  <si>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</si>
  <si>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</si>
  <si>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</si>
  <si>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</si>
  <si>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</si>
  <si>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</si>
  <si>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</si>
  <si>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</si>
  <si>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</si>
  <si>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</si>
  <si>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</si>
  <si>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</si>
  <si>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</si>
  <si>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</si>
  <si>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</si>
  <si>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</si>
  <si>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</si>
  <si>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</si>
  <si>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</si>
  <si>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</si>
  <si>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</si>
  <si>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</si>
  <si>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</si>
  <si>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</si>
  <si>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</si>
  <si>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</si>
  <si>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</si>
  <si>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</si>
  <si>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</si>
  <si>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</si>
  <si>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</si>
  <si>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</si>
  <si>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</si>
  <si>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</si>
  <si>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</si>
  <si>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</si>
  <si>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</si>
  <si>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</si>
  <si>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</si>
  <si>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</si>
  <si>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</si>
  <si>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</si>
  <si>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</si>
  <si>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</si>
  <si>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</si>
  <si>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</si>
  <si>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</si>
  <si>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</si>
  <si>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</si>
  <si>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</si>
  <si>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</si>
  <si>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</si>
  <si>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</si>
  <si>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</si>
  <si>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</si>
  <si>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</si>
  <si>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</si>
  <si>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</si>
  <si>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</si>
  <si>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</si>
  <si>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</si>
  <si>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</si>
  <si>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</si>
  <si>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</si>
  <si>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</si>
  <si>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</si>
  <si>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</si>
  <si>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</si>
  <si>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</si>
  <si>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</si>
  <si>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</si>
  <si>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</si>
  <si>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</si>
  <si>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</si>
  <si>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</si>
  <si>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</si>
  <si>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</si>
  <si>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</si>
  <si>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</si>
  <si>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</si>
  <si>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</si>
  <si>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</si>
  <si>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</si>
  <si>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</si>
  <si>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</si>
  <si>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</si>
  <si>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</si>
  <si>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</si>
  <si>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</si>
  <si>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</si>
  <si>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</si>
  <si>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</si>
  <si>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</si>
  <si>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</si>
  <si>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</si>
  <si>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</si>
  <si>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</si>
  <si>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</si>
  <si>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</si>
  <si>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</si>
  <si>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</si>
  <si>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</si>
  <si>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</si>
  <si>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</si>
  <si>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</si>
  <si>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</si>
  <si>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</si>
  <si>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</si>
  <si>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</si>
  <si>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</si>
  <si>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</si>
  <si>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</si>
  <si>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</si>
  <si>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</si>
  <si>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</si>
  <si>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</si>
  <si>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</si>
  <si>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</si>
  <si>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</si>
  <si>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</si>
  <si>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</si>
  <si>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</si>
  <si>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</si>
  <si>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</si>
  <si>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</si>
  <si>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</si>
  <si>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</si>
  <si>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</si>
  <si>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</si>
  <si>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</si>
  <si>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</si>
  <si>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</si>
  <si>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</si>
  <si>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</si>
  <si>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</si>
  <si>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</si>
  <si>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</si>
  <si>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</si>
  <si>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</si>
  <si>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</si>
  <si>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</si>
  <si>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</si>
  <si>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</si>
  <si>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</si>
  <si>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</si>
  <si>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</si>
  <si>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</si>
  <si>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</si>
  <si>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</si>
  <si>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</si>
  <si>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</si>
  <si>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</si>
  <si>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</si>
  <si>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</si>
  <si>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</si>
  <si>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</si>
  <si>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</si>
  <si>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</si>
  <si>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</si>
  <si>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</si>
  <si>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</si>
  <si>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</si>
  <si>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</si>
  <si>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</si>
  <si>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</si>
  <si>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</si>
  <si>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</si>
  <si>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</si>
  <si>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</si>
  <si>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</si>
  <si>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</si>
  <si>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</si>
  <si>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</si>
  <si>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</si>
  <si>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</si>
  <si>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</si>
  <si>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</si>
  <si>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</si>
  <si>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</si>
  <si>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</si>
  <si>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</si>
  <si>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</si>
  <si>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</si>
  <si>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</si>
  <si>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</si>
  <si>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</si>
  <si>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</si>
  <si>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</si>
  <si>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</si>
  <si>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</si>
  <si>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</si>
  <si>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</si>
  <si>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</si>
  <si>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</si>
  <si>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</si>
  <si>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</si>
  <si>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</si>
  <si>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</si>
  <si>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</si>
  <si>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</si>
  <si>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</si>
  <si>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</si>
  <si>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</si>
  <si>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</si>
  <si>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</si>
  <si>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</si>
  <si>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</si>
  <si>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</si>
  <si>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</si>
  <si>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</si>
  <si>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</si>
  <si>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</si>
  <si>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</si>
  <si>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</si>
  <si>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</si>
  <si>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</si>
  <si>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</si>
  <si>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</si>
  <si>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</si>
  <si>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</si>
  <si>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</si>
  <si>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</si>
  <si>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</si>
  <si>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</si>
  <si>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</si>
  <si>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</si>
  <si>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</si>
  <si>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</si>
  <si>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</si>
  <si>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</si>
  <si>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</si>
  <si>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</si>
  <si>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</si>
  <si>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</si>
  <si>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</si>
  <si>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</si>
  <si>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</si>
  <si>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</si>
  <si>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</si>
  <si>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</si>
  <si>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</si>
  <si>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</si>
  <si>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</si>
  <si>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</si>
  <si>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</si>
  <si>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</si>
  <si>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</si>
  <si>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</si>
  <si>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</si>
  <si>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</si>
  <si>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</si>
  <si>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</si>
  <si>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</si>
  <si>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</si>
  <si>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</si>
  <si>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</si>
  <si>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</si>
  <si>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</si>
  <si>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</si>
  <si>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</si>
  <si>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</si>
  <si>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</si>
  <si>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</si>
  <si>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</si>
  <si>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</si>
  <si>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</si>
  <si>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</si>
  <si>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</si>
  <si>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</si>
  <si>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</si>
  <si>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</si>
  <si>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</si>
  <si>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</si>
  <si>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</si>
  <si>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</si>
  <si>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</si>
  <si>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</si>
  <si>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</si>
  <si>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</si>
  <si>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</si>
  <si>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</si>
  <si>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</si>
  <si>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</si>
  <si>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</si>
  <si>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</si>
  <si>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</si>
  <si>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</si>
  <si>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</si>
  <si>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</si>
  <si>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</si>
  <si>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</si>
  <si>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</si>
  <si>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</si>
  <si>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</si>
  <si>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</si>
  <si>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</si>
  <si>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</si>
  <si>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</si>
  <si>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</si>
  <si>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</si>
  <si>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</si>
  <si>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</si>
  <si>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</si>
  <si>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</si>
  <si>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</si>
  <si>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</si>
  <si>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</si>
  <si>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</si>
  <si>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</si>
  <si>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</si>
  <si>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</si>
  <si>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</si>
  <si>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</si>
  <si>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</si>
  <si>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</si>
  <si>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</si>
  <si>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</si>
  <si>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</si>
  <si>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</si>
  <si>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</si>
  <si>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</si>
  <si>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</si>
  <si>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</si>
  <si>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</si>
  <si>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</si>
  <si>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</si>
  <si>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</si>
  <si>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</si>
  <si>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</si>
  <si>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</si>
  <si>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</si>
  <si>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</si>
  <si>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</si>
  <si>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</si>
  <si>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</si>
  <si>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</si>
  <si>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</si>
  <si>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</si>
  <si>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</si>
  <si>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</si>
  <si>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</si>
  <si>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</si>
  <si>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</si>
  <si>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</si>
  <si>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</si>
  <si>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</si>
  <si>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</si>
  <si>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</si>
  <si>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</si>
  <si>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</si>
  <si>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</si>
  <si>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</si>
  <si>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</si>
  <si>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</si>
  <si>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</si>
  <si>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</si>
  <si>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</si>
  <si>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</si>
  <si>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</si>
  <si>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</si>
  <si>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</si>
  <si>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</si>
  <si>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</si>
  <si>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</si>
  <si>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</si>
  <si>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</si>
  <si>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</si>
  <si>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</si>
  <si>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</si>
  <si>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</si>
  <si>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</si>
  <si>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</si>
  <si>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</si>
  <si>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</si>
  <si>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</si>
  <si>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</si>
  <si>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</si>
  <si>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</si>
  <si>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</si>
  <si>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</si>
  <si>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</si>
  <si>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</si>
  <si>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</si>
  <si>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</si>
  <si>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</si>
  <si>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</si>
  <si>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</si>
  <si>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</si>
  <si>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</si>
  <si>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</si>
  <si>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</si>
  <si>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</si>
  <si>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</si>
  <si>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</si>
  <si>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</si>
  <si>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</si>
  <si>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</si>
  <si>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</si>
  <si>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</si>
  <si>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</si>
  <si>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</si>
  <si>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</si>
  <si>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</si>
  <si>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</si>
  <si>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</si>
  <si>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</si>
  <si>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</si>
  <si>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</si>
  <si>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</si>
  <si>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</si>
  <si>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</si>
  <si>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</si>
  <si>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</si>
  <si>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</si>
  <si>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</si>
  <si>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</si>
  <si>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</si>
  <si>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</si>
  <si>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</si>
  <si>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</si>
  <si>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</si>
  <si>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</si>
  <si>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</si>
  <si>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</si>
  <si>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</si>
  <si>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</si>
  <si>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</si>
  <si>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</si>
  <si>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</si>
  <si>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</si>
  <si>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</si>
  <si>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</si>
  <si>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</si>
  <si>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</si>
  <si>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</si>
  <si>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</si>
  <si>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</si>
  <si>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</si>
  <si>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</si>
  <si>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</si>
  <si>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</si>
  <si>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</si>
  <si>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</si>
  <si>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</si>
  <si>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</si>
  <si>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</si>
  <si>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</si>
  <si>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</si>
  <si>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</si>
  <si>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</si>
  <si>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</si>
  <si>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</si>
  <si>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</si>
  <si>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</si>
  <si>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</si>
  <si>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</si>
  <si>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</si>
  <si>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</si>
  <si>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</si>
  <si>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</si>
  <si>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</si>
  <si>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</si>
  <si>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</si>
  <si>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</si>
  <si>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</si>
  <si>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</si>
  <si>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</si>
  <si>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</si>
  <si>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</si>
  <si>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</si>
  <si>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</si>
  <si>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</si>
  <si>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</si>
  <si>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</si>
  <si>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</si>
  <si>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</si>
  <si>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</si>
  <si>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</si>
  <si>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</si>
  <si>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</si>
  <si>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</si>
  <si>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</si>
  <si>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</si>
  <si>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</si>
  <si>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</si>
  <si>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</si>
  <si>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</si>
  <si>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</si>
  <si>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</si>
  <si>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</si>
  <si>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</si>
  <si>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</si>
  <si>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</si>
  <si>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</si>
  <si>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</si>
  <si>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</si>
  <si>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</si>
  <si>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</si>
  <si>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</si>
  <si>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</si>
  <si>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</si>
  <si>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</si>
  <si>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</si>
  <si>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</si>
  <si>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</si>
  <si>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</si>
  <si>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</si>
  <si>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</si>
  <si>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</si>
  <si>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</si>
  <si>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</si>
  <si>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</si>
  <si>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</si>
  <si>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</si>
  <si>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</si>
  <si>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</si>
  <si>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</si>
  <si>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</si>
  <si>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</si>
  <si>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</si>
  <si>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</si>
  <si>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</si>
  <si>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</si>
  <si>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</si>
  <si>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</si>
  <si>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</si>
  <si>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</si>
  <si>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</si>
  <si>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</si>
  <si>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</si>
  <si>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</si>
  <si>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</si>
  <si>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</si>
  <si>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</si>
  <si>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</si>
  <si>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</si>
  <si>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</si>
  <si>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</si>
  <si>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</si>
  <si>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</si>
  <si>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</si>
  <si>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</si>
  <si>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</si>
  <si>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</si>
  <si>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</si>
  <si>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</si>
  <si>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</si>
  <si>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</si>
  <si>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</si>
  <si>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</si>
  <si>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</si>
  <si>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</si>
  <si>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</si>
  <si>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</si>
  <si>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</si>
  <si>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</si>
  <si>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</si>
  <si>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</si>
  <si>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</si>
  <si>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</si>
  <si>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</si>
  <si>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</si>
  <si>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</si>
  <si>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</si>
  <si>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</si>
  <si>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</si>
  <si>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</si>
  <si>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</si>
  <si>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</si>
  <si>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</si>
  <si>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</si>
  <si>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</si>
  <si>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</si>
  <si>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</si>
  <si>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</si>
  <si>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</si>
  <si>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</si>
  <si>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</si>
  <si>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</si>
  <si>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</si>
  <si>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</si>
  <si>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</si>
  <si>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</si>
  <si>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</si>
  <si>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</si>
  <si>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</si>
  <si>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</si>
  <si>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</si>
  <si>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</si>
  <si>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</si>
  <si>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</si>
  <si>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</si>
  <si>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</si>
  <si>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</si>
  <si>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</si>
  <si>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</si>
  <si>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</si>
  <si>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</si>
  <si>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</si>
  <si>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</si>
  <si>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</si>
  <si>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</si>
  <si>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</si>
  <si>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</si>
  <si>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</si>
  <si>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</si>
  <si>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</si>
  <si>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</si>
  <si>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</si>
  <si>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</si>
  <si>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</si>
  <si>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</si>
  <si>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</si>
  <si>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</si>
  <si>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</si>
  <si>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</si>
  <si>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</si>
  <si>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</si>
  <si>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</si>
  <si>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</si>
  <si>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</si>
  <si>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</si>
  <si>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</si>
  <si>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</si>
  <si>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</si>
  <si>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</si>
  <si>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</si>
  <si>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</si>
  <si>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</si>
  <si>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</si>
  <si>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</si>
  <si>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</si>
  <si>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</si>
  <si>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</si>
  <si>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</si>
  <si>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</si>
  <si>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</si>
  <si>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</si>
  <si>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</si>
  <si>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</si>
  <si>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</si>
  <si>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</si>
  <si>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</si>
  <si>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</si>
  <si>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</si>
  <si>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</si>
  <si>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</si>
  <si>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</si>
  <si>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</si>
  <si>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</si>
  <si>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</si>
  <si>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</si>
  <si>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</si>
  <si>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</si>
  <si>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</si>
  <si>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</si>
  <si>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</si>
  <si>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</si>
  <si>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</si>
  <si>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</si>
  <si>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</si>
  <si>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</si>
  <si>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</si>
  <si>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</si>
  <si>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</si>
  <si>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</si>
  <si>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</si>
  <si>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</si>
  <si>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</si>
  <si>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</si>
  <si>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</si>
  <si>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</si>
  <si>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</si>
  <si>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</si>
  <si>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</si>
  <si>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</si>
  <si>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</si>
  <si>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</si>
  <si>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</si>
  <si>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</si>
  <si>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</si>
  <si>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</si>
  <si>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</si>
  <si>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</si>
  <si>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</si>
  <si>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</si>
  <si>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</si>
  <si>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</si>
  <si>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</si>
  <si>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</si>
  <si>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</si>
  <si>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</si>
  <si>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</si>
  <si>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</si>
  <si>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</si>
  <si>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</si>
  <si>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</si>
  <si>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</si>
  <si>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</si>
  <si>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</si>
  <si>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</si>
  <si>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</si>
  <si>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</si>
  <si>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</si>
  <si>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</si>
  <si>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</si>
  <si>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</si>
  <si>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</si>
  <si>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</si>
  <si>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</si>
  <si>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</si>
  <si>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</si>
  <si>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</si>
  <si>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</si>
  <si>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</si>
  <si>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</si>
  <si>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</si>
  <si>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</si>
  <si>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</si>
  <si>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</si>
  <si>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</si>
  <si>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</si>
  <si>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</si>
  <si>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</si>
  <si>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</si>
  <si>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</si>
  <si>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</si>
  <si>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</si>
  <si>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</si>
  <si>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</si>
  <si>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</si>
  <si>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</si>
  <si>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</si>
  <si>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</si>
  <si>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</si>
  <si>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</si>
  <si>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</si>
  <si>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</si>
  <si>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</si>
  <si>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</si>
  <si>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</si>
  <si>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</si>
  <si>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</si>
  <si>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</si>
  <si>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</si>
  <si>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</si>
  <si>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</si>
  <si>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</si>
  <si>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</si>
  <si>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</si>
  <si>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</si>
  <si>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</si>
  <si>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</si>
  <si>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</si>
  <si>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</si>
  <si>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</si>
  <si>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</si>
  <si>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</si>
  <si>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</si>
  <si>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</si>
  <si>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</si>
  <si>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</si>
  <si>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</si>
  <si>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</si>
  <si>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</si>
  <si>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</si>
  <si>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</si>
  <si>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</si>
  <si>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</si>
  <si>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</si>
  <si>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</si>
  <si>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</si>
  <si>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</si>
  <si>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</si>
  <si>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</si>
  <si>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</si>
  <si>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</si>
  <si>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</si>
  <si>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</si>
  <si>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</si>
  <si>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</si>
  <si>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</si>
  <si>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</si>
  <si>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</si>
  <si>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</si>
  <si>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</si>
  <si>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</si>
  <si>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</si>
  <si>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</si>
  <si>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</si>
  <si>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</si>
  <si>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</si>
  <si>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</si>
  <si>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</si>
  <si>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</si>
  <si>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</si>
  <si>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</si>
  <si>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</si>
  <si>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</si>
  <si>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</si>
  <si>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</si>
  <si>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</si>
  <si>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</si>
  <si>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</si>
  <si>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</si>
  <si>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</si>
  <si>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</si>
  <si>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</si>
  <si>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</si>
  <si>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</si>
  <si>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</si>
  <si>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</si>
  <si>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</si>
  <si>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</si>
  <si>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</si>
  <si>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</si>
  <si>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</si>
  <si>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</si>
  <si>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</si>
  <si>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</si>
  <si>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</si>
  <si>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</si>
  <si>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</si>
  <si>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</si>
  <si>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</si>
  <si>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</si>
  <si>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</si>
  <si>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</si>
  <si>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</si>
  <si>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</si>
  <si>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</si>
  <si>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</si>
  <si>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</si>
  <si>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</si>
  <si>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</si>
  <si>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</si>
  <si>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</si>
  <si>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</si>
  <si>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</si>
  <si>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</si>
  <si>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</si>
  <si>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</si>
  <si>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</si>
  <si>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</si>
  <si>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</si>
  <si>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</si>
  <si>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</si>
  <si>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</si>
  <si>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</si>
  <si>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</si>
  <si>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</si>
  <si>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</si>
  <si>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</si>
  <si>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</si>
  <si>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</si>
  <si>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</si>
  <si>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</si>
  <si>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</si>
  <si>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</si>
  <si>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</si>
  <si>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</si>
  <si>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</si>
  <si>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</si>
  <si>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</si>
  <si>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</si>
  <si>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</si>
  <si>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</si>
  <si>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</si>
  <si>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</si>
  <si>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</si>
  <si>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</si>
  <si>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</si>
  <si>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</si>
  <si>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</si>
  <si>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</si>
  <si>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</si>
  <si>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</si>
  <si>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</si>
  <si>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</si>
  <si>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</si>
  <si>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</si>
  <si>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</si>
  <si>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</si>
  <si>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</si>
  <si>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</si>
  <si>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</si>
  <si>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</si>
  <si>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</si>
  <si>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</si>
  <si>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</si>
  <si>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</si>
  <si>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</si>
  <si>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</si>
  <si>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</si>
  <si>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</si>
  <si>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</si>
  <si>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</si>
  <si>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</si>
  <si>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</si>
  <si>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</si>
  <si>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</si>
  <si>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</si>
  <si>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</si>
  <si>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</si>
  <si>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</si>
  <si>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</si>
  <si>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</si>
  <si>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</si>
  <si>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</si>
  <si>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</si>
  <si>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</si>
  <si>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</si>
  <si>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</si>
  <si>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</si>
  <si>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</si>
  <si>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</si>
  <si>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</si>
  <si>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</si>
  <si>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</si>
  <si>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</si>
  <si>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</si>
  <si>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</si>
  <si>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</si>
  <si>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</si>
  <si>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</si>
  <si>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</si>
  <si>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</si>
  <si>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</si>
  <si>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</si>
  <si>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</si>
  <si>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</si>
  <si>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</si>
  <si>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</si>
  <si>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</si>
  <si>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</si>
  <si>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</si>
  <si>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</si>
  <si>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</si>
  <si>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</si>
  <si>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</si>
  <si>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</si>
  <si>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</si>
  <si>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</si>
  <si>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</si>
  <si>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</si>
  <si>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</si>
  <si>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</si>
  <si>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</si>
  <si>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</si>
  <si>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</si>
  <si>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</si>
  <si>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</si>
  <si>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</si>
  <si>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</si>
  <si>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</si>
  <si>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</si>
  <si>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</si>
  <si>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</si>
  <si>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</si>
  <si>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</si>
  <si>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</si>
  <si>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</si>
  <si>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</si>
  <si>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</si>
  <si>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</si>
  <si>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</si>
  <si>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</si>
  <si>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</si>
  <si>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</si>
  <si>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</si>
  <si>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</si>
  <si>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</si>
  <si>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</si>
  <si>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</si>
  <si>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</si>
  <si>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</si>
  <si>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</si>
  <si>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</si>
  <si>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</si>
  <si>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</si>
  <si>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</si>
  <si>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</si>
  <si>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</si>
  <si>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</si>
  <si>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</si>
  <si>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</si>
  <si>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</si>
  <si>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</si>
  <si>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</si>
  <si>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</si>
  <si>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</si>
  <si>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</si>
  <si>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</si>
  <si>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</si>
  <si>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</si>
  <si>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</si>
  <si>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</si>
  <si>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</si>
  <si>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</si>
  <si>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</si>
  <si>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</si>
  <si>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</si>
  <si>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</si>
  <si>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</si>
  <si>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</si>
  <si>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</si>
  <si>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</si>
  <si>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</si>
  <si>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</si>
  <si>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</si>
  <si>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</si>
  <si>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</si>
  <si>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</si>
  <si>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</si>
  <si>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</si>
  <si>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</si>
  <si>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</si>
  <si>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</si>
  <si>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</si>
  <si>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</si>
  <si>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</si>
  <si>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</si>
  <si>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</si>
  <si>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</si>
  <si>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</si>
  <si>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</si>
  <si>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</si>
  <si>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</si>
  <si>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</si>
  <si>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</si>
  <si>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</si>
  <si>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</si>
  <si>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</si>
  <si>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</si>
  <si>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</si>
  <si>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</si>
  <si>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</si>
  <si>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</si>
  <si>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</si>
  <si>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</si>
  <si>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</si>
  <si>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</si>
  <si>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</si>
  <si>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</si>
  <si>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</si>
  <si>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</si>
  <si>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</si>
  <si>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</si>
  <si>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</si>
  <si>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</si>
  <si>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</si>
  <si>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</si>
  <si>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</si>
  <si>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</si>
  <si>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</si>
  <si>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</si>
  <si>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</si>
  <si>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</si>
  <si>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</si>
  <si>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</si>
  <si>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</si>
  <si>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</si>
  <si>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</si>
  <si>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</si>
  <si>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</si>
  <si>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</si>
  <si>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</si>
  <si>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</si>
  <si>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</si>
  <si>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</si>
  <si>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</si>
  <si>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</si>
  <si>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</si>
  <si>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</si>
  <si>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</si>
  <si>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</si>
  <si>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</si>
  <si>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</si>
  <si>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</si>
  <si>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</si>
  <si>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</si>
  <si>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</si>
  <si>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</si>
  <si>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</si>
  <si>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</si>
  <si>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</si>
  <si>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</si>
  <si>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</si>
  <si>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</si>
  <si>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</si>
  <si>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</si>
  <si>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</si>
  <si>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</si>
  <si>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</si>
  <si>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</si>
  <si>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</si>
  <si>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</si>
  <si>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</si>
  <si>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</si>
  <si>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</si>
  <si>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</si>
  <si>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</si>
  <si>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</si>
  <si>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</si>
  <si>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</si>
  <si>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</si>
  <si>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</si>
  <si>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</si>
  <si>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</si>
  <si>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</si>
  <si>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</si>
  <si>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</si>
  <si>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</si>
  <si>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</si>
  <si>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</si>
  <si>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</si>
  <si>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</si>
  <si>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</si>
  <si>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</si>
  <si>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</si>
  <si>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</si>
  <si>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</si>
  <si>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</si>
  <si>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</si>
  <si>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</si>
  <si>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</si>
  <si>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</si>
  <si>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</si>
  <si>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</si>
  <si>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</si>
  <si>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</si>
  <si>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</si>
  <si>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</si>
  <si>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</si>
  <si>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</si>
  <si>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</si>
  <si>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</si>
  <si>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</si>
  <si>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</si>
  <si>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</si>
  <si>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</si>
  <si>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</si>
  <si>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</si>
  <si>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</si>
  <si>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</si>
  <si>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</si>
  <si>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</si>
  <si>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</si>
  <si>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</si>
  <si>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</si>
  <si>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</si>
  <si>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</si>
  <si>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</si>
  <si>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</si>
  <si>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</si>
  <si>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</si>
  <si>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</si>
  <si>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</si>
  <si>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</si>
  <si>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</si>
  <si>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</si>
  <si>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</si>
  <si>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</si>
  <si>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</si>
  <si>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</si>
  <si>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</si>
  <si>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</si>
  <si>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</si>
  <si>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</si>
  <si>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</si>
  <si>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</si>
  <si>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</si>
  <si>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</si>
  <si>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</si>
  <si>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</si>
  <si>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</si>
  <si>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</si>
  <si>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</si>
  <si>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</si>
  <si>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</si>
  <si>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</si>
  <si>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</si>
  <si>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</si>
  <si>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</si>
  <si>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</si>
  <si>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</si>
  <si>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</si>
  <si>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</si>
  <si>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</si>
  <si>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</si>
  <si>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</si>
  <si>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</si>
  <si>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</si>
  <si>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</si>
  <si>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</si>
  <si>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</si>
  <si>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</si>
  <si>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</si>
  <si>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</si>
  <si>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</si>
  <si>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</si>
  <si>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</si>
  <si>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</si>
  <si>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</si>
  <si>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</si>
  <si>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</si>
  <si>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</si>
  <si>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</si>
  <si>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</si>
  <si>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</si>
  <si>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</si>
  <si>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</si>
  <si>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</si>
  <si>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</si>
  <si>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</si>
  <si>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</si>
  <si>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</si>
  <si>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</si>
  <si>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</si>
  <si>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</si>
  <si>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</si>
  <si>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</si>
  <si>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</si>
  <si>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</si>
  <si>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</si>
  <si>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</si>
  <si>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</si>
  <si>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</si>
  <si>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</si>
  <si>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</si>
  <si>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</si>
  <si>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</si>
  <si>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</si>
  <si>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</si>
  <si>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</si>
  <si>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</si>
  <si>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</si>
  <si>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</si>
  <si>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</si>
  <si>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</si>
  <si>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</si>
  <si>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</si>
  <si>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</si>
  <si>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</si>
  <si>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</si>
  <si>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</si>
  <si>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</si>
  <si>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</si>
  <si>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</si>
  <si>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</si>
  <si>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</si>
  <si>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</si>
  <si>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</si>
  <si>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</si>
  <si>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</si>
  <si>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</si>
  <si>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</si>
  <si>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</si>
  <si>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</si>
  <si>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</si>
  <si>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</si>
  <si>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</si>
  <si>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</si>
  <si>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</si>
  <si>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</si>
  <si>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</si>
  <si>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</si>
  <si>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</si>
  <si>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</si>
  <si>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</si>
  <si>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</si>
  <si>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</si>
  <si>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</si>
  <si>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</si>
  <si>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</si>
  <si>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</si>
  <si>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</si>
  <si>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</si>
  <si>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</si>
  <si>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</si>
  <si>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</si>
  <si>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</si>
  <si>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</si>
  <si>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</si>
  <si>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</si>
  <si>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</si>
  <si>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</si>
  <si>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</si>
  <si>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</si>
  <si>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</si>
  <si>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</si>
  <si>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</si>
  <si>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</si>
  <si>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</si>
  <si>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</si>
  <si>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</si>
  <si>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</si>
  <si>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</si>
  <si>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</si>
  <si>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</si>
  <si>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</si>
  <si>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</si>
  <si>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</si>
  <si>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</si>
  <si>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</si>
  <si>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</si>
  <si>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</si>
  <si>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</si>
  <si>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</si>
  <si>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</si>
  <si>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</si>
  <si>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</si>
  <si>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</si>
  <si>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</si>
  <si>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</si>
  <si>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</si>
  <si>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</si>
  <si>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</si>
  <si>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</si>
  <si>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</si>
  <si>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</si>
  <si>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</si>
  <si>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</si>
  <si>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</si>
  <si>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</si>
  <si>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</si>
  <si>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</si>
  <si>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</si>
  <si>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</si>
  <si>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</si>
  <si>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</si>
  <si>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</si>
  <si>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</si>
  <si>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</si>
  <si>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</si>
  <si>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</si>
  <si>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</si>
  <si>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</si>
  <si>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</si>
  <si>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</si>
  <si>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</si>
  <si>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</si>
  <si>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</si>
  <si>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</si>
  <si>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</si>
  <si>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</si>
  <si>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</si>
  <si>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</si>
  <si>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</si>
  <si>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</si>
  <si>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</si>
  <si>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</si>
  <si>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</si>
  <si>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</si>
  <si>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</si>
  <si>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</si>
  <si>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</si>
  <si>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</si>
  <si>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</si>
  <si>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</si>
  <si>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</si>
  <si>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</si>
  <si>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</si>
  <si>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</si>
  <si>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</si>
  <si>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</si>
  <si>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</si>
  <si>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</si>
  <si>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</si>
  <si>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</si>
  <si>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</si>
  <si>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</si>
  <si>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</si>
  <si>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</si>
  <si>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</si>
  <si>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</si>
  <si>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</si>
  <si>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</si>
  <si>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</si>
  <si>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</si>
  <si>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</si>
  <si>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</si>
  <si>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</si>
  <si>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</si>
  <si>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</si>
  <si>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</si>
  <si>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</si>
  <si>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</si>
  <si>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</si>
  <si>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</si>
  <si>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</si>
  <si>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</si>
  <si>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</si>
  <si>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</si>
  <si>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</si>
  <si>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</si>
  <si>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</si>
  <si>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</si>
  <si>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</si>
  <si>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</si>
  <si>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</si>
  <si>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</si>
  <si>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</si>
  <si>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</si>
  <si>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</si>
  <si>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</si>
  <si>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</si>
  <si>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</si>
  <si>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</si>
  <si>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</si>
  <si>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</si>
  <si>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</si>
  <si>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</si>
  <si>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</si>
  <si>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</si>
  <si>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</si>
  <si>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</si>
  <si>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</si>
  <si>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</si>
  <si>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</si>
  <si>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</si>
  <si>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</si>
  <si>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</si>
  <si>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</si>
  <si>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</si>
  <si>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</si>
  <si>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</si>
  <si>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</si>
  <si>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</si>
  <si>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</si>
  <si>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</si>
  <si>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</si>
  <si>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</si>
  <si>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</si>
  <si>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</si>
  <si>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</si>
  <si>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</si>
  <si>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</si>
  <si>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</si>
  <si>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</si>
  <si>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</si>
  <si>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</si>
  <si>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</si>
  <si>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</si>
  <si>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</si>
  <si>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</si>
  <si>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</si>
  <si>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</si>
  <si>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</si>
  <si>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</si>
  <si>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</si>
  <si>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</si>
  <si>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</si>
  <si>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</si>
  <si>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</si>
  <si>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</si>
  <si>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</si>
  <si>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</si>
  <si>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</si>
  <si>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</si>
  <si>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</si>
  <si>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</si>
  <si>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</si>
  <si>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</si>
  <si>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</si>
  <si>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</si>
  <si>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</si>
  <si>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</si>
  <si>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</si>
  <si>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</si>
  <si>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</si>
  <si>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</si>
  <si>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</si>
  <si>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</si>
  <si>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</si>
  <si>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</si>
  <si>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</si>
  <si>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</si>
  <si>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</si>
  <si>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</si>
  <si>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</si>
  <si>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</si>
  <si>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</si>
  <si>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</si>
  <si>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</si>
  <si>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</si>
  <si>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</si>
  <si>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</si>
  <si>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</si>
  <si>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</si>
  <si>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</si>
  <si>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</si>
  <si>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</si>
  <si>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</si>
  <si>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</si>
  <si>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</si>
  <si>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</si>
  <si>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</si>
  <si>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</si>
  <si>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</si>
  <si>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</si>
  <si>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</si>
  <si>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</si>
  <si>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</si>
  <si>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</si>
  <si>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</si>
  <si>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</si>
  <si>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</si>
  <si>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</si>
  <si>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</si>
  <si>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</si>
  <si>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</si>
  <si>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</si>
  <si>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</si>
  <si>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</si>
  <si>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</si>
  <si>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</si>
  <si>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</si>
  <si>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</si>
  <si>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</si>
  <si>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</si>
  <si>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</si>
  <si>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</si>
  <si>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</si>
  <si>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</si>
  <si>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</si>
  <si>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</si>
  <si>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</si>
  <si>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</si>
  <si>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</si>
  <si>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</si>
  <si>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</si>
  <si>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</si>
  <si>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</si>
  <si>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</si>
  <si>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</si>
  <si>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</si>
  <si>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</si>
  <si>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</si>
  <si>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</si>
  <si>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</si>
  <si>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</si>
  <si>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</si>
  <si>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</si>
  <si>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</si>
  <si>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</si>
  <si>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</si>
  <si>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</si>
  <si>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</si>
  <si>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</si>
  <si>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</si>
  <si>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</si>
  <si>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</si>
  <si>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</si>
  <si>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</si>
  <si>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</si>
  <si>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</si>
  <si>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</si>
  <si>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</si>
  <si>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</si>
  <si>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</si>
  <si>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</si>
  <si>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</si>
  <si>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</si>
  <si>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</si>
  <si>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</si>
  <si>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</si>
  <si>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</si>
  <si>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</si>
  <si>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</si>
  <si>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</si>
  <si>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</si>
  <si>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</si>
  <si>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</si>
  <si>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</si>
  <si>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</si>
  <si>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</si>
  <si>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</si>
  <si>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</si>
  <si>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</si>
  <si>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</si>
  <si>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</si>
  <si>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</si>
  <si>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</si>
  <si>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</si>
  <si>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</si>
  <si>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</si>
  <si>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</si>
  <si>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</si>
  <si>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</si>
  <si>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</si>
  <si>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</si>
  <si>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</si>
  <si>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</si>
  <si>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</si>
  <si>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</si>
  <si>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</si>
  <si>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</si>
  <si>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</si>
  <si>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</si>
  <si>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</si>
  <si>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</si>
  <si>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</si>
  <si>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</si>
  <si>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</si>
  <si>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</si>
  <si>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</si>
  <si>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</si>
  <si>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</si>
  <si>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</si>
  <si>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</si>
  <si>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</si>
  <si>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</si>
  <si>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</si>
  <si>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</si>
  <si>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</si>
  <si>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</si>
  <si>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</si>
  <si>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</si>
  <si>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</si>
  <si>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</si>
  <si>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</si>
  <si>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</si>
  <si>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</si>
  <si>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</si>
  <si>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</si>
  <si>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</si>
  <si>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</si>
  <si>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</si>
  <si>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</si>
  <si>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</si>
  <si>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</si>
  <si>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</si>
  <si>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</si>
  <si>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</si>
  <si>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</si>
  <si>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</si>
  <si>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</si>
  <si>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</si>
  <si>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</si>
  <si>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</si>
  <si>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</si>
  <si>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</si>
  <si>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</si>
  <si>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</si>
  <si>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</si>
  <si>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</si>
  <si>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</si>
  <si>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</si>
  <si>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</si>
  <si>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</si>
  <si>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</si>
  <si>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</si>
  <si>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</si>
  <si>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</si>
  <si>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</si>
  <si>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</si>
  <si>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</si>
  <si>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</si>
  <si>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</si>
  <si>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</si>
  <si>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</si>
  <si>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</si>
  <si>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</si>
  <si>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</si>
  <si>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</si>
  <si>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</si>
  <si>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</si>
  <si>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</si>
  <si>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</si>
  <si>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</si>
  <si>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</si>
  <si>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</si>
  <si>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</si>
  <si>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</si>
  <si>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</si>
  <si>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</si>
  <si>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</si>
  <si>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</si>
  <si>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</si>
  <si>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</si>
  <si>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</si>
  <si>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</si>
  <si>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</si>
  <si>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</si>
  <si>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</si>
  <si>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</si>
  <si>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</si>
  <si>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</si>
  <si>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</si>
  <si>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</si>
  <si>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</si>
  <si>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</si>
  <si>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</si>
  <si>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</si>
  <si>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</si>
  <si>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</si>
  <si>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</si>
  <si>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</si>
  <si>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</si>
  <si>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</si>
  <si>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</si>
  <si>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</si>
  <si>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</si>
  <si>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</si>
  <si>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</si>
  <si>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</si>
  <si>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</si>
  <si>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</si>
  <si>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</si>
  <si>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</si>
  <si>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</si>
  <si>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</si>
  <si>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</si>
  <si>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</si>
  <si>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</si>
  <si>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</si>
  <si>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</si>
  <si>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</si>
  <si>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</si>
  <si>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</si>
  <si>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</si>
  <si>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</si>
  <si>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</si>
  <si>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</si>
  <si>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</si>
  <si>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</si>
  <si>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</si>
  <si>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</si>
  <si>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</si>
  <si>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</si>
  <si>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</si>
  <si>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</si>
  <si>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</si>
  <si>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</si>
  <si>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</si>
  <si>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</si>
  <si>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</si>
  <si>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</si>
  <si>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</si>
  <si>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</si>
  <si>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</si>
  <si>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</si>
  <si>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</si>
  <si>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</si>
  <si>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</si>
  <si>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</si>
  <si>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</si>
  <si>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</si>
  <si>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</si>
  <si>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</si>
  <si>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</si>
  <si>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</si>
  <si>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</si>
  <si>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</si>
  <si>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</si>
  <si>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</si>
  <si>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</si>
  <si>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</si>
  <si>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</si>
  <si>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</si>
  <si>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</si>
  <si>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</si>
  <si>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</si>
  <si>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</si>
  <si>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</si>
  <si>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</si>
  <si>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</si>
  <si>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</si>
  <si>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</si>
  <si>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</si>
  <si>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</si>
  <si>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</si>
  <si>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</si>
  <si>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</si>
  <si>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</si>
  <si>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</si>
  <si>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</si>
  <si>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</si>
  <si>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</si>
  <si>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</si>
  <si>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</si>
  <si>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</si>
  <si>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</si>
  <si>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</si>
  <si>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</si>
  <si>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</si>
  <si>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</si>
  <si>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</si>
  <si>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</si>
  <si>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</si>
  <si>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</si>
  <si>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</si>
  <si>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</si>
  <si>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</si>
  <si>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</si>
  <si>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</si>
  <si>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</si>
  <si>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</si>
  <si>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</si>
  <si>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</si>
  <si>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</si>
  <si>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</si>
  <si>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</si>
  <si>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</si>
  <si>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</si>
  <si>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</si>
  <si>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</si>
  <si>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</si>
  <si>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</si>
  <si>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</si>
  <si>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</si>
  <si>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</si>
  <si>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</si>
  <si>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</si>
  <si>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</si>
  <si>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</si>
  <si>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</si>
  <si>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</si>
  <si>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</si>
  <si>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</si>
  <si>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</si>
  <si>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</si>
  <si>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</si>
  <si>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</si>
  <si>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</si>
  <si>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</si>
  <si>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</si>
  <si>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</si>
  <si>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</si>
  <si>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</si>
  <si>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</si>
  <si>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</si>
  <si>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</si>
  <si>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</si>
  <si>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</si>
  <si>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</si>
  <si>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</si>
  <si>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</si>
  <si>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</si>
  <si>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</si>
  <si>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</si>
  <si>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</si>
  <si>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</si>
  <si>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</si>
  <si>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</si>
  <si>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</si>
  <si>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</si>
  <si>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</si>
  <si>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</si>
  <si>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</si>
  <si>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</si>
  <si>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</si>
  <si>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</si>
  <si>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</si>
  <si>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</si>
  <si>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</si>
  <si>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</si>
  <si>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</si>
  <si>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</si>
  <si>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</si>
  <si>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</si>
  <si>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</si>
  <si>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</si>
  <si>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</si>
  <si>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</si>
  <si>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</si>
  <si>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</si>
  <si>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</si>
  <si>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</si>
  <si>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</si>
  <si>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</si>
  <si>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</si>
  <si>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</si>
  <si>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</si>
  <si>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</si>
  <si>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</si>
  <si>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</si>
  <si>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</si>
  <si>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</si>
  <si>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</si>
  <si>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</si>
  <si>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</si>
  <si>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</si>
  <si>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</si>
  <si>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</si>
  <si>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</si>
  <si>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</si>
  <si>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</si>
  <si>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</si>
  <si>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</si>
  <si>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</si>
  <si>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</si>
  <si>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</si>
  <si>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</si>
  <si>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</si>
  <si>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</si>
  <si>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</si>
  <si>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</si>
  <si>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</si>
  <si>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</si>
  <si>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</si>
  <si>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</si>
  <si>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</si>
  <si>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</si>
  <si>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</si>
  <si>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</si>
  <si>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</si>
  <si>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</si>
  <si>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</si>
  <si>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</si>
  <si>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</si>
  <si>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</si>
  <si>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</si>
  <si>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</si>
  <si>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</si>
  <si>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</si>
  <si>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</si>
  <si>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</si>
  <si>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</si>
  <si>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</si>
  <si>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</si>
  <si>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</si>
  <si>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</si>
  <si>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</si>
  <si>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</si>
  <si>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</si>
  <si>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</si>
  <si>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</si>
  <si>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</si>
  <si>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</si>
  <si>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</si>
  <si>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</si>
  <si>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</si>
  <si>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</si>
  <si>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</si>
  <si>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</si>
  <si>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</si>
  <si>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</si>
  <si>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</si>
  <si>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</si>
  <si>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</si>
  <si>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</si>
  <si>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</si>
  <si>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</si>
  <si>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</si>
  <si>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</si>
  <si>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</si>
  <si>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</si>
  <si>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</si>
  <si>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</si>
  <si>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</si>
  <si>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</si>
  <si>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</si>
  <si>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</si>
  <si>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</si>
  <si>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</si>
  <si>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</si>
  <si>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</si>
  <si>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</si>
  <si>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</si>
  <si>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</si>
  <si>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</si>
  <si>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</si>
  <si>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</si>
  <si>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</si>
  <si>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</si>
  <si>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</si>
  <si>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</si>
  <si>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</si>
  <si>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</si>
  <si>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</si>
  <si>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</si>
  <si>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</si>
  <si>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</si>
  <si>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</si>
  <si>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</si>
  <si>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</si>
  <si>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</si>
  <si>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</si>
  <si>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</si>
  <si>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</si>
  <si>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</si>
  <si>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</si>
  <si>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</si>
  <si>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</si>
  <si>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</si>
  <si>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</si>
  <si>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</si>
  <si>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</si>
  <si>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</si>
  <si>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</si>
  <si>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</si>
  <si>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</si>
  <si>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</si>
  <si>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</si>
  <si>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</si>
  <si>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</si>
  <si>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</si>
  <si>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</si>
  <si>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</si>
  <si>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</si>
  <si>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</si>
  <si>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</si>
  <si>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</si>
  <si>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</si>
  <si>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</si>
  <si>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</si>
  <si>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</si>
  <si>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</si>
  <si>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</si>
  <si>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</si>
  <si>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</si>
  <si>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</si>
  <si>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</si>
  <si>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</si>
  <si>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</si>
  <si>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</si>
  <si>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</si>
  <si>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</si>
  <si>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</si>
  <si>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</si>
  <si>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</si>
  <si>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</si>
  <si>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</si>
  <si>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</si>
  <si>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</si>
  <si>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</si>
  <si>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</si>
  <si>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</si>
  <si>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</si>
  <si>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</si>
  <si>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</si>
  <si>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</si>
  <si>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</si>
  <si>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</si>
  <si>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</si>
  <si>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</si>
  <si>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</si>
  <si>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</si>
  <si>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</si>
  <si>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</si>
  <si>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</si>
  <si>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</si>
  <si>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</si>
  <si>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</si>
  <si>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</si>
  <si>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</si>
  <si>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</si>
  <si>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</si>
  <si>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</si>
  <si>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</si>
  <si>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</si>
  <si>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</si>
  <si>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</si>
  <si>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</si>
  <si>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</si>
  <si>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</si>
  <si>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</si>
  <si>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</si>
  <si>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</si>
  <si>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</si>
  <si>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</si>
  <si>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</si>
  <si>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</si>
  <si>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</si>
  <si>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</si>
  <si>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</si>
  <si>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</si>
  <si>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</si>
  <si>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</si>
  <si>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</si>
  <si>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</si>
  <si>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</si>
  <si>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</si>
  <si>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</si>
  <si>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</si>
  <si>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</si>
  <si>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</si>
  <si>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</si>
  <si>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</si>
  <si>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</si>
  <si>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</si>
  <si>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</si>
  <si>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</si>
  <si>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</si>
  <si>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</si>
  <si>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</si>
  <si>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</si>
  <si>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</si>
  <si>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</si>
  <si>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</si>
  <si>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</si>
  <si>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</si>
  <si>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</si>
  <si>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</si>
  <si>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</si>
  <si>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</si>
  <si>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</si>
  <si>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</si>
  <si>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</si>
  <si>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</si>
  <si>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</si>
  <si>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</si>
  <si>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</si>
  <si>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</si>
  <si>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</si>
  <si>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</si>
  <si>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</si>
  <si>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</si>
  <si>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</si>
  <si>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</si>
  <si>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</si>
  <si>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</si>
  <si>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</si>
  <si>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</si>
  <si>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</si>
  <si>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</si>
  <si>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</si>
  <si>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</si>
  <si>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</si>
  <si>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</si>
  <si>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</si>
  <si>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</si>
  <si>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</si>
  <si>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</si>
  <si>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</si>
  <si>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</si>
  <si>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</si>
  <si>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</si>
  <si>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</si>
  <si>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</si>
  <si>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</si>
  <si>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</si>
  <si>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</si>
  <si>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</si>
  <si>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</si>
  <si>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</si>
  <si>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</si>
  <si>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</si>
  <si>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</si>
  <si>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</si>
  <si>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</si>
  <si>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</si>
  <si>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</si>
  <si>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</si>
  <si>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</si>
  <si>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</si>
  <si>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</si>
  <si>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</si>
  <si>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</si>
  <si>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</si>
  <si>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</si>
  <si>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</si>
  <si>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</si>
  <si>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</si>
  <si>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</si>
  <si>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</si>
  <si>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</si>
  <si>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</si>
  <si>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</si>
  <si>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</si>
  <si>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</si>
  <si>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</si>
  <si>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</si>
  <si>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</si>
  <si>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</si>
  <si>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</si>
  <si>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</si>
  <si>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</si>
  <si>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</si>
  <si>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</si>
  <si>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</si>
  <si>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</si>
  <si>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</si>
  <si>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</si>
  <si>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</si>
  <si>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</si>
  <si>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</si>
  <si>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</si>
  <si>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</si>
  <si>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</si>
  <si>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</si>
  <si>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</si>
  <si>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</si>
  <si>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</si>
  <si>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</si>
  <si>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</si>
  <si>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</si>
  <si>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</si>
  <si>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</si>
  <si>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</si>
  <si>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</si>
  <si>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</si>
  <si>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</si>
  <si>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</si>
  <si>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</si>
  <si>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</si>
  <si>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</si>
  <si>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</si>
  <si>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</si>
  <si>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</si>
  <si>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</si>
  <si>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</si>
  <si>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</si>
  <si>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</si>
  <si>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</si>
  <si>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</si>
  <si>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</si>
  <si>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</si>
  <si>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</si>
  <si>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</si>
  <si>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</si>
  <si>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</si>
  <si>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</si>
  <si>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</si>
  <si>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</si>
  <si>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</si>
  <si>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</si>
  <si>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</si>
  <si>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</si>
  <si>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</si>
  <si>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</si>
  <si>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</si>
  <si>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</si>
  <si>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</si>
  <si>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</si>
  <si>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</si>
  <si>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</si>
  <si>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</si>
  <si>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</si>
  <si>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</si>
  <si>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</si>
  <si>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</si>
  <si>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</si>
  <si>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</si>
  <si>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</si>
  <si>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</si>
  <si>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</si>
  <si>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</si>
  <si>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</si>
  <si>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</si>
  <si>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</si>
  <si>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</si>
  <si>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</si>
  <si>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</si>
  <si>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</si>
  <si>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</si>
  <si>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</si>
  <si>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</si>
  <si>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</si>
  <si>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</si>
  <si>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</si>
  <si>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</si>
  <si>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</si>
  <si>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</si>
  <si>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</si>
  <si>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</si>
  <si>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</si>
  <si>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</si>
  <si>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</si>
  <si>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</si>
  <si>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</si>
  <si>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</si>
  <si>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</si>
  <si>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</si>
  <si>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</si>
  <si>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</si>
  <si>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</si>
  <si>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</si>
  <si>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</si>
  <si>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</si>
  <si>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</si>
  <si>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</si>
  <si>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</si>
  <si>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</si>
  <si>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</si>
  <si>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</si>
  <si>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</si>
  <si>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</si>
  <si>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</si>
  <si>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</si>
  <si>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</si>
  <si>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</si>
  <si>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</si>
  <si>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</si>
  <si>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</si>
  <si>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</si>
  <si>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</si>
  <si>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</si>
  <si>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</si>
  <si>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</si>
  <si>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</si>
  <si>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</si>
  <si>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</si>
  <si>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</si>
  <si>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</si>
  <si>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</si>
  <si>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</si>
  <si>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</si>
  <si>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</si>
  <si>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</si>
  <si>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</si>
  <si>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</si>
  <si>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</si>
  <si>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</si>
  <si>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</si>
  <si>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</si>
  <si>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</si>
  <si>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</si>
  <si>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</si>
  <si>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</si>
  <si>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</si>
  <si>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</si>
  <si>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</si>
  <si>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</si>
  <si>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</si>
  <si>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</si>
  <si>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</si>
  <si>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</si>
  <si>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</si>
  <si>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</si>
  <si>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</si>
  <si>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</si>
  <si>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</si>
  <si>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</si>
  <si>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</si>
  <si>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</si>
  <si>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</si>
  <si>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</si>
  <si>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</si>
  <si>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</si>
  <si>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</si>
  <si>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</si>
  <si>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</si>
  <si>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</si>
  <si>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</si>
  <si>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</si>
  <si>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</si>
  <si>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</si>
  <si>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</si>
  <si>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</si>
  <si>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</si>
  <si>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</si>
  <si>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</si>
  <si>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</si>
  <si>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</si>
  <si>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</si>
  <si>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</si>
  <si>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</si>
  <si>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</si>
  <si>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</si>
  <si>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</si>
  <si>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</si>
  <si>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</si>
  <si>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</si>
  <si>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</si>
  <si>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</si>
  <si>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</si>
  <si>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</si>
  <si>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</si>
  <si>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</si>
  <si>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</si>
  <si>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</si>
  <si>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</si>
  <si>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</si>
  <si>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</si>
  <si>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</si>
  <si>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</si>
  <si>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</si>
  <si>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</si>
  <si>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</si>
  <si>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</si>
  <si>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</si>
  <si>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</si>
  <si>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</si>
  <si>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</si>
  <si>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</si>
  <si>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</si>
  <si>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</si>
  <si>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</si>
  <si>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</si>
  <si>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</si>
  <si>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</si>
  <si>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</si>
  <si>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</si>
  <si>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</si>
  <si>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</si>
  <si>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</si>
  <si>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</si>
  <si>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</si>
  <si>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</si>
  <si>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</si>
  <si>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</si>
  <si>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</si>
  <si>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</si>
  <si>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</si>
  <si>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</si>
  <si>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</si>
  <si>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</si>
  <si>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</si>
  <si>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</si>
  <si>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</si>
  <si>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</si>
  <si>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</si>
  <si>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</si>
  <si>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</si>
  <si>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</si>
  <si>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</si>
  <si>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</si>
  <si>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</si>
  <si>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</si>
  <si>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</si>
  <si>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</si>
  <si>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</si>
  <si>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</si>
  <si>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</si>
  <si>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</si>
  <si>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</si>
  <si>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</si>
  <si>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</si>
  <si>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</si>
  <si>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</si>
  <si>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</si>
  <si>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</si>
  <si>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</si>
  <si>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</si>
  <si>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</si>
  <si>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</si>
  <si>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</si>
  <si>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</si>
  <si>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</si>
  <si>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</si>
  <si>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</si>
  <si>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</si>
  <si>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</si>
  <si>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</si>
  <si>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</si>
  <si>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</si>
  <si>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</si>
  <si>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</si>
  <si>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</si>
  <si>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</si>
  <si>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</si>
  <si>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</si>
  <si>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</si>
  <si>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</si>
  <si>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</si>
  <si>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</si>
  <si>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</si>
  <si>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</si>
  <si>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</si>
  <si>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</si>
  <si>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</si>
  <si>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</si>
  <si>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</si>
  <si>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</si>
  <si>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</si>
  <si>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</si>
  <si>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</si>
  <si>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</si>
  <si>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</si>
  <si>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</si>
  <si>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</si>
  <si>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</si>
  <si>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</si>
  <si>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</si>
  <si>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</si>
  <si>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</si>
  <si>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</si>
  <si>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</si>
  <si>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</si>
  <si>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</si>
  <si>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</si>
  <si>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</si>
  <si>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</si>
  <si>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</si>
  <si>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</si>
  <si>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</si>
  <si>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</si>
  <si>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</si>
  <si>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</si>
  <si>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</si>
  <si>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</si>
  <si>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</si>
  <si>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</si>
  <si>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</si>
  <si>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</si>
  <si>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</si>
  <si>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</si>
  <si>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</si>
  <si>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</si>
  <si>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</si>
  <si>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</si>
  <si>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</si>
  <si>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</si>
  <si>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</si>
  <si>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</si>
  <si>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</si>
  <si>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</si>
  <si>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</si>
  <si>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</si>
  <si>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</si>
  <si>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</si>
  <si>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</si>
  <si>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</si>
  <si>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</si>
  <si>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</si>
  <si>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</si>
  <si>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</si>
  <si>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</si>
  <si>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</si>
  <si>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</si>
  <si>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</si>
  <si>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</si>
  <si>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</si>
  <si>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</si>
  <si>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</si>
  <si>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</si>
  <si>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</si>
  <si>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</si>
  <si>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</si>
  <si>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</si>
  <si>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</si>
  <si>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</si>
  <si>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</si>
  <si>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</si>
  <si>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</si>
  <si>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</si>
  <si>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</si>
  <si>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</si>
  <si>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</si>
  <si>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</si>
  <si>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</si>
  <si>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</si>
  <si>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</si>
  <si>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</si>
  <si>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</si>
  <si>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</si>
  <si>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</si>
  <si>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</si>
  <si>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</si>
  <si>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</si>
  <si>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</si>
  <si>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</si>
  <si>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</si>
  <si>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</si>
  <si>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</si>
  <si>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</si>
  <si>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</si>
  <si>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</si>
  <si>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</si>
  <si>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</si>
  <si>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</si>
  <si>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</si>
  <si>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</si>
  <si>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</si>
  <si>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</si>
  <si>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</si>
  <si>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</si>
  <si>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</si>
  <si>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</si>
  <si>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</si>
  <si>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</si>
  <si>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</si>
  <si>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</si>
  <si>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</si>
  <si>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</si>
  <si>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</si>
  <si>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</si>
  <si>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</si>
  <si>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</si>
  <si>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</si>
  <si>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</si>
  <si>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</si>
  <si>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</si>
  <si>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</si>
  <si>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</si>
  <si>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</si>
  <si>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</si>
  <si>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</si>
  <si>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</si>
  <si>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</si>
  <si>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</si>
  <si>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</si>
  <si>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</si>
  <si>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</si>
  <si>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</si>
  <si>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</si>
  <si>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</si>
  <si>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</si>
  <si>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</si>
  <si>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</si>
  <si>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</si>
  <si>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</si>
  <si>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</si>
  <si>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</si>
  <si>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</si>
  <si>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</si>
  <si>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</si>
  <si>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</si>
  <si>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</si>
  <si>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</si>
  <si>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</si>
  <si>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</si>
  <si>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</si>
  <si>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</si>
  <si>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</si>
  <si>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</si>
  <si>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</si>
  <si>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</si>
  <si>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</si>
  <si>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</si>
  <si>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</si>
  <si>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</si>
  <si>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</si>
  <si>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</si>
  <si>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</si>
  <si>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</si>
  <si>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</si>
  <si>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</si>
  <si>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</si>
  <si>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</si>
  <si>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</si>
  <si>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</si>
  <si>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</si>
  <si>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</si>
  <si>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</si>
  <si>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</si>
  <si>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</si>
  <si>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</si>
  <si>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</si>
  <si>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</si>
  <si>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</si>
  <si>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</si>
  <si>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</si>
  <si>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</si>
  <si>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</si>
  <si>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</si>
  <si>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</si>
  <si>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</si>
  <si>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</si>
  <si>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</si>
  <si>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</si>
  <si>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</si>
  <si>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</si>
  <si>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</si>
  <si>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</si>
  <si>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</si>
  <si>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</si>
  <si>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</si>
  <si>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</si>
  <si>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</si>
  <si>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</si>
  <si>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</si>
  <si>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</si>
  <si>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</si>
  <si>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</si>
  <si>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</si>
  <si>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</si>
  <si>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</si>
  <si>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</si>
  <si>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</si>
  <si>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</si>
  <si>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</si>
  <si>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</si>
  <si>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</si>
  <si>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</si>
  <si>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</si>
  <si>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</si>
  <si>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</si>
  <si>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</si>
  <si>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</si>
  <si>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</si>
  <si>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</si>
  <si>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</si>
  <si>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</si>
  <si>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</si>
  <si>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</si>
  <si>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</si>
  <si>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</si>
  <si>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</si>
  <si>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</si>
  <si>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</si>
  <si>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</si>
  <si>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</si>
  <si>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</si>
  <si>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</si>
  <si>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</si>
  <si>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</si>
  <si>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</si>
  <si>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</si>
  <si>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</si>
  <si>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</si>
  <si>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</si>
  <si>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</si>
  <si>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</si>
  <si>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</si>
  <si>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</si>
  <si>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</si>
  <si>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</si>
  <si>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</si>
  <si>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</si>
  <si>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</si>
  <si>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</si>
  <si>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</si>
  <si>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</si>
  <si>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</si>
  <si>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</si>
  <si>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</si>
  <si>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</si>
  <si>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</si>
  <si>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</si>
  <si>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</si>
  <si>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</si>
  <si>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</si>
  <si>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</si>
  <si>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</si>
  <si>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</si>
  <si>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</si>
  <si>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</si>
  <si>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</si>
  <si>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</si>
  <si>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</si>
  <si>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</si>
  <si>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</si>
  <si>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</si>
  <si>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</si>
  <si>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</si>
  <si>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</si>
  <si>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</si>
  <si>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</si>
  <si>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</si>
  <si>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</si>
  <si>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</si>
  <si>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</si>
  <si>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</si>
  <si>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</si>
  <si>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</si>
  <si>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</si>
  <si>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</si>
  <si>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</si>
  <si>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</si>
  <si>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</si>
  <si>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</si>
  <si>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</si>
  <si>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</si>
  <si>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</si>
  <si>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</si>
  <si>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</si>
  <si>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</si>
  <si>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</si>
  <si>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</si>
  <si>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</si>
  <si>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</si>
  <si>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</si>
  <si>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</si>
  <si>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</si>
  <si>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</si>
  <si>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</si>
  <si>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</si>
  <si>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</si>
  <si>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</si>
  <si>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</si>
  <si>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</si>
  <si>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</si>
  <si>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</si>
  <si>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</si>
  <si>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</si>
  <si>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</si>
  <si>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</si>
  <si>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</si>
  <si>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</si>
  <si>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</si>
  <si>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</si>
  <si>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</si>
  <si>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</si>
  <si>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</si>
  <si>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</si>
  <si>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</si>
  <si>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</si>
  <si>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</si>
  <si>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</si>
  <si>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</si>
  <si>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</si>
  <si>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</si>
  <si>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</si>
  <si>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</si>
  <si>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</si>
  <si>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</si>
  <si>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</si>
  <si>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</si>
  <si>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</si>
  <si>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</si>
  <si>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</si>
  <si>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</si>
  <si>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</si>
  <si>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</si>
  <si>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</si>
  <si>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</si>
  <si>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</si>
  <si>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</si>
  <si>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</si>
  <si>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</si>
  <si>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</si>
  <si>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</si>
  <si>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</si>
  <si>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</si>
  <si>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</si>
  <si>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</si>
  <si>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</si>
  <si>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</si>
  <si>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</si>
  <si>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</si>
  <si>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</si>
  <si>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</si>
  <si>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</si>
  <si>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</si>
  <si>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</si>
  <si>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</si>
  <si>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</si>
  <si>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</si>
  <si>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</si>
  <si>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</si>
  <si>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</si>
  <si>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</si>
  <si>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</si>
  <si>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</si>
  <si>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</si>
  <si>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</si>
  <si>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</si>
  <si>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</si>
  <si>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</si>
  <si>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</si>
  <si>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</si>
  <si>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</si>
  <si>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</si>
  <si>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</si>
  <si>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</si>
  <si>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</si>
  <si>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</si>
  <si>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</si>
  <si>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</si>
  <si>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</si>
  <si>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</si>
  <si>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</si>
  <si>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</si>
  <si>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</si>
  <si>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</si>
  <si>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</si>
  <si>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</si>
  <si>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</si>
  <si>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</si>
  <si>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</si>
  <si>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</si>
  <si>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</si>
  <si>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</si>
  <si>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</si>
  <si>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</si>
  <si>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</si>
  <si>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</si>
  <si>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</si>
  <si>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</si>
  <si>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</si>
  <si>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</si>
  <si>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</si>
  <si>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</si>
  <si>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</si>
  <si>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</si>
  <si>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</si>
  <si>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</si>
  <si>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</si>
  <si>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</si>
  <si>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</si>
  <si>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</si>
  <si>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</si>
  <si>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</si>
  <si>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</si>
  <si>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</si>
  <si>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</si>
  <si>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</si>
  <si>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</si>
  <si>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</si>
  <si>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</si>
  <si>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</si>
  <si>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</si>
  <si>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</si>
  <si>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</si>
  <si>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</si>
  <si>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</si>
  <si>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</si>
  <si>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</si>
  <si>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</si>
  <si>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</si>
  <si>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</si>
  <si>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</si>
  <si>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</si>
  <si>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</si>
  <si>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</si>
  <si>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</si>
  <si>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</si>
  <si>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</si>
  <si>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</si>
  <si>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</si>
  <si>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</si>
  <si>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</si>
  <si>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</si>
  <si>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</si>
  <si>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</si>
  <si>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</si>
  <si>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</si>
  <si>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</si>
  <si>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</si>
  <si>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</si>
  <si>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</si>
  <si>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</si>
  <si>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</si>
  <si>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</si>
  <si>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</si>
  <si>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</si>
  <si>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</si>
  <si>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</si>
  <si>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</si>
  <si>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</si>
  <si>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</si>
  <si>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</si>
  <si>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</si>
  <si>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</si>
  <si>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</si>
  <si>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</si>
  <si>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</si>
  <si>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</si>
  <si>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</si>
  <si>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</si>
  <si>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</si>
  <si>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</si>
  <si>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</si>
  <si>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</si>
  <si>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</si>
  <si>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</si>
  <si>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</si>
  <si>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</si>
  <si>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</si>
  <si>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</si>
  <si>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</si>
  <si>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</si>
  <si>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</si>
  <si>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</si>
  <si>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</si>
  <si>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</si>
  <si>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</si>
  <si>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</si>
  <si>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</si>
  <si>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</si>
  <si>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</si>
  <si>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</si>
  <si>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</si>
  <si>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</si>
  <si>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</si>
  <si>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</si>
  <si>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</si>
  <si>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</si>
  <si>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</si>
  <si>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</si>
  <si>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</si>
  <si>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</si>
  <si>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</si>
  <si>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</si>
  <si>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</si>
  <si>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</si>
  <si>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</si>
  <si>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</si>
  <si>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</si>
  <si>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</si>
  <si>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</si>
  <si>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</si>
  <si>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</si>
  <si>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</si>
  <si>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</si>
  <si>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</si>
  <si>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</si>
  <si>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</si>
  <si>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</si>
  <si>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</si>
  <si>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</si>
  <si>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</si>
  <si>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</si>
  <si>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</si>
  <si>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</si>
  <si>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</si>
  <si>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</si>
  <si>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</si>
  <si>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</si>
  <si>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</si>
  <si>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</si>
  <si>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</si>
  <si>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</si>
  <si>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</si>
  <si>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</si>
  <si>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</si>
  <si>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</si>
  <si>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</si>
  <si>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</si>
  <si>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</si>
  <si>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</si>
  <si>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</si>
  <si>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</si>
  <si>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</si>
  <si>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</si>
  <si>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</si>
  <si>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</si>
  <si>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</si>
  <si>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</si>
  <si>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</si>
  <si>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</si>
  <si>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</si>
  <si>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</si>
  <si>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</si>
  <si>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</si>
  <si>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</si>
  <si>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</si>
  <si>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</si>
  <si>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</si>
  <si>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</si>
  <si>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</si>
  <si>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</si>
  <si>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</si>
  <si>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</si>
  <si>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</si>
  <si>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</si>
  <si>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</si>
  <si>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</si>
  <si>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</si>
  <si>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</si>
  <si>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</si>
  <si>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</si>
  <si>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</si>
  <si>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</si>
  <si>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</si>
  <si>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</si>
  <si>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</si>
  <si>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</si>
  <si>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</si>
  <si>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</si>
  <si>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</si>
  <si>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</si>
  <si>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</si>
  <si>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</si>
  <si>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</si>
  <si>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</si>
  <si>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</si>
  <si>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</si>
  <si>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</si>
  <si>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</si>
  <si>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</si>
  <si>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</si>
  <si>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</si>
  <si>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</si>
  <si>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</si>
  <si>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</si>
  <si>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</si>
  <si>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</si>
  <si>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</si>
  <si>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</si>
  <si>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</si>
  <si>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</si>
  <si>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</si>
  <si>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</si>
  <si>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</si>
  <si>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</si>
  <si>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</si>
  <si>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</si>
  <si>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</si>
  <si>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</si>
  <si>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</si>
  <si>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</si>
  <si>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</si>
  <si>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</si>
  <si>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</si>
  <si>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</si>
  <si>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</si>
  <si>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</si>
  <si>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</si>
  <si>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</si>
  <si>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</si>
  <si>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</si>
  <si>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</si>
  <si>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</si>
  <si>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</si>
  <si>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</si>
  <si>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</si>
  <si>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</si>
  <si>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</si>
  <si>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</si>
  <si>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</si>
  <si>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</si>
  <si>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</si>
  <si>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</si>
  <si>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</si>
  <si>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</si>
  <si>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</si>
  <si>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</si>
  <si>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</si>
  <si>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</si>
  <si>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</si>
  <si>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</si>
  <si>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</si>
  <si>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</si>
  <si>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</si>
  <si>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</si>
  <si>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</si>
  <si>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</si>
  <si>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</si>
  <si>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</si>
  <si>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</si>
  <si>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</si>
  <si>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</si>
  <si>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</si>
  <si>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</si>
  <si>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</si>
  <si>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</si>
  <si>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</si>
  <si>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</si>
  <si>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</si>
  <si>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</si>
  <si>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</si>
  <si>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</si>
  <si>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</si>
  <si>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</si>
  <si>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</si>
  <si>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</si>
  <si>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</si>
  <si>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</si>
  <si>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</si>
  <si>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</si>
  <si>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</si>
  <si>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</si>
  <si>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</si>
  <si>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</si>
  <si>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</si>
  <si>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</si>
  <si>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</si>
  <si>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</si>
  <si>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</si>
  <si>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</si>
  <si>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</si>
  <si>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</si>
  <si>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</si>
  <si>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</si>
  <si>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</si>
  <si>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</si>
  <si>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</si>
  <si>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</si>
  <si>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</si>
  <si>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</si>
  <si>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</si>
  <si>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</si>
  <si>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</si>
  <si>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</si>
  <si>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</si>
  <si>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</si>
  <si>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</si>
  <si>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</si>
  <si>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</si>
  <si>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</si>
  <si>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</si>
  <si>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</si>
  <si>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</si>
  <si>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</si>
  <si>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</si>
  <si>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</si>
  <si>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</si>
  <si>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</si>
  <si>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</si>
  <si>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</si>
  <si>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</si>
  <si>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</si>
  <si>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</si>
  <si>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</si>
  <si>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</si>
  <si>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</si>
  <si>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</si>
  <si>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</si>
  <si>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</si>
  <si>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</si>
  <si>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</si>
  <si>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</si>
  <si>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</si>
  <si>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</si>
  <si>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</si>
  <si>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</si>
  <si>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</si>
  <si>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</si>
  <si>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</si>
  <si>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</si>
  <si>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</si>
  <si>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</si>
  <si>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</si>
  <si>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</si>
  <si>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</si>
  <si>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</si>
  <si>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</si>
  <si>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</si>
  <si>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</si>
  <si>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</si>
  <si>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</si>
  <si>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</si>
  <si>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</si>
  <si>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</si>
  <si>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</si>
  <si>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</si>
  <si>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</si>
  <si>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</si>
  <si>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</si>
  <si>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</si>
  <si>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</si>
  <si>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</si>
  <si>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</si>
  <si>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</si>
  <si>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</si>
  <si>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</si>
  <si>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</si>
  <si>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</si>
  <si>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</si>
  <si>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</si>
  <si>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</si>
  <si>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</si>
  <si>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</si>
  <si>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</si>
  <si>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</si>
  <si>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</si>
  <si>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</si>
  <si>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</si>
  <si>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</si>
  <si>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</si>
  <si>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</si>
  <si>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</si>
  <si>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</si>
  <si>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</si>
  <si>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</si>
  <si>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</si>
  <si>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</si>
  <si>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</si>
  <si>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</si>
  <si>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</si>
  <si>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</si>
  <si>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</si>
  <si>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</si>
  <si>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</si>
  <si>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</si>
  <si>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</si>
  <si>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</si>
  <si>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</si>
  <si>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</si>
  <si>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</si>
  <si>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</si>
  <si>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</si>
  <si>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</si>
  <si>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</si>
  <si>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</si>
  <si>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</si>
  <si>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</si>
  <si>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</si>
  <si>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</si>
  <si>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</si>
  <si>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</si>
  <si>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</si>
  <si>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</si>
  <si>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</si>
  <si>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</si>
  <si>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</si>
  <si>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</si>
  <si>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</si>
  <si>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</si>
  <si>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</si>
  <si>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</si>
  <si>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</si>
  <si>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</si>
  <si>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</si>
  <si>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</si>
  <si>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</si>
  <si>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</si>
  <si>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</si>
  <si>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</si>
  <si>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</si>
  <si>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</si>
  <si>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</si>
  <si>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</si>
  <si>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</si>
  <si>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</si>
  <si>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</si>
  <si>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</si>
  <si>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</si>
  <si>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</si>
  <si>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</si>
  <si>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</si>
  <si>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</si>
  <si>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</si>
  <si>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</si>
  <si>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</si>
  <si>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</si>
  <si>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</si>
  <si>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</si>
  <si>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</si>
  <si>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</si>
  <si>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</si>
  <si>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</si>
  <si>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</si>
  <si>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</si>
  <si>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</si>
  <si>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</si>
  <si>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</si>
  <si>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</si>
  <si>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</si>
  <si>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</si>
  <si>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</si>
  <si>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</si>
  <si>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</si>
  <si>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</si>
  <si>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</si>
  <si>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</si>
  <si>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</si>
  <si>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</si>
  <si>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</si>
  <si>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</si>
  <si>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</si>
  <si>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</si>
  <si>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</si>
  <si>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</si>
  <si>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</si>
  <si>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</si>
  <si>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</si>
  <si>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</si>
  <si>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</si>
  <si>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</si>
  <si>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</si>
  <si>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</si>
  <si>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</si>
  <si>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</si>
  <si>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</si>
  <si>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</si>
  <si>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</si>
  <si>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</si>
  <si>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</si>
  <si>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</si>
  <si>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</si>
  <si>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</si>
  <si>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</si>
  <si>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</si>
  <si>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</si>
  <si>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</si>
  <si>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</si>
  <si>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</si>
  <si>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</si>
  <si>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</si>
  <si>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</si>
  <si>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</si>
  <si>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</si>
  <si>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</si>
  <si>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</si>
  <si>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</si>
  <si>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</si>
  <si>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</si>
  <si>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</si>
  <si>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</si>
  <si>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</si>
  <si>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</si>
  <si>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</si>
  <si>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</si>
  <si>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</si>
  <si>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</si>
  <si>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</si>
  <si>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</si>
  <si>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</si>
  <si>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</si>
  <si>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</si>
  <si>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</si>
  <si>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</si>
  <si>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</si>
  <si>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</si>
  <si>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</si>
  <si>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</si>
  <si>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</si>
  <si>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</si>
  <si>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</si>
  <si>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</si>
  <si>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</si>
  <si>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</si>
  <si>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</si>
  <si>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</si>
  <si>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</si>
  <si>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</si>
  <si>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</si>
  <si>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</si>
  <si>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</si>
  <si>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</si>
  <si>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</si>
  <si>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</si>
  <si>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</si>
  <si>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</si>
  <si>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</si>
  <si>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</si>
  <si>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</si>
  <si>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</si>
  <si>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</si>
  <si>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</si>
  <si>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</si>
  <si>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</si>
  <si>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</si>
  <si>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</si>
  <si>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</si>
  <si>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</si>
  <si>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</si>
  <si>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</si>
  <si>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</si>
  <si>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</si>
  <si>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</si>
  <si>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</si>
  <si>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</si>
  <si>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</si>
  <si>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</si>
  <si>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</si>
  <si>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</si>
  <si>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</si>
  <si>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</si>
  <si>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</si>
  <si>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</si>
  <si>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</si>
  <si>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</si>
  <si>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</si>
  <si>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</si>
  <si>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</si>
  <si>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</si>
  <si>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</si>
  <si>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</si>
  <si>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</si>
  <si>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</si>
  <si>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</si>
  <si>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</si>
  <si>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</si>
  <si>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</si>
  <si>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</si>
  <si>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</si>
  <si>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</si>
  <si>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</si>
  <si>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</si>
  <si>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</si>
  <si>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</si>
  <si>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</si>
  <si>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</si>
  <si>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</si>
  <si>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</si>
  <si>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</si>
  <si>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</si>
  <si>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</si>
  <si>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</si>
  <si>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</si>
  <si>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</si>
  <si>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</si>
  <si>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</si>
  <si>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</si>
  <si>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</si>
  <si>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</si>
  <si>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</si>
  <si>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</si>
  <si>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</si>
  <si>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</si>
  <si>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</si>
  <si>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</si>
  <si>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</si>
  <si>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</si>
  <si>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</si>
  <si>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</si>
  <si>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</si>
  <si>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</si>
  <si>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</si>
  <si>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</si>
  <si>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</si>
  <si>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</si>
  <si>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</si>
  <si>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</si>
  <si>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</si>
  <si>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</si>
  <si>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</si>
  <si>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</si>
  <si>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</si>
  <si>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</si>
  <si>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</si>
  <si>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</si>
  <si>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</si>
  <si>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</si>
  <si>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</si>
  <si>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</si>
  <si>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</si>
  <si>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</si>
  <si>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</si>
  <si>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</si>
  <si>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</si>
  <si>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</si>
  <si>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</si>
  <si>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</si>
  <si>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</si>
  <si>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</si>
  <si>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</si>
  <si>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</si>
  <si>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</si>
  <si>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</si>
  <si>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</si>
  <si>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</si>
  <si>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</si>
  <si>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</si>
  <si>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</si>
  <si>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</si>
  <si>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</si>
  <si>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</si>
  <si>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</si>
  <si>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</si>
  <si>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</si>
  <si>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</si>
  <si>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</si>
  <si>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</si>
  <si>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</si>
  <si>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</si>
  <si>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</si>
  <si>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</si>
  <si>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</si>
  <si>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</si>
  <si>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</si>
  <si>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</si>
  <si>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</si>
  <si>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</si>
  <si>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</si>
  <si>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</si>
  <si>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</si>
  <si>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</si>
  <si>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</si>
  <si>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</si>
  <si>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</si>
  <si>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</si>
  <si>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</si>
  <si>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</si>
  <si>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</si>
  <si>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</si>
  <si>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</si>
  <si>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</si>
  <si>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</si>
  <si>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</si>
  <si>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</si>
  <si>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</si>
  <si>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</si>
  <si>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</si>
  <si>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</si>
  <si>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</si>
  <si>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</si>
  <si>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</si>
  <si>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</si>
  <si>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</si>
  <si>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</si>
  <si>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</si>
  <si>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</si>
  <si>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</si>
  <si>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</si>
  <si>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</si>
  <si>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</si>
  <si>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</si>
  <si>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</si>
  <si>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</si>
  <si>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</si>
  <si>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</si>
  <si>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</si>
  <si>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</si>
  <si>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</si>
  <si>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</si>
  <si>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</si>
  <si>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</si>
  <si>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</si>
  <si>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</si>
  <si>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</si>
  <si>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</si>
  <si>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</si>
  <si>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</si>
  <si>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</si>
  <si>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</si>
  <si>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</si>
  <si>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</si>
  <si>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</si>
  <si>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</si>
  <si>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</si>
  <si>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</si>
  <si>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</si>
  <si>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</si>
  <si>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</si>
  <si>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</si>
  <si>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</si>
  <si>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</si>
  <si>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</si>
  <si>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</si>
  <si>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</si>
  <si>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</si>
  <si>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</si>
  <si>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</si>
  <si>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</si>
  <si>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</si>
  <si>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</si>
  <si>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</si>
  <si>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</si>
  <si>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</si>
  <si>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</si>
  <si>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</si>
  <si>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</si>
  <si>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</si>
  <si>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</si>
  <si>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</si>
  <si>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</si>
  <si>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</si>
  <si>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</si>
  <si>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</si>
  <si>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</si>
  <si>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</si>
  <si>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</si>
  <si>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</si>
  <si>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</si>
  <si>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</si>
  <si>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</si>
  <si>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</si>
  <si>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</si>
  <si>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</si>
  <si>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</si>
  <si>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</si>
  <si>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</si>
  <si>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</si>
  <si>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</si>
  <si>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</si>
  <si>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</si>
  <si>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</si>
  <si>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</si>
  <si>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</si>
  <si>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</si>
  <si>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</si>
  <si>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</si>
  <si>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</si>
  <si>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</si>
  <si>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</si>
  <si>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</si>
  <si>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</si>
  <si>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</si>
  <si>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</si>
  <si>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</si>
  <si>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</si>
  <si>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</si>
  <si>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</si>
  <si>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</si>
  <si>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</si>
  <si>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</si>
  <si>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</si>
  <si>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</si>
  <si>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</si>
  <si>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</si>
  <si>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</si>
  <si>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</si>
  <si>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</si>
  <si>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</si>
  <si>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</si>
  <si>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</si>
  <si>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</si>
  <si>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</si>
  <si>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</si>
  <si>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</si>
  <si>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</si>
  <si>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</si>
  <si>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</si>
  <si>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</si>
  <si>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</si>
  <si>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</si>
  <si>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</si>
  <si>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</si>
  <si>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</si>
  <si>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</si>
  <si>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</si>
  <si>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</si>
  <si>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</si>
  <si>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</si>
  <si>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</si>
  <si>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</si>
  <si>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</si>
  <si>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</si>
  <si>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</si>
  <si>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</si>
  <si>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</si>
  <si>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</si>
  <si>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</si>
  <si>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</si>
  <si>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</si>
  <si>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</si>
  <si>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</si>
  <si>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</si>
  <si>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</si>
  <si>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</si>
  <si>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</si>
  <si>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</si>
  <si>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</si>
  <si>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</si>
  <si>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</si>
  <si>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</si>
  <si>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</si>
  <si>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</si>
  <si>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</si>
  <si>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</si>
  <si>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</si>
  <si>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</si>
  <si>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</si>
  <si>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</si>
  <si>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</si>
  <si>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</si>
  <si>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</si>
  <si>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</si>
  <si>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</si>
  <si>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</si>
  <si>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</si>
  <si>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</si>
  <si>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</si>
  <si>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</si>
  <si>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</si>
  <si>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</si>
  <si>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</si>
  <si>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</si>
  <si>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</si>
  <si>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</si>
  <si>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</si>
  <si>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</si>
  <si>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</si>
  <si>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</si>
  <si>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</si>
  <si>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</si>
  <si>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</si>
  <si>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</si>
  <si>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</si>
  <si>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</si>
  <si>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</si>
  <si>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</si>
  <si>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</si>
  <si>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</si>
  <si>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</si>
  <si>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</si>
  <si>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</si>
  <si>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</si>
  <si>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</si>
  <si>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</si>
  <si>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</si>
  <si>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</si>
  <si>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</si>
  <si>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</si>
  <si>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</si>
  <si>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</si>
  <si>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</si>
  <si>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</si>
  <si>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</si>
  <si>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</si>
  <si>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</si>
  <si>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</si>
  <si>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</si>
  <si>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</si>
  <si>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</si>
  <si>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</si>
  <si>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</si>
  <si>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</si>
  <si>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</si>
  <si>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</si>
  <si>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</si>
  <si>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</si>
  <si>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</si>
  <si>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</si>
  <si>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</si>
  <si>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</si>
  <si>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</si>
  <si>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</si>
  <si>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</si>
  <si>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</si>
  <si>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</si>
  <si>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</si>
  <si>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</si>
  <si>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</si>
  <si>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</si>
  <si>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</si>
  <si>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</si>
  <si>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</si>
  <si>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</si>
  <si>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</si>
  <si>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</si>
  <si>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</si>
  <si>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</si>
  <si>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</si>
  <si>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</si>
  <si>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</si>
  <si>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</si>
  <si>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</si>
  <si>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</si>
  <si>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</si>
  <si>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</si>
  <si>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</si>
  <si>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</si>
  <si>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</si>
  <si>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</si>
  <si>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</si>
  <si>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</si>
  <si>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</si>
  <si>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</si>
  <si>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</si>
  <si>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</si>
  <si>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</si>
  <si>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</si>
  <si>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</si>
  <si>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</si>
  <si>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</si>
  <si>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</si>
  <si>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</si>
  <si>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</si>
  <si>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</si>
  <si>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</si>
  <si>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</si>
  <si>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</si>
  <si>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</si>
  <si>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</si>
  <si>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</si>
  <si>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</si>
  <si>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</si>
  <si>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</si>
  <si>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</si>
  <si>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</si>
  <si>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</si>
  <si>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</si>
  <si>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</si>
  <si>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</si>
  <si>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</si>
  <si>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</si>
  <si>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</si>
  <si>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</si>
  <si>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</si>
  <si>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</si>
  <si>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</si>
  <si>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</si>
  <si>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</si>
  <si>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</si>
  <si>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</si>
  <si>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</si>
  <si>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</si>
  <si>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</si>
  <si>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</si>
  <si>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</si>
  <si>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</si>
  <si>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</si>
  <si>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</si>
  <si>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</si>
  <si>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</si>
  <si>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</si>
  <si>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</si>
  <si>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</si>
  <si>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</si>
  <si>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</si>
  <si>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</si>
  <si>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</si>
  <si>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</si>
  <si>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</si>
  <si>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</si>
  <si>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</si>
  <si>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</si>
  <si>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</si>
  <si>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</si>
  <si>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</si>
  <si>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</si>
  <si>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</si>
  <si>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</si>
  <si>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</si>
  <si>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</si>
  <si>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</si>
  <si>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</si>
  <si>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</si>
  <si>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</si>
  <si>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</si>
  <si>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</si>
  <si>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</si>
  <si>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</si>
  <si>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</si>
  <si>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</si>
  <si>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</si>
  <si>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</si>
  <si>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</si>
  <si>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</si>
  <si>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</si>
  <si>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</si>
  <si>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</si>
  <si>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</si>
  <si>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</si>
  <si>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</si>
  <si>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</si>
  <si>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</si>
  <si>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</si>
  <si>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</si>
  <si>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</si>
  <si>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</si>
  <si>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</si>
  <si>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</si>
  <si>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</si>
  <si>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</si>
  <si>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</si>
  <si>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</si>
  <si>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</si>
  <si>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</si>
  <si>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</si>
  <si>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</si>
  <si>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</si>
  <si>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</si>
  <si>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</si>
  <si>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</si>
  <si>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</si>
  <si>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</si>
  <si>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</si>
  <si>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</si>
  <si>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</si>
  <si>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</si>
  <si>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</si>
  <si>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</si>
  <si>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</si>
  <si>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</si>
  <si>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</si>
  <si>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</si>
  <si>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</si>
  <si>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</si>
  <si>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</si>
  <si>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</si>
  <si>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</si>
  <si>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</si>
  <si>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</si>
  <si>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</si>
  <si>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</si>
  <si>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</si>
  <si>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</si>
  <si>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</si>
  <si>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</si>
  <si>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</si>
  <si>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</si>
  <si>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</si>
  <si>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</si>
  <si>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</si>
  <si>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</si>
  <si>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</si>
  <si>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</si>
  <si>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</si>
  <si>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</si>
  <si>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</si>
  <si>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</si>
  <si>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</si>
  <si>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</si>
  <si>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</si>
  <si>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</si>
  <si>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</si>
  <si>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</si>
  <si>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</si>
  <si>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</si>
  <si>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</si>
  <si>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</si>
  <si>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</si>
  <si>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</si>
  <si>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</si>
  <si>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</si>
  <si>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</si>
  <si>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</si>
  <si>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</si>
  <si>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</si>
  <si>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</si>
  <si>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</si>
  <si>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</si>
  <si>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</si>
  <si>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</si>
  <si>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</si>
  <si>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</si>
  <si>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</si>
  <si>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</si>
  <si>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</si>
  <si>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</si>
  <si>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</si>
  <si>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</si>
  <si>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</si>
  <si>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</si>
  <si>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</si>
  <si>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</si>
  <si>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</si>
  <si>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</si>
  <si>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</si>
  <si>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</si>
  <si>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</si>
  <si>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</si>
  <si>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</si>
  <si>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</si>
  <si>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</si>
  <si>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</si>
  <si>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</si>
  <si>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</si>
  <si>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</si>
  <si>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</si>
  <si>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</si>
  <si>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</si>
  <si>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</si>
  <si>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</si>
  <si>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</si>
  <si>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</si>
  <si>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</si>
  <si>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</si>
  <si>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</si>
  <si>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</si>
  <si>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</si>
  <si>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</si>
  <si>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</si>
  <si>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</si>
  <si>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</si>
  <si>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</si>
  <si>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</si>
  <si>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</si>
  <si>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</si>
  <si>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</si>
  <si>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</si>
  <si>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</si>
  <si>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</si>
  <si>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</si>
  <si>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</si>
  <si>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</si>
  <si>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</si>
  <si>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</si>
  <si>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</si>
  <si>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</si>
  <si>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</si>
  <si>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</si>
  <si>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</si>
  <si>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</si>
  <si>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</si>
  <si>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</si>
  <si>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</si>
  <si>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</si>
  <si>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</si>
  <si>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</si>
  <si>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</si>
  <si>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</si>
  <si>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</si>
  <si>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</si>
  <si>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</si>
  <si>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</si>
  <si>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</si>
  <si>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</si>
  <si>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</si>
  <si>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</si>
  <si>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</si>
  <si>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</si>
  <si>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</si>
  <si>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</si>
  <si>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</si>
  <si>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</si>
  <si>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</si>
  <si>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</si>
  <si>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</si>
  <si>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</si>
  <si>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</si>
  <si>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</si>
  <si>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</si>
  <si>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</si>
  <si>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</si>
  <si>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</si>
  <si>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</si>
  <si>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</si>
  <si>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</si>
  <si>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</si>
  <si>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</si>
  <si>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</si>
  <si>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</si>
  <si>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</si>
  <si>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</si>
  <si>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</si>
  <si>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</si>
  <si>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</si>
  <si>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</si>
  <si>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</si>
  <si>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</si>
  <si>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</si>
  <si>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</si>
  <si>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</si>
  <si>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</si>
  <si>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</si>
  <si>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</si>
  <si>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</si>
  <si>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</si>
  <si>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</si>
  <si>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</si>
  <si>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</si>
  <si>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</si>
  <si>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</si>
  <si>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</si>
  <si>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</si>
  <si>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</si>
  <si>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</si>
  <si>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</si>
  <si>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</si>
  <si>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</si>
  <si>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</si>
  <si>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</si>
  <si>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</si>
  <si>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</si>
  <si>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</si>
  <si>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</si>
  <si>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</si>
  <si>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</si>
  <si>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</si>
  <si>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</si>
  <si>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</si>
  <si>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</si>
  <si>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</si>
  <si>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</si>
  <si>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</si>
  <si>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</si>
  <si>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</si>
  <si>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</si>
  <si>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</si>
  <si>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</si>
  <si>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</si>
  <si>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</si>
  <si>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</si>
  <si>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</si>
  <si>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</si>
  <si>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</si>
  <si>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</si>
  <si>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</si>
  <si>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</si>
  <si>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</si>
  <si>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</si>
  <si>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</si>
  <si>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</si>
  <si>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</si>
  <si>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</si>
  <si>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</si>
  <si>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</si>
  <si>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</si>
  <si>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</si>
  <si>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</si>
  <si>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</si>
  <si>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</si>
  <si>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</si>
  <si>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</si>
  <si>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</si>
  <si>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</si>
  <si>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</si>
  <si>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</si>
  <si>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</si>
  <si>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</si>
  <si>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</si>
  <si>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</si>
  <si>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</si>
  <si>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</si>
  <si>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</si>
  <si>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</si>
  <si>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</si>
  <si>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</si>
  <si>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</si>
  <si>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</si>
  <si>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</si>
  <si>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</si>
  <si>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</si>
  <si>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</si>
  <si>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</si>
  <si>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</si>
  <si>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</si>
  <si>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</si>
  <si>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</si>
  <si>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</si>
  <si>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</si>
  <si>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</si>
  <si>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</si>
  <si>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</si>
  <si>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</si>
  <si>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</si>
  <si>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</si>
  <si>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</si>
  <si>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</si>
  <si>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</si>
  <si>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</si>
  <si>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</si>
  <si>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</si>
  <si>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</si>
  <si>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</si>
  <si>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</si>
  <si>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</si>
  <si>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</si>
  <si>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</si>
  <si>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</si>
  <si>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</si>
  <si>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</si>
  <si>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</si>
  <si>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</si>
  <si>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</si>
  <si>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</si>
  <si>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</si>
  <si>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</si>
  <si>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</si>
  <si>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</si>
  <si>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</si>
  <si>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</si>
  <si>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</si>
  <si>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</si>
  <si>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</si>
  <si>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</si>
  <si>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</si>
  <si>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</si>
  <si>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</si>
  <si>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</si>
  <si>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</si>
  <si>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</si>
  <si>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</si>
  <si>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</si>
  <si>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</si>
  <si>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</si>
  <si>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</si>
  <si>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</si>
  <si>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</si>
  <si>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</si>
  <si>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</si>
  <si>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</si>
  <si>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</si>
  <si>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</si>
  <si>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</si>
  <si>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</si>
  <si>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</si>
  <si>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</si>
  <si>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</si>
  <si>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</si>
  <si>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</si>
  <si>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</si>
  <si>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</si>
  <si>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</si>
  <si>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</si>
  <si>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</si>
  <si>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</si>
  <si>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</si>
  <si>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</si>
  <si>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</si>
  <si>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</si>
  <si>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</si>
  <si>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</si>
  <si>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</si>
  <si>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</si>
  <si>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</si>
  <si>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</si>
  <si>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</si>
  <si>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</si>
  <si>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</si>
  <si>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</si>
  <si>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</si>
  <si>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</si>
  <si>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</si>
  <si>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</si>
  <si>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</si>
  <si>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</si>
  <si>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</si>
  <si>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</si>
  <si>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</si>
  <si>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</si>
  <si>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</si>
  <si>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</si>
  <si>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</si>
  <si>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</si>
  <si>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</si>
  <si>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</si>
  <si>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</si>
  <si>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</si>
  <si>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</si>
  <si>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</si>
  <si>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</si>
  <si>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</si>
  <si>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</si>
  <si>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</si>
  <si>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</si>
  <si>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</si>
  <si>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</si>
  <si>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</si>
  <si>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</si>
  <si>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</si>
  <si>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</si>
  <si>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</si>
  <si>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</si>
  <si>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</si>
  <si>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</si>
  <si>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</si>
  <si>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</si>
  <si>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</si>
  <si>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</si>
  <si>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</si>
  <si>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</si>
  <si>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</si>
  <si>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</si>
  <si>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</si>
  <si>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</si>
  <si>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</si>
  <si>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</si>
  <si>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</si>
  <si>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</si>
  <si>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</si>
  <si>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</si>
  <si>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</si>
  <si>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</si>
  <si>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</si>
  <si>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</si>
  <si>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</si>
  <si>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</si>
  <si>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</si>
  <si>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</si>
  <si>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</si>
  <si>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</si>
  <si>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</si>
  <si>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</si>
  <si>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</si>
  <si>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</si>
  <si>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</si>
  <si>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</si>
  <si>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</si>
  <si>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</si>
  <si>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</si>
  <si>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</si>
  <si>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</si>
  <si>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</si>
  <si>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</si>
  <si>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</si>
  <si>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</si>
  <si>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</si>
  <si>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</si>
  <si>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</si>
  <si>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</si>
  <si>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</si>
  <si>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</si>
  <si>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</si>
  <si>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</si>
  <si>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</si>
  <si>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</si>
  <si>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</si>
  <si>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</si>
  <si>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</si>
  <si>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</si>
  <si>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</si>
  <si>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</si>
  <si>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</si>
  <si>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</si>
  <si>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</si>
  <si>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</si>
  <si>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</si>
  <si>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</si>
  <si>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</si>
  <si>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</si>
  <si>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</si>
  <si>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</si>
  <si>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</si>
  <si>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</si>
  <si>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</si>
  <si>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</si>
  <si>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</si>
  <si>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</si>
  <si>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</si>
  <si>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</si>
  <si>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</si>
  <si>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</si>
  <si>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</si>
  <si>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</si>
  <si>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</si>
  <si>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</si>
  <si>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</si>
  <si>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</si>
  <si>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</si>
  <si>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</si>
  <si>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</si>
  <si>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</si>
  <si>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</si>
  <si>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</si>
  <si>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</si>
  <si>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</si>
  <si>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</si>
  <si>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</si>
  <si>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</si>
  <si>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</si>
  <si>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</si>
  <si>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</si>
  <si>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</si>
  <si>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</si>
  <si>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</si>
  <si>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</si>
  <si>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</si>
  <si>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</si>
  <si>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</si>
  <si>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</si>
  <si>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</si>
  <si>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</si>
  <si>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</si>
  <si>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</si>
  <si>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</si>
  <si>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</si>
  <si>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</si>
  <si>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</si>
  <si>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</si>
  <si>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</si>
  <si>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</si>
  <si>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</si>
  <si>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</si>
  <si>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</si>
  <si>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</si>
  <si>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</si>
  <si>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</si>
  <si>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</si>
  <si>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</si>
  <si>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</si>
  <si>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</si>
  <si>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</si>
  <si>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</si>
  <si>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</si>
  <si>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</si>
  <si>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</si>
  <si>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</si>
  <si>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</si>
  <si>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</si>
  <si>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</si>
  <si>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</si>
  <si>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</si>
  <si>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</si>
  <si>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</si>
  <si>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</si>
  <si>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</si>
  <si>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</si>
  <si>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</si>
  <si>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</si>
  <si>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</si>
  <si>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</si>
  <si>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</si>
  <si>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</si>
  <si>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</si>
  <si>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</si>
  <si>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</si>
  <si>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</si>
  <si>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</si>
  <si>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</si>
  <si>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</si>
  <si>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</si>
  <si>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</si>
  <si>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</si>
  <si>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</si>
  <si>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</si>
  <si>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</si>
  <si>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</si>
  <si>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</si>
  <si>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</si>
  <si>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</si>
  <si>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</si>
  <si>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</si>
  <si>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</si>
  <si>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</si>
  <si>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</si>
  <si>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</si>
  <si>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</si>
  <si>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</si>
  <si>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</si>
  <si>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</si>
  <si>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</si>
  <si>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</si>
  <si>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</si>
  <si>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</si>
  <si>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</si>
  <si>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</si>
  <si>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</si>
  <si>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</si>
  <si>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</si>
  <si>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</si>
  <si>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</si>
  <si>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</si>
  <si>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</si>
  <si>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</si>
  <si>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</si>
  <si>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</si>
  <si>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</si>
  <si>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</si>
  <si>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</si>
  <si>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</si>
  <si>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</si>
  <si>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</si>
  <si>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</si>
  <si>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</si>
  <si>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</si>
  <si>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</si>
  <si>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</si>
  <si>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</si>
  <si>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</si>
  <si>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</si>
  <si>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</si>
  <si>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</si>
  <si>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</si>
  <si>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</si>
  <si>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</si>
  <si>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</si>
  <si>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</si>
  <si>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</si>
  <si>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</si>
  <si>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</si>
  <si>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</si>
  <si>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</si>
  <si>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</si>
  <si>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</si>
  <si>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</si>
  <si>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</si>
  <si>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</si>
  <si>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</si>
  <si>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</si>
  <si>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</si>
  <si>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</si>
  <si>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</si>
  <si>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</si>
  <si>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</si>
  <si>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</si>
  <si>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</si>
  <si>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</si>
  <si>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</si>
  <si>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</si>
  <si>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</si>
  <si>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</si>
  <si>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</si>
  <si>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</si>
  <si>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</si>
  <si>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</si>
  <si>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</si>
  <si>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</si>
  <si>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</si>
  <si>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</si>
  <si>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</si>
  <si>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</si>
  <si>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</si>
  <si>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</si>
  <si>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</si>
  <si>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</si>
  <si>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</si>
  <si>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</si>
  <si>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</si>
  <si>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</si>
  <si>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</si>
  <si>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</si>
  <si>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</si>
  <si>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</si>
  <si>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</si>
  <si>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</si>
  <si>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</si>
  <si>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</si>
  <si>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</si>
  <si>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</si>
  <si>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</si>
  <si>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</si>
  <si>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</si>
  <si>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</si>
  <si>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</si>
  <si>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</si>
  <si>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</si>
  <si>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</si>
  <si>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</si>
  <si>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</si>
  <si>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</si>
  <si>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</si>
  <si>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</si>
  <si>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</si>
  <si>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</si>
  <si>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</si>
  <si>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</si>
  <si>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</si>
  <si>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</si>
  <si>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</si>
  <si>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</si>
  <si>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</si>
  <si>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</si>
  <si>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</si>
  <si>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</si>
  <si>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</si>
  <si>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</si>
  <si>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</si>
  <si>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</si>
  <si>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</si>
  <si>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</si>
  <si>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</si>
  <si>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</si>
  <si>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</si>
  <si>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</si>
  <si>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</si>
  <si>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</si>
  <si>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</si>
  <si>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</si>
  <si>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</si>
  <si>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</si>
  <si>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</si>
  <si>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</si>
  <si>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</si>
  <si>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</si>
  <si>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</si>
  <si>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</si>
  <si>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</si>
  <si>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</si>
  <si>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</si>
  <si>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</si>
  <si>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</si>
  <si>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</si>
  <si>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</si>
  <si>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</si>
  <si>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</si>
  <si>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</si>
  <si>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</si>
  <si>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</si>
  <si>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</si>
  <si>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</si>
  <si>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</si>
  <si>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</si>
  <si>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</si>
  <si>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</si>
  <si>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</si>
  <si>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</si>
  <si>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</si>
  <si>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</si>
  <si>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</si>
  <si>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</si>
  <si>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</si>
  <si>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</si>
  <si>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</si>
  <si>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</si>
  <si>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</si>
  <si>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</si>
  <si>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</si>
  <si>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</si>
  <si>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</si>
  <si>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</si>
  <si>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</si>
  <si>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</si>
  <si>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</si>
  <si>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</si>
  <si>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</si>
  <si>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</si>
  <si>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</si>
  <si>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</si>
  <si>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</si>
  <si>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</si>
  <si>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</si>
  <si>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</si>
  <si>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</si>
  <si>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</si>
  <si>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</si>
  <si>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</si>
  <si>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</si>
  <si>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</si>
  <si>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</si>
  <si>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</si>
  <si>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</si>
  <si>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</si>
  <si>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</si>
  <si>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</si>
  <si>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</si>
  <si>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</si>
  <si>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</si>
  <si>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</si>
  <si>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</si>
  <si>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</si>
  <si>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</si>
  <si>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</si>
  <si>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</si>
  <si>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</si>
  <si>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</si>
  <si>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</si>
  <si>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</si>
  <si>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</si>
  <si>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</si>
  <si>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</si>
  <si>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</si>
  <si>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</si>
  <si>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</si>
  <si>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</si>
  <si>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</si>
  <si>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</si>
  <si>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</si>
  <si>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</si>
  <si>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</si>
  <si>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</si>
  <si>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</si>
  <si>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</si>
  <si>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</si>
  <si>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</si>
  <si>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</si>
  <si>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</si>
  <si>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</si>
  <si>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</si>
  <si>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</si>
  <si>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</si>
  <si>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</si>
  <si>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</si>
  <si>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</si>
  <si>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</si>
  <si>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</si>
  <si>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</si>
  <si>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</si>
  <si>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</si>
  <si>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</si>
  <si>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</si>
  <si>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</si>
  <si>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</si>
  <si>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</si>
  <si>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</si>
  <si>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</si>
  <si>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</si>
  <si>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</si>
  <si>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</si>
  <si>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</si>
  <si>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</si>
  <si>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</si>
  <si>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</si>
  <si>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</si>
  <si>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</si>
  <si>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</si>
  <si>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</si>
  <si>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</si>
  <si>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</si>
  <si>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</si>
  <si>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</si>
  <si>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</si>
  <si>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</si>
  <si>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</si>
  <si>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</si>
  <si>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</si>
  <si>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</si>
  <si>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</si>
  <si>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</si>
  <si>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</si>
  <si>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</si>
  <si>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</si>
  <si>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</si>
  <si>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</si>
  <si>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</si>
  <si>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</si>
  <si>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</si>
  <si>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</si>
  <si>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</si>
  <si>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</si>
  <si>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</si>
  <si>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</si>
  <si>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</si>
  <si>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</si>
  <si>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</si>
  <si>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</si>
  <si>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</si>
  <si>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</si>
  <si>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</si>
  <si>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</si>
  <si>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</si>
  <si>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</si>
  <si>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</si>
  <si>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</si>
  <si>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</si>
  <si>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</si>
  <si>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</si>
  <si>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</si>
  <si>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</si>
  <si>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</si>
  <si>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</si>
  <si>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</si>
  <si>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</si>
  <si>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</si>
  <si>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</si>
  <si>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</si>
  <si>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</si>
  <si>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</si>
  <si>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</si>
  <si>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</si>
  <si>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</si>
  <si>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</si>
  <si>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</si>
  <si>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</si>
  <si>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</si>
  <si>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</si>
  <si>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</si>
  <si>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</si>
  <si>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</si>
  <si>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</si>
  <si>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</si>
  <si>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</si>
  <si>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</si>
  <si>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</si>
  <si>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</si>
  <si>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</si>
  <si>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</si>
  <si>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</si>
  <si>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</si>
  <si>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</si>
  <si>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</si>
  <si>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</si>
  <si>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</si>
  <si>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</si>
  <si>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</si>
  <si>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</si>
  <si>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</si>
  <si>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</si>
  <si>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</si>
  <si>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</si>
  <si>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</si>
  <si>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</si>
  <si>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</si>
  <si>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</si>
  <si>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</si>
  <si>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</si>
  <si>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</si>
  <si>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</si>
  <si>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</si>
  <si>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</si>
  <si>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</si>
  <si>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</si>
  <si>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</si>
  <si>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</si>
  <si>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</si>
  <si>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</si>
  <si>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</si>
  <si>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</si>
  <si>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</si>
  <si>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</si>
  <si>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</si>
  <si>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</si>
  <si>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</si>
  <si>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</si>
  <si>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</si>
  <si>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</si>
  <si>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</si>
  <si>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</si>
  <si>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</si>
  <si>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</si>
  <si>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</si>
  <si>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</si>
  <si>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</si>
  <si>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</si>
  <si>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</si>
  <si>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</si>
  <si>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</si>
  <si>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</si>
  <si>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</si>
  <si>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</si>
  <si>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</si>
  <si>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</si>
  <si>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</si>
  <si>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</si>
  <si>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</si>
  <si>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</si>
  <si>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</si>
  <si>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</si>
  <si>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</si>
  <si>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</si>
  <si>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</si>
  <si>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</si>
  <si>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</si>
  <si>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</si>
  <si>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</si>
  <si>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</si>
  <si>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</si>
  <si>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</si>
  <si>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</si>
  <si>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</si>
  <si>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</si>
  <si>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</si>
  <si>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</si>
  <si>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</si>
  <si>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</si>
  <si>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</si>
  <si>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</si>
  <si>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</si>
  <si>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</si>
  <si>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</si>
  <si>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</si>
  <si>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</si>
  <si>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</si>
  <si>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</si>
  <si>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</si>
  <si>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</si>
  <si>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</si>
  <si>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</si>
  <si>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</si>
  <si>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</si>
  <si>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</si>
  <si>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</si>
  <si>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</si>
  <si>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</si>
  <si>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</si>
  <si>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</si>
  <si>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</si>
  <si>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</si>
  <si>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</si>
  <si>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</si>
  <si>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</si>
  <si>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</si>
  <si>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</si>
  <si>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</si>
  <si>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</si>
  <si>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</si>
  <si>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</si>
  <si>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</si>
  <si>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</si>
  <si>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</si>
  <si>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</si>
  <si>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</si>
  <si>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</si>
  <si>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</si>
  <si>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</si>
  <si>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</si>
  <si>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</si>
  <si>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</si>
  <si>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</si>
  <si>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</si>
  <si>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</si>
  <si>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</si>
  <si>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</si>
  <si>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</si>
  <si>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</si>
  <si>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</si>
  <si>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</si>
  <si>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</si>
  <si>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</si>
  <si>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</si>
  <si>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</si>
  <si>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</si>
  <si>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</si>
  <si>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</si>
  <si>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</si>
  <si>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</si>
  <si>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</si>
  <si>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</si>
  <si>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</si>
  <si>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</si>
  <si>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</si>
  <si>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</si>
  <si>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</si>
  <si>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</si>
  <si>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</si>
  <si>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</si>
  <si>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</si>
  <si>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</si>
  <si>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</si>
  <si>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</si>
  <si>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</si>
  <si>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</si>
  <si>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</si>
  <si>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</si>
  <si>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</si>
  <si>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</si>
  <si>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</si>
  <si>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</si>
  <si>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</si>
  <si>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</si>
  <si>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</si>
  <si>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</si>
  <si>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</si>
  <si>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</si>
  <si>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</si>
  <si>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</si>
  <si>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</si>
  <si>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</si>
  <si>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</si>
  <si>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</si>
  <si>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</si>
  <si>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</si>
  <si>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</si>
  <si>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</si>
  <si>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</si>
  <si>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</si>
  <si>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</si>
  <si>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</si>
  <si>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</si>
  <si>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</si>
  <si>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</si>
  <si>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</si>
  <si>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</si>
  <si>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</si>
  <si>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</si>
  <si>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</si>
  <si>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</si>
  <si>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</si>
  <si>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</si>
  <si>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</si>
  <si>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</si>
  <si>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</si>
  <si>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</si>
  <si>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</si>
  <si>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</si>
  <si>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</si>
  <si>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</si>
  <si>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</si>
  <si>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</si>
  <si>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</si>
  <si>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</si>
  <si>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</si>
  <si>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</si>
  <si>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</si>
  <si>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</si>
  <si>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</si>
  <si>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</si>
  <si>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</si>
  <si>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</si>
  <si>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</si>
  <si>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</si>
  <si>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</si>
  <si>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</si>
  <si>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</si>
  <si>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</si>
  <si>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</si>
  <si>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</si>
  <si>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</si>
  <si>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</si>
  <si>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</si>
  <si>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</si>
  <si>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</si>
  <si>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</si>
  <si>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</si>
  <si>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</si>
  <si>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</si>
  <si>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</si>
  <si>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</si>
  <si>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</si>
  <si>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</si>
  <si>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</si>
  <si>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</si>
  <si>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</si>
  <si>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</si>
  <si>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</si>
  <si>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</si>
  <si>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</si>
  <si>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</si>
  <si>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</si>
  <si>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</si>
  <si>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</si>
  <si>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</si>
  <si>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</si>
  <si>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</si>
  <si>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</si>
  <si>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</si>
  <si>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</si>
  <si>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</si>
  <si>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</si>
  <si>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</si>
  <si>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</si>
  <si>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</si>
  <si>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</si>
  <si>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</si>
  <si>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</si>
  <si>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</si>
  <si>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</si>
  <si>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</si>
  <si>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</si>
  <si>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</si>
  <si>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</si>
  <si>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</si>
  <si>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</si>
  <si>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</si>
  <si>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</si>
  <si>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</si>
  <si>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</si>
  <si>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</si>
  <si>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</si>
  <si>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</si>
  <si>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</si>
  <si>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</si>
  <si>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</si>
  <si>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</si>
  <si>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</si>
  <si>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</si>
  <si>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</si>
  <si>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</si>
  <si>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</si>
  <si>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</si>
  <si>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</si>
  <si>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</si>
  <si>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</si>
  <si>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</si>
  <si>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</si>
  <si>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</si>
  <si>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</si>
  <si>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</si>
  <si>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</si>
  <si>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</si>
  <si>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</si>
  <si>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</si>
  <si>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</si>
  <si>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</si>
  <si>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</si>
  <si>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</si>
  <si>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</si>
  <si>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</si>
  <si>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</si>
  <si>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</si>
  <si>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</si>
  <si>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</si>
  <si>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</si>
  <si>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</si>
  <si>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</si>
  <si>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</si>
  <si>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</si>
  <si>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</si>
  <si>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</si>
  <si>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</si>
  <si>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</si>
  <si>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</si>
  <si>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</si>
  <si>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</si>
  <si>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</si>
  <si>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</si>
  <si>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</si>
  <si>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</si>
  <si>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</si>
  <si>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</si>
  <si>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</si>
  <si>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</si>
  <si>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</si>
  <si>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</si>
  <si>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</si>
  <si>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</si>
  <si>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</si>
  <si>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</si>
  <si>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</si>
  <si>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</si>
  <si>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</si>
  <si>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</si>
  <si>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</si>
  <si>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</si>
  <si>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</si>
  <si>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</si>
  <si>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</si>
  <si>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</si>
  <si>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</si>
  <si>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</si>
  <si>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</si>
  <si>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</si>
  <si>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</si>
  <si>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</si>
  <si>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</si>
  <si>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</si>
  <si>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</si>
  <si>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</si>
  <si>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</si>
  <si>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</si>
  <si>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</si>
  <si>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</si>
  <si>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</si>
  <si>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</si>
  <si>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</si>
  <si>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</si>
  <si>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</si>
  <si>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</si>
  <si>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</si>
  <si>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</si>
  <si>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</si>
  <si>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</si>
  <si>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</si>
  <si>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</si>
  <si>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</si>
  <si>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</si>
  <si>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</si>
  <si>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</si>
  <si>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</si>
  <si>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</si>
  <si>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</si>
  <si>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</si>
  <si>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</si>
  <si>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</si>
  <si>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</si>
  <si>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</si>
  <si>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</si>
  <si>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</si>
  <si>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</si>
  <si>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</si>
  <si>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</si>
  <si>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</si>
  <si>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</si>
  <si>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</si>
  <si>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</si>
  <si>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</si>
  <si>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</si>
  <si>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</si>
  <si>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</si>
  <si>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</si>
  <si>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</si>
  <si>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</si>
  <si>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</si>
  <si>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</si>
  <si>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</si>
  <si>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</si>
  <si>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</si>
  <si>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</si>
  <si>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</si>
  <si>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</si>
  <si>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</si>
  <si>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</si>
  <si>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</si>
  <si>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</si>
  <si>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</si>
  <si>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</si>
  <si>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</si>
  <si>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</si>
  <si>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</si>
  <si>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</si>
  <si>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</si>
  <si>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</si>
  <si>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</si>
  <si>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</si>
  <si>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</si>
  <si>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</si>
  <si>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</si>
  <si>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</si>
  <si>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</si>
  <si>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</si>
  <si>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</si>
  <si>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</si>
  <si>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</si>
  <si>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</si>
  <si>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</si>
  <si>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</si>
  <si>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</si>
  <si>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</si>
  <si>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</si>
  <si>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</si>
  <si>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</si>
  <si>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</si>
  <si>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</si>
  <si>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</si>
  <si>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</si>
  <si>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</si>
  <si>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</si>
  <si>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</si>
  <si>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</si>
  <si>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</si>
  <si>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</si>
  <si>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</si>
  <si>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</si>
  <si>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</si>
  <si>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</si>
  <si>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</si>
  <si>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</si>
  <si>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</si>
  <si>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</si>
  <si>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</si>
  <si>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</si>
  <si>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</si>
  <si>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</si>
  <si>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</si>
  <si>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</si>
  <si>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</si>
  <si>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</si>
  <si>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</si>
  <si>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</si>
  <si>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</si>
  <si>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</si>
  <si>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</si>
  <si>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</si>
  <si>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</si>
  <si>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</si>
  <si>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</si>
  <si>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</si>
  <si>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</si>
  <si>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</si>
  <si>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</si>
  <si>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</si>
  <si>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</si>
  <si>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</si>
  <si>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</si>
  <si>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</si>
  <si>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</si>
  <si>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</si>
  <si>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</si>
  <si>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</si>
  <si>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</si>
  <si>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</si>
  <si>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</si>
  <si>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</si>
  <si>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</si>
  <si>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</si>
  <si>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</si>
  <si>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</si>
  <si>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</si>
  <si>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</si>
  <si>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</si>
  <si>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</si>
  <si>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</si>
  <si>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</si>
  <si>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</si>
  <si>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</si>
  <si>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</si>
  <si>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</si>
  <si>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</si>
  <si>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</si>
  <si>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</si>
  <si>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</si>
  <si>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</si>
  <si>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</si>
  <si>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</si>
  <si>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</si>
  <si>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</si>
  <si>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</si>
  <si>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</si>
  <si>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</si>
  <si>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</si>
  <si>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</si>
  <si>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</si>
  <si>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</si>
  <si>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</si>
  <si>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</si>
  <si>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</si>
  <si>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</si>
  <si>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</si>
  <si>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</si>
  <si>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</si>
  <si>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</si>
  <si>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</si>
  <si>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</si>
  <si>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</si>
  <si>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</si>
  <si>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</si>
  <si>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</si>
  <si>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</si>
  <si>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</si>
  <si>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</si>
  <si>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</si>
  <si>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</si>
  <si>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</si>
  <si>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</si>
  <si>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</si>
  <si>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</si>
  <si>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</si>
  <si>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</si>
  <si>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</si>
  <si>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</si>
  <si>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</si>
  <si>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</si>
  <si>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</si>
  <si>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</si>
  <si>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</si>
  <si>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</si>
  <si>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</si>
  <si>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</si>
  <si>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</si>
  <si>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</si>
  <si>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</si>
  <si>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</si>
  <si>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</si>
  <si>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</si>
  <si>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</si>
  <si>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</si>
  <si>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</si>
  <si>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</si>
  <si>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</si>
  <si>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</si>
  <si>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</si>
  <si>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</si>
  <si>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</si>
  <si>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</si>
  <si>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</si>
  <si>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</si>
  <si>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</si>
  <si>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</si>
  <si>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</si>
  <si>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</si>
  <si>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</si>
  <si>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</si>
  <si>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</si>
  <si>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</si>
  <si>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</si>
  <si>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</si>
  <si>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</si>
  <si>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</si>
  <si>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</si>
  <si>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</si>
  <si>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</si>
  <si>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</si>
  <si>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</si>
  <si>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</si>
  <si>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</si>
  <si>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</si>
  <si>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</si>
  <si>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</si>
  <si>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</si>
  <si>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</si>
  <si>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</si>
  <si>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</si>
  <si>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</si>
  <si>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</si>
  <si>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</si>
  <si>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</si>
  <si>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</si>
  <si>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</si>
  <si>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</si>
  <si>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</si>
  <si>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</si>
  <si>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</si>
  <si>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</si>
  <si>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</si>
  <si>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</si>
  <si>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</si>
  <si>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</si>
  <si>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</si>
  <si>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</si>
  <si>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</si>
  <si>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</si>
  <si>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</si>
  <si>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</si>
  <si>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</si>
  <si>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</si>
  <si>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</si>
  <si>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</si>
  <si>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</si>
  <si>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</si>
  <si>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</si>
  <si>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</si>
  <si>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</si>
  <si>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</si>
  <si>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</si>
  <si>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</si>
  <si>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</si>
  <si>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</si>
  <si>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</si>
  <si>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</si>
  <si>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</si>
  <si>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</si>
  <si>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</si>
  <si>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</si>
  <si>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</si>
  <si>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</si>
  <si>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</si>
  <si>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</si>
  <si>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</si>
  <si>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</si>
  <si>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</si>
  <si>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</si>
  <si>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</si>
  <si>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</si>
  <si>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</si>
  <si>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</si>
  <si>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</si>
  <si>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</si>
  <si>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</si>
  <si>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</si>
  <si>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</si>
  <si>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</si>
  <si>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</si>
  <si>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</si>
  <si>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</si>
  <si>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</si>
  <si>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</si>
  <si>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</si>
  <si>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</si>
  <si>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</si>
  <si>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</si>
  <si>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</si>
  <si>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</si>
  <si>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</si>
  <si>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</si>
  <si>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</si>
  <si>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</si>
  <si>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</si>
  <si>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</si>
  <si>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</si>
  <si>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</si>
  <si>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</si>
  <si>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</si>
  <si>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</si>
  <si>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</si>
  <si>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</si>
  <si>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</si>
  <si>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</si>
  <si>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</si>
  <si>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</si>
  <si>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</si>
  <si>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</si>
  <si>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</si>
  <si>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</si>
  <si>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</si>
  <si>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</si>
  <si>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</si>
  <si>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</si>
  <si>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</si>
  <si>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</si>
  <si>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</si>
  <si>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</si>
  <si>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</si>
  <si>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</si>
  <si>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</si>
  <si>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</si>
  <si>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</si>
  <si>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</si>
  <si>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</si>
  <si>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</si>
  <si>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</si>
  <si>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</si>
  <si>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</si>
  <si>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</si>
  <si>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</si>
  <si>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</si>
  <si>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</si>
  <si>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</si>
  <si>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</si>
  <si>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</si>
  <si>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</si>
  <si>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</si>
  <si>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</si>
  <si>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</si>
  <si>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</si>
  <si>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</si>
  <si>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</si>
  <si>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</si>
  <si>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</si>
  <si>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</si>
  <si>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</si>
  <si>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</si>
  <si>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</si>
  <si>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</si>
  <si>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</si>
  <si>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</si>
  <si>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</si>
  <si>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</si>
  <si>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</si>
  <si>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</si>
  <si>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</si>
  <si>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</si>
  <si>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</si>
  <si>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</si>
  <si>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</si>
  <si>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</si>
  <si>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</si>
  <si>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</si>
  <si>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</si>
  <si>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</si>
  <si>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</si>
  <si>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</si>
  <si>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</si>
  <si>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</si>
  <si>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</si>
  <si>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</si>
  <si>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</si>
  <si>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</si>
  <si>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</si>
  <si>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</si>
  <si>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</si>
  <si>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</si>
  <si>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</si>
  <si>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</si>
  <si>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</si>
  <si>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</si>
  <si>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</si>
  <si>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</si>
  <si>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</si>
  <si>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</si>
  <si>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</si>
  <si>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</si>
  <si>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</si>
  <si>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</si>
  <si>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</si>
  <si>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</si>
  <si>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</si>
  <si>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</si>
  <si>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</si>
  <si>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</si>
  <si>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</si>
  <si>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</si>
  <si>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</si>
  <si>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</si>
  <si>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</si>
  <si>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</si>
  <si>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</si>
  <si>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</si>
  <si>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</si>
  <si>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</si>
  <si>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</si>
  <si>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</si>
  <si>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</si>
  <si>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</si>
  <si>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</si>
  <si>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</si>
  <si>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</si>
  <si>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</si>
  <si>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</si>
  <si>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</si>
  <si>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</si>
  <si>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</si>
  <si>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</si>
  <si>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</si>
  <si>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</si>
  <si>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</si>
  <si>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</si>
  <si>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</si>
  <si>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</si>
  <si>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</si>
  <si>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</si>
  <si>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</si>
  <si>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</si>
  <si>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</si>
  <si>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</si>
  <si>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</si>
  <si>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</si>
  <si>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</si>
  <si>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</si>
  <si>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</si>
  <si>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</si>
  <si>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</si>
  <si>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</si>
  <si>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</si>
  <si>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</si>
  <si>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</si>
  <si>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</si>
  <si>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</si>
  <si>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</si>
  <si>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</si>
  <si>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</si>
  <si>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</si>
  <si>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</si>
  <si>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</si>
  <si>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</si>
  <si>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</si>
  <si>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</si>
  <si>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</si>
  <si>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</si>
  <si>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</si>
  <si>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</si>
  <si>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</si>
  <si>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</si>
  <si>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</si>
  <si>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</si>
  <si>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</si>
  <si>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</si>
  <si>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</si>
  <si>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</si>
  <si>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</si>
  <si>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</si>
  <si>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</si>
  <si>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</si>
  <si>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</si>
  <si>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</si>
  <si>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</si>
  <si>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</si>
  <si>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</si>
  <si>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</si>
  <si>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</si>
  <si>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</si>
  <si>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</si>
  <si>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</si>
  <si>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</si>
  <si>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</si>
  <si>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</si>
  <si>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</si>
  <si>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</si>
  <si>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</si>
  <si>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</si>
  <si>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</si>
  <si>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</si>
  <si>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</si>
  <si>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</si>
  <si>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</si>
  <si>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</si>
  <si>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</si>
  <si>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</si>
  <si>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</si>
  <si>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</si>
  <si>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</si>
  <si>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</si>
  <si>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</si>
  <si>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</si>
  <si>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</si>
  <si>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</si>
  <si>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</si>
  <si>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</si>
  <si>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</si>
  <si>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</si>
  <si>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</si>
  <si>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</si>
  <si>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</si>
  <si>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</si>
  <si>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</si>
  <si>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</si>
  <si>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</si>
  <si>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</si>
  <si>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</si>
  <si>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</si>
  <si>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</si>
  <si>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</si>
  <si>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</si>
  <si>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</si>
  <si>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</si>
  <si>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</si>
  <si>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</si>
  <si>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</si>
  <si>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</si>
  <si>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</si>
  <si>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</si>
  <si>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</si>
  <si>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</si>
  <si>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</si>
  <si>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</si>
  <si>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</si>
  <si>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</si>
  <si>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</si>
  <si>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</si>
  <si>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</si>
  <si>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</si>
  <si>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</si>
  <si>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</si>
  <si>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</si>
  <si>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</si>
  <si>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</si>
  <si>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</si>
  <si>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</si>
  <si>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</si>
  <si>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</si>
  <si>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</si>
  <si>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</si>
  <si>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</si>
  <si>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</si>
  <si>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</si>
  <si>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</si>
  <si>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</si>
  <si>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</si>
  <si>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</si>
  <si>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</si>
  <si>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</si>
  <si>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</si>
  <si>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</si>
  <si>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</si>
  <si>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</si>
  <si>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</si>
  <si>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</si>
  <si>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</si>
  <si>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</si>
  <si>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</si>
  <si>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</si>
  <si>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</si>
  <si>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</si>
  <si>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</si>
  <si>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</si>
  <si>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</si>
  <si>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</si>
  <si>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</si>
  <si>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</si>
  <si>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</si>
  <si>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</si>
  <si>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</si>
  <si>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</si>
  <si>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</si>
  <si>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</si>
  <si>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</si>
  <si>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</si>
  <si>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</si>
  <si>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</si>
  <si>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</si>
  <si>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</si>
  <si>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</si>
  <si>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</si>
  <si>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</si>
  <si>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</si>
  <si>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</si>
  <si>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</si>
  <si>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</si>
  <si>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</si>
  <si>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</si>
  <si>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</si>
  <si>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</si>
  <si>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</si>
  <si>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</si>
  <si>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</si>
  <si>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</si>
  <si>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</si>
  <si>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</si>
  <si>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</si>
  <si>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</si>
  <si>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</si>
  <si>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</si>
  <si>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</si>
  <si>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</si>
  <si>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</si>
  <si>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</si>
  <si>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</si>
  <si>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</si>
  <si>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</si>
  <si>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</si>
  <si>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</si>
  <si>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</si>
  <si>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</si>
  <si>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</si>
  <si>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</si>
  <si>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</si>
  <si>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</si>
  <si>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</si>
  <si>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</si>
  <si>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</si>
  <si>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</si>
  <si>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</si>
  <si>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</si>
  <si>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</si>
  <si>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</si>
  <si>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</si>
  <si>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</si>
  <si>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</si>
  <si>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</si>
  <si>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</si>
  <si>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</si>
  <si>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</si>
  <si>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</si>
  <si>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</si>
  <si>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</si>
  <si>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</si>
  <si>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</si>
  <si>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</si>
  <si>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</si>
  <si>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</si>
  <si>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</si>
  <si>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</si>
  <si>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</si>
  <si>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</si>
  <si>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</si>
  <si>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</si>
  <si>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</si>
  <si>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</si>
  <si>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</si>
  <si>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</si>
  <si>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</si>
  <si>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</si>
  <si>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</si>
  <si>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</si>
  <si>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</si>
  <si>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</si>
  <si>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</si>
  <si>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</si>
  <si>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</si>
  <si>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</si>
  <si>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</si>
  <si>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</si>
  <si>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</si>
  <si>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</si>
  <si>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</si>
  <si>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</si>
  <si>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</si>
  <si>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</si>
  <si>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</si>
  <si>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</si>
  <si>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</si>
  <si>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</si>
  <si>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</si>
  <si>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</si>
  <si>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</si>
  <si>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</si>
  <si>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</si>
  <si>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</si>
  <si>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</si>
  <si>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</si>
  <si>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</si>
  <si>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</si>
  <si>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</si>
  <si>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</si>
  <si>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</si>
  <si>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</si>
  <si>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</si>
  <si>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</si>
  <si>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</si>
  <si>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</si>
  <si>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</si>
  <si>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</si>
  <si>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</si>
  <si>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</si>
  <si>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</si>
  <si>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</si>
  <si>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</si>
  <si>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</si>
  <si>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</si>
  <si>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</si>
  <si>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</si>
  <si>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</si>
  <si>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</si>
  <si>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</si>
  <si>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</si>
  <si>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</si>
  <si>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</si>
  <si>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</si>
  <si>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</si>
  <si>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</si>
  <si>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</si>
  <si>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</si>
  <si>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</si>
  <si>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</si>
  <si>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</si>
  <si>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</si>
  <si>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</si>
  <si>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</si>
  <si>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</si>
  <si>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</si>
  <si>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</si>
  <si>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</si>
  <si>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</si>
  <si>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</si>
  <si>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</si>
  <si>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</si>
  <si>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</si>
  <si>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</si>
  <si>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</si>
  <si>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</si>
  <si>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</si>
  <si>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</si>
  <si>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</si>
  <si>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</si>
  <si>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</si>
  <si>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</si>
  <si>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</si>
  <si>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</si>
  <si>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</si>
  <si>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</si>
  <si>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</si>
  <si>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</si>
  <si>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</si>
  <si>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</si>
  <si>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</si>
  <si>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</si>
  <si>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</si>
  <si>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</si>
  <si>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</si>
  <si>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</si>
  <si>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</si>
  <si>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</si>
  <si>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</si>
  <si>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</si>
  <si>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</si>
  <si>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</si>
  <si>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</si>
  <si>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</si>
  <si>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</si>
  <si>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</si>
  <si>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</si>
  <si>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</si>
  <si>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</si>
  <si>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</si>
  <si>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</si>
  <si>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</si>
  <si>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</si>
  <si>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</si>
  <si>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</si>
  <si>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</si>
  <si>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</si>
  <si>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</si>
  <si>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</si>
  <si>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</si>
  <si>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</si>
  <si>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</si>
  <si>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</si>
  <si>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</si>
  <si>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</si>
  <si>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</si>
  <si>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</si>
  <si>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</si>
  <si>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</si>
  <si>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</si>
  <si>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</si>
  <si>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</si>
  <si>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</si>
  <si>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</si>
  <si>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</si>
  <si>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</si>
  <si>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</si>
  <si>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</si>
  <si>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</si>
  <si>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</si>
  <si>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</si>
  <si>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</si>
  <si>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</si>
  <si>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</si>
  <si>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</si>
  <si>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</si>
  <si>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</si>
  <si>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</si>
  <si>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</si>
  <si>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</si>
  <si>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</si>
  <si>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</si>
  <si>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</si>
  <si>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</si>
  <si>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</si>
  <si>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</si>
  <si>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</si>
  <si>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</si>
  <si>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</si>
  <si>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</si>
  <si>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</si>
  <si>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</si>
  <si>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</si>
  <si>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</si>
  <si>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</si>
  <si>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</si>
  <si>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</si>
  <si>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</si>
  <si>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</si>
  <si>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</si>
  <si>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</si>
  <si>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</si>
  <si>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</si>
  <si>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</si>
  <si>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</si>
  <si>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</si>
  <si>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</si>
  <si>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</si>
  <si>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</si>
  <si>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</si>
  <si>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</si>
  <si>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</si>
  <si>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</si>
  <si>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</si>
  <si>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</si>
  <si>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</si>
  <si>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</si>
  <si>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</si>
  <si>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</si>
  <si>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</si>
  <si>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</si>
  <si>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</si>
  <si>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</si>
  <si>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</si>
  <si>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</si>
  <si>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</si>
  <si>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</si>
  <si>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</si>
  <si>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</si>
  <si>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</si>
  <si>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</si>
  <si>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</si>
  <si>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</si>
  <si>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</si>
  <si>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</si>
  <si>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</si>
  <si>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</si>
  <si>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</si>
  <si>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</si>
  <si>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</si>
  <si>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</si>
  <si>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</si>
  <si>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</si>
  <si>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</si>
  <si>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</si>
  <si>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</si>
  <si>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</si>
  <si>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</si>
  <si>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</si>
  <si>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</si>
  <si>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</si>
  <si>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</si>
  <si>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</si>
  <si>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</si>
  <si>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</si>
  <si>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</si>
  <si>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</si>
  <si>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</si>
  <si>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</si>
  <si>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</si>
  <si>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</si>
  <si>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</si>
  <si>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</si>
  <si>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</si>
  <si>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</si>
  <si>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</si>
  <si>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</si>
  <si>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</si>
  <si>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</si>
  <si>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</si>
  <si>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</si>
  <si>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</si>
  <si>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</si>
  <si>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</si>
  <si>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</si>
  <si>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</si>
  <si>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</si>
  <si>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</si>
  <si>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</si>
  <si>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</si>
  <si>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</si>
  <si>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</si>
  <si>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</si>
  <si>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</si>
  <si>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</si>
  <si>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</si>
  <si>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</si>
  <si>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</si>
  <si>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</si>
  <si>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</si>
  <si>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</si>
  <si>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</si>
  <si>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</si>
  <si>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</si>
  <si>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</si>
  <si>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</si>
  <si>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</si>
  <si>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</si>
  <si>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</si>
  <si>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</si>
  <si>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</si>
  <si>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</si>
  <si>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</si>
  <si>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</si>
  <si>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</si>
  <si>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</si>
  <si>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</si>
  <si>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</si>
  <si>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</si>
  <si>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</si>
  <si>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</si>
  <si>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</si>
  <si>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</si>
  <si>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</si>
  <si>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</si>
  <si>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</si>
  <si>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</si>
  <si>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</si>
  <si>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</si>
  <si>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</si>
  <si>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</si>
  <si>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</si>
  <si>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</si>
  <si>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</si>
  <si>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</si>
  <si>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</si>
  <si>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</si>
  <si>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</si>
  <si>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</si>
  <si>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</si>
  <si>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</si>
  <si>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</si>
  <si>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</si>
  <si>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</si>
  <si>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</si>
  <si>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</si>
  <si>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</si>
  <si>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</si>
  <si>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</si>
  <si>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</si>
  <si>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</si>
  <si>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</si>
  <si>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</si>
  <si>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</si>
  <si>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</si>
  <si>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</si>
  <si>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</si>
  <si>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</si>
  <si>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</si>
  <si>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</si>
  <si>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</si>
  <si>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</si>
  <si>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</si>
  <si>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</si>
  <si>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</si>
  <si>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</si>
  <si>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</si>
  <si>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</si>
  <si>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</si>
  <si>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</si>
  <si>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</si>
  <si>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</si>
  <si>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</si>
  <si>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</si>
  <si>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</si>
  <si>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</si>
  <si>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</si>
  <si>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</si>
  <si>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</si>
  <si>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</si>
  <si>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</si>
  <si>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</si>
  <si>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</si>
  <si>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</si>
  <si>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</si>
  <si>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</si>
  <si>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</si>
  <si>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</si>
  <si>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</si>
  <si>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</si>
  <si>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</si>
  <si>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</si>
  <si>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</si>
  <si>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</si>
  <si>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</si>
  <si>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</si>
  <si>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</si>
  <si>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</si>
  <si>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</si>
  <si>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</si>
  <si>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</si>
  <si>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</si>
  <si>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</si>
  <si>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</si>
  <si>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</si>
  <si>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</si>
  <si>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</si>
  <si>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</si>
  <si>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</si>
  <si>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</si>
  <si>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</si>
  <si>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</si>
  <si>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</si>
  <si>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</si>
  <si>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</si>
  <si>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</si>
  <si>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</si>
  <si>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</si>
  <si>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</si>
  <si>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</si>
  <si>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</si>
  <si>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</si>
  <si>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</si>
  <si>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</si>
  <si>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</si>
  <si>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</si>
  <si>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</si>
  <si>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</si>
  <si>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</si>
  <si>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</si>
  <si>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</si>
  <si>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</si>
  <si>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</si>
  <si>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</si>
  <si>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</si>
  <si>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</si>
  <si>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</si>
  <si>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</si>
  <si>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</si>
  <si>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</si>
  <si>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</si>
  <si>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</si>
  <si>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</si>
  <si>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</si>
  <si>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</si>
  <si>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</si>
  <si>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</si>
  <si>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</si>
  <si>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</si>
  <si>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</si>
  <si>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</si>
  <si>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</si>
  <si>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</si>
  <si>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</si>
  <si>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</si>
  <si>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</si>
  <si>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</si>
  <si>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</si>
  <si>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</si>
  <si>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</si>
  <si>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</si>
  <si>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</si>
  <si>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</si>
  <si>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</si>
  <si>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</si>
  <si>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</si>
  <si>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</si>
  <si>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</si>
  <si>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</si>
  <si>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</si>
  <si>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</si>
  <si>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</si>
  <si>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</si>
  <si>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</si>
  <si>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</si>
  <si>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</si>
  <si>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</si>
  <si>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</si>
  <si>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</si>
  <si>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</si>
  <si>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</si>
  <si>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</si>
  <si>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</si>
  <si>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</si>
  <si>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</si>
  <si>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</si>
  <si>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</si>
  <si>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</si>
  <si>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</si>
  <si>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</si>
  <si>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</si>
  <si>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</si>
  <si>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</si>
  <si>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</si>
  <si>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</si>
  <si>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</si>
  <si>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</si>
  <si>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</si>
  <si>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</si>
  <si>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</si>
  <si>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</si>
  <si>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</si>
  <si>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</si>
  <si>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</si>
  <si>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</si>
  <si>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</si>
  <si>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</si>
  <si>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</si>
  <si>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</si>
  <si>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</si>
  <si>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</si>
  <si>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</si>
  <si>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</si>
  <si>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</si>
  <si>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</si>
  <si>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</si>
  <si>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</si>
  <si>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</si>
  <si>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</si>
  <si>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</si>
  <si>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</si>
  <si>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</si>
  <si>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</si>
  <si>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</si>
  <si>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</si>
  <si>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</si>
  <si>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</si>
  <si>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</si>
  <si>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</si>
  <si>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</si>
  <si>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</si>
  <si>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</si>
  <si>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</si>
  <si>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</si>
  <si>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</si>
  <si>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</si>
  <si>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</si>
  <si>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</si>
  <si>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</si>
  <si>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</si>
  <si>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</si>
  <si>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</si>
  <si>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</si>
  <si>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</si>
  <si>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</si>
  <si>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</si>
  <si>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</si>
  <si>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</si>
  <si>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</si>
  <si>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</si>
  <si>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</si>
  <si>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</si>
  <si>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</si>
  <si>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</si>
  <si>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</si>
  <si>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</si>
  <si>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</si>
  <si>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</si>
  <si>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</si>
  <si>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</si>
  <si>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</si>
  <si>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</si>
  <si>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</si>
  <si>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</si>
  <si>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</si>
  <si>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</si>
  <si>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</si>
  <si>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</si>
  <si>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</si>
  <si>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</si>
  <si>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</si>
  <si>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</si>
  <si>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</si>
  <si>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</si>
  <si>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</si>
  <si>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</si>
  <si>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</si>
  <si>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</si>
  <si>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</si>
  <si>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</si>
  <si>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</si>
  <si>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</si>
  <si>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</si>
  <si>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</si>
  <si>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</si>
  <si>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</si>
  <si>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</si>
  <si>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</si>
  <si>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</si>
  <si>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</si>
  <si>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</si>
  <si>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</si>
  <si>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</si>
  <si>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</si>
  <si>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</si>
  <si>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</si>
  <si>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</si>
  <si>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</si>
  <si>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</si>
  <si>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</si>
  <si>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</si>
  <si>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</si>
  <si>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</si>
  <si>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</si>
  <si>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</si>
  <si>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</si>
  <si>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</si>
  <si>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</si>
  <si>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</si>
  <si>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</si>
  <si>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</si>
  <si>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</si>
  <si>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</si>
  <si>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</si>
  <si>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</si>
  <si>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</si>
  <si>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</si>
  <si>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</si>
  <si>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</si>
  <si>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</si>
  <si>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</si>
  <si>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</si>
  <si>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</si>
  <si>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</si>
  <si>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</si>
  <si>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</si>
  <si>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</si>
  <si>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</si>
  <si>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</si>
  <si>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</si>
  <si>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</si>
  <si>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</si>
  <si>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</si>
  <si>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</si>
  <si>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</si>
  <si>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</si>
  <si>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</si>
  <si>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</si>
  <si>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</si>
  <si>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</si>
  <si>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</si>
  <si>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</si>
  <si>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</si>
  <si>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</si>
  <si>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</si>
  <si>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</si>
  <si>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</si>
  <si>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</si>
  <si>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</si>
  <si>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</si>
  <si>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</si>
  <si>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</si>
  <si>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</si>
  <si>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</si>
  <si>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</si>
  <si>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</si>
  <si>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</si>
  <si>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</si>
  <si>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</si>
  <si>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</si>
  <si>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</si>
  <si>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</si>
  <si>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</si>
  <si>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</si>
  <si>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</si>
  <si>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</si>
  <si>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</si>
  <si>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</si>
  <si>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</si>
  <si>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</si>
  <si>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</si>
  <si>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</si>
  <si>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</si>
  <si>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</si>
  <si>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</si>
  <si>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</si>
  <si>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</si>
  <si>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</si>
  <si>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</si>
  <si>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</si>
  <si>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</si>
  <si>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</si>
  <si>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</si>
  <si>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</si>
  <si>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</si>
  <si>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</si>
  <si>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</si>
  <si>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</si>
  <si>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</si>
  <si>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</si>
  <si>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</si>
  <si>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</si>
  <si>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</si>
  <si>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</si>
  <si>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</si>
  <si>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</si>
  <si>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</si>
  <si>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</si>
  <si>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</si>
  <si>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</si>
  <si>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</si>
  <si>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</si>
  <si>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</si>
  <si>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</si>
  <si>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</si>
  <si>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</si>
  <si>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</si>
  <si>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</si>
  <si>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</si>
  <si>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</si>
  <si>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</si>
  <si>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</si>
  <si>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</si>
  <si>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</si>
  <si>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</si>
  <si>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</si>
  <si>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</si>
  <si>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</si>
  <si>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</si>
  <si>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</si>
  <si>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</si>
  <si>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</si>
  <si>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</si>
  <si>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</si>
  <si>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</si>
  <si>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</si>
  <si>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</si>
  <si>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</si>
  <si>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</si>
  <si>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</si>
  <si>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</si>
  <si>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</si>
  <si>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</si>
  <si>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</si>
  <si>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</si>
  <si>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</si>
  <si>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</si>
  <si>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</si>
  <si>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</si>
  <si>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</si>
  <si>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</si>
  <si>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</si>
  <si>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</si>
  <si>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</si>
  <si>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</si>
  <si>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</si>
  <si>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</si>
  <si>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</si>
  <si>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</si>
  <si>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</si>
  <si>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</si>
  <si>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</si>
  <si>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</si>
  <si>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</si>
  <si>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</si>
  <si>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</si>
  <si>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</si>
  <si>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</si>
  <si>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</si>
  <si>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</si>
  <si>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</si>
  <si>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</si>
  <si>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</si>
  <si>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</si>
  <si>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</si>
  <si>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</si>
  <si>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</si>
  <si>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</si>
  <si>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</si>
  <si>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</si>
  <si>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</si>
  <si>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</si>
  <si>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</si>
  <si>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</si>
  <si>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</si>
  <si>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</si>
  <si>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</si>
  <si>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</si>
  <si>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</si>
  <si>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</si>
  <si>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</si>
  <si>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</si>
  <si>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</si>
  <si>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</si>
  <si>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</si>
  <si>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</si>
  <si>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</si>
  <si>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</si>
  <si>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</si>
  <si>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</si>
  <si>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</si>
  <si>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</si>
  <si>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</si>
  <si>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</si>
  <si>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</si>
  <si>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</si>
  <si>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</si>
  <si>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</si>
  <si>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</si>
  <si>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</si>
  <si>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</si>
  <si>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</si>
  <si>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</si>
  <si>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</si>
  <si>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</si>
  <si>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</si>
  <si>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</si>
  <si>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</si>
  <si>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</si>
  <si>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</si>
  <si>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</si>
  <si>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</si>
  <si>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</si>
  <si>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</si>
  <si>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</si>
  <si>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</si>
  <si>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</si>
  <si>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</si>
  <si>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</si>
  <si>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</si>
  <si>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</si>
  <si>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</si>
  <si>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</si>
  <si>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</si>
  <si>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</si>
  <si>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</si>
  <si>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</si>
  <si>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</si>
  <si>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</si>
  <si>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</si>
  <si>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</si>
  <si>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</si>
  <si>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</si>
  <si>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</si>
  <si>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</si>
  <si>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</si>
  <si>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</si>
  <si>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</si>
  <si>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</si>
  <si>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</si>
  <si>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</si>
  <si>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</si>
  <si>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</si>
  <si>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</si>
  <si>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</si>
  <si>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</si>
  <si>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</si>
  <si>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</si>
  <si>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</si>
  <si>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</si>
  <si>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</si>
  <si>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</si>
  <si>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</si>
  <si>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</si>
  <si>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</si>
  <si>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</si>
  <si>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</si>
  <si>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</si>
  <si>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</si>
  <si>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</si>
  <si>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</si>
  <si>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</si>
  <si>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</si>
  <si>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</si>
  <si>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</si>
  <si>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</si>
  <si>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</si>
  <si>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</si>
  <si>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</si>
  <si>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</si>
  <si>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</si>
  <si>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</si>
  <si>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</si>
  <si>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</si>
  <si>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</si>
  <si>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</si>
  <si>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</si>
  <si>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</si>
  <si>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</si>
  <si>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</si>
  <si>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</si>
  <si>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</si>
  <si>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</si>
  <si>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</si>
  <si>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</si>
  <si>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</si>
  <si>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</si>
  <si>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</si>
  <si>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</si>
  <si>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</si>
  <si>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</si>
  <si>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</si>
  <si>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</si>
  <si>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</si>
  <si>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</si>
  <si>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</si>
  <si>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</si>
  <si>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</si>
  <si>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</si>
  <si>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</si>
  <si>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</si>
  <si>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</si>
  <si>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</si>
  <si>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</si>
  <si>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</si>
  <si>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</si>
  <si>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</si>
  <si>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</si>
  <si>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</si>
  <si>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</si>
  <si>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</si>
  <si>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</si>
  <si>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</si>
  <si>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</si>
  <si>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</si>
  <si>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</si>
  <si>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</si>
  <si>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</si>
  <si>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</si>
  <si>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</si>
  <si>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</si>
  <si>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</si>
  <si>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</si>
  <si>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</si>
  <si>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</si>
  <si>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</si>
  <si>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</si>
  <si>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</si>
  <si>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</si>
  <si>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</si>
  <si>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</si>
  <si>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</si>
  <si>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</si>
  <si>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</si>
  <si>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</si>
  <si>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</si>
  <si>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</si>
  <si>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</si>
  <si>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</si>
  <si>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</si>
  <si>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</si>
  <si>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</si>
  <si>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</si>
  <si>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</si>
  <si>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</si>
  <si>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</si>
  <si>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</si>
  <si>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</si>
  <si>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</si>
  <si>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</si>
  <si>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</si>
  <si>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</si>
  <si>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</si>
  <si>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</si>
  <si>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</si>
  <si>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</si>
  <si>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</si>
  <si>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</si>
  <si>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</si>
  <si>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</si>
  <si>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</si>
  <si>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</si>
  <si>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</si>
  <si>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</si>
  <si>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</si>
  <si>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</si>
  <si>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</si>
  <si>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</si>
  <si>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</si>
  <si>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</si>
  <si>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</si>
  <si>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</si>
  <si>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</si>
  <si>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</si>
  <si>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</si>
  <si>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</si>
  <si>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</si>
  <si>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</si>
  <si>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</si>
  <si>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</si>
  <si>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</si>
  <si>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</si>
  <si>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</si>
  <si>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</si>
  <si>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</si>
  <si>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</si>
  <si>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</si>
  <si>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</si>
  <si>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</si>
  <si>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</si>
  <si>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</si>
  <si>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</si>
  <si>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</si>
  <si>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</si>
  <si>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</si>
  <si>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</si>
  <si>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</si>
  <si>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</si>
  <si>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</si>
  <si>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</si>
  <si>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</si>
  <si>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</si>
  <si>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</si>
  <si>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</si>
  <si>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</si>
  <si>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</si>
  <si>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</si>
  <si>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</si>
  <si>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</si>
  <si>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</si>
  <si>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</si>
  <si>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</si>
  <si>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</si>
  <si>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</si>
  <si>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</si>
  <si>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</si>
  <si>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</si>
  <si>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</si>
  <si>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</si>
  <si>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</si>
  <si>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</si>
  <si>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</si>
  <si>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</si>
  <si>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</si>
  <si>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</si>
  <si>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</si>
  <si>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</si>
  <si>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</si>
  <si>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</si>
  <si>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</si>
  <si>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</si>
  <si>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</si>
  <si>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</si>
  <si>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</si>
  <si>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</si>
  <si>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</si>
  <si>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</si>
  <si>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</si>
  <si>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</si>
  <si>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</si>
  <si>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</si>
  <si>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</si>
  <si>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</si>
  <si>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</si>
  <si>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</si>
  <si>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</si>
  <si>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</si>
  <si>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</si>
  <si>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</si>
  <si>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</si>
  <si>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</si>
  <si>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</si>
  <si>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</si>
  <si>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</si>
  <si>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</si>
  <si>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</si>
  <si>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</si>
  <si>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</si>
  <si>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</si>
  <si>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</si>
  <si>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</si>
  <si>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</si>
  <si>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</si>
  <si>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</si>
  <si>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</si>
  <si>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</si>
  <si>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</si>
  <si>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</si>
  <si>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</si>
  <si>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</si>
  <si>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</si>
  <si>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</si>
  <si>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</si>
  <si>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</si>
  <si>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</si>
  <si>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</si>
  <si>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</si>
  <si>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</si>
  <si>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</si>
  <si>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</si>
  <si>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</si>
  <si>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</si>
  <si>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</si>
  <si>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</si>
  <si>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</si>
  <si>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</si>
  <si>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</si>
  <si>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</si>
  <si>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</si>
  <si>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</si>
  <si>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</si>
  <si>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</si>
  <si>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</si>
  <si>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</si>
  <si>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</si>
  <si>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</si>
  <si>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</si>
  <si>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</si>
  <si>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</si>
  <si>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</si>
  <si>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</si>
  <si>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</si>
  <si>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</si>
  <si>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</si>
  <si>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</si>
  <si>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</si>
  <si>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</si>
  <si>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</si>
  <si>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</si>
  <si>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</si>
  <si>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</si>
  <si>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</si>
  <si>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</si>
  <si>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</si>
  <si>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</si>
  <si>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</si>
  <si>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</si>
  <si>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</si>
  <si>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</si>
  <si>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</si>
  <si>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</si>
  <si>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</si>
  <si>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</si>
  <si>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</si>
  <si>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</si>
  <si>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</si>
  <si>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</si>
  <si>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</si>
  <si>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</si>
  <si>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</si>
  <si>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</si>
  <si>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</si>
  <si>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</si>
  <si>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</si>
  <si>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</si>
  <si>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</si>
  <si>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</si>
  <si>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</si>
  <si>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</si>
  <si>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</si>
  <si>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</si>
  <si>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</si>
  <si>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</si>
  <si>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</si>
  <si>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</si>
  <si>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</si>
  <si>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</si>
  <si>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</si>
  <si>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</si>
  <si>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</si>
  <si>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</si>
  <si>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</si>
  <si>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</si>
  <si>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</si>
  <si>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</si>
  <si>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</si>
  <si>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</si>
  <si>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</si>
  <si>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</si>
  <si>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</si>
  <si>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</si>
  <si>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</si>
  <si>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</si>
  <si>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</si>
  <si>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</si>
  <si>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</si>
  <si>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</si>
  <si>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</si>
  <si>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</si>
  <si>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</si>
  <si>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</si>
  <si>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</si>
  <si>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</si>
  <si>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</si>
  <si>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</si>
  <si>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</si>
  <si>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</si>
  <si>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</si>
  <si>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</si>
  <si>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</si>
  <si>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</si>
  <si>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</si>
  <si>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</si>
  <si>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</si>
  <si>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</si>
  <si>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</si>
  <si>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</si>
  <si>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</si>
  <si>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</si>
  <si>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</si>
  <si>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</si>
  <si>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</si>
  <si>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</si>
  <si>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</si>
  <si>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</si>
  <si>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</si>
  <si>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</si>
  <si>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</si>
  <si>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</si>
  <si>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</si>
  <si>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</si>
  <si>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</si>
  <si>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</si>
  <si>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</si>
  <si>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</si>
  <si>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</si>
  <si>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</si>
  <si>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</si>
  <si>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</si>
  <si>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</si>
  <si>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</si>
  <si>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</si>
  <si>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</si>
  <si>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</si>
  <si>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</si>
  <si>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</si>
  <si>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</si>
  <si>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</si>
  <si>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</si>
  <si>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</si>
  <si>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</si>
  <si>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</si>
  <si>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</si>
  <si>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</si>
  <si>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</si>
  <si>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</si>
  <si>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</si>
  <si>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</si>
  <si>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</si>
  <si>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</si>
  <si>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</si>
  <si>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</si>
  <si>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</si>
  <si>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</si>
  <si>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</si>
  <si>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</si>
  <si>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</si>
  <si>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</si>
  <si>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</si>
  <si>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</si>
  <si>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</si>
  <si>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</si>
  <si>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</si>
  <si>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</si>
  <si>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</si>
  <si>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</si>
  <si>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</si>
  <si>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</si>
  <si>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</si>
  <si>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</si>
  <si>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</si>
  <si>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</si>
  <si>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</si>
  <si>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</si>
  <si>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</si>
  <si>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</si>
  <si>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</si>
  <si>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</si>
  <si>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</si>
  <si>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</si>
  <si>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</si>
  <si>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</si>
  <si>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</si>
  <si>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</si>
  <si>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</si>
  <si>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</si>
  <si>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</si>
  <si>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</si>
  <si>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</si>
  <si>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</si>
  <si>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</si>
  <si>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</si>
  <si>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</si>
  <si>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</si>
  <si>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</si>
  <si>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</si>
  <si>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</si>
  <si>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</si>
  <si>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</si>
  <si>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</si>
  <si>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</si>
  <si>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</si>
  <si>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</si>
  <si>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</si>
  <si>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</si>
  <si>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</si>
  <si>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</si>
  <si>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</si>
  <si>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</si>
  <si>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</si>
  <si>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</si>
  <si>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</si>
  <si>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</si>
  <si>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</si>
  <si>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</si>
  <si>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</si>
  <si>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</si>
  <si>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</si>
  <si>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</si>
  <si>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</si>
  <si>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</si>
  <si>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</si>
  <si>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</si>
  <si>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</si>
  <si>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</si>
  <si>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</si>
  <si>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</si>
  <si>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</si>
  <si>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</si>
  <si>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</si>
  <si>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</si>
  <si>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</si>
  <si>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</si>
  <si>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</si>
  <si>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</si>
  <si>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</si>
  <si>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</si>
  <si>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</si>
  <si>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</si>
  <si>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</si>
  <si>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</si>
  <si>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</si>
  <si>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</si>
  <si>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</si>
  <si>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</si>
  <si>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</si>
  <si>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</si>
  <si>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</si>
  <si>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</si>
  <si>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</si>
  <si>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</si>
  <si>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</si>
  <si>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</si>
  <si>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</si>
  <si>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</si>
  <si>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</si>
  <si>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</si>
  <si>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</si>
  <si>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</si>
  <si>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</si>
  <si>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</si>
  <si>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</si>
  <si>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</si>
  <si>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</si>
  <si>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</si>
  <si>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</si>
  <si>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</si>
  <si>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</si>
  <si>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</si>
  <si>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</si>
  <si>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</si>
  <si>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</si>
  <si>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</si>
  <si>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</si>
  <si>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</si>
  <si>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</si>
  <si>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</si>
  <si>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</si>
  <si>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</si>
  <si>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</si>
  <si>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</si>
  <si>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</si>
  <si>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</si>
  <si>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</si>
  <si>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</si>
  <si>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</si>
  <si>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</si>
  <si>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</si>
  <si>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</si>
  <si>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</si>
  <si>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</si>
  <si>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</si>
  <si>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</si>
  <si>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</si>
  <si>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</si>
  <si>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</si>
  <si>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</si>
  <si>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</si>
  <si>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</si>
  <si>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</si>
  <si>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</si>
  <si>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</si>
  <si>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</si>
  <si>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</si>
  <si>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</si>
  <si>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</si>
  <si>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</si>
  <si>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</si>
  <si>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</si>
  <si>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</si>
  <si>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</si>
  <si>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</si>
  <si>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</si>
  <si>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</si>
  <si>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</si>
  <si>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</si>
  <si>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</si>
  <si>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</si>
  <si>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</si>
  <si>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</si>
  <si>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</si>
  <si>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</si>
  <si>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</si>
  <si>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</si>
  <si>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</si>
  <si>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</si>
  <si>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</si>
  <si>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</si>
  <si>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</si>
  <si>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</si>
  <si>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</si>
  <si>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</si>
  <si>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</si>
  <si>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</si>
  <si>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</si>
  <si>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</si>
  <si>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</si>
  <si>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</si>
  <si>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</si>
  <si>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</si>
  <si>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</si>
  <si>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</si>
  <si>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</si>
  <si>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</si>
  <si>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</si>
  <si>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</si>
  <si>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</si>
  <si>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</si>
  <si>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</si>
  <si>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</si>
  <si>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</si>
  <si>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</si>
  <si>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</si>
  <si>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</si>
  <si>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</si>
  <si>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</si>
  <si>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</si>
  <si>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</si>
  <si>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</si>
  <si>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</si>
  <si>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</si>
  <si>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</si>
  <si>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</si>
  <si>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</si>
  <si>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</si>
  <si>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</si>
  <si>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</si>
  <si>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</si>
  <si>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</si>
  <si>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</si>
  <si>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</si>
  <si>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</si>
  <si>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</si>
  <si>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</si>
  <si>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</si>
  <si>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</si>
  <si>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</si>
  <si>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</si>
  <si>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</si>
  <si>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</si>
  <si>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</si>
  <si>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</si>
  <si>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</si>
  <si>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</si>
  <si>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</si>
  <si>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</si>
  <si>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</si>
  <si>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</si>
  <si>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</si>
  <si>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</si>
  <si>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</si>
  <si>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</si>
  <si>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</si>
  <si>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</si>
  <si>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</si>
  <si>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</si>
  <si>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</si>
  <si>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</si>
  <si>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</si>
  <si>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</si>
  <si>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</si>
  <si>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</si>
  <si>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</si>
  <si>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</si>
  <si>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</si>
  <si>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</si>
  <si>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</si>
  <si>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</si>
  <si>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</si>
  <si>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</si>
  <si>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</si>
  <si>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</si>
  <si>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</si>
  <si>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</si>
  <si>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</si>
  <si>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</si>
  <si>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</si>
  <si>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</si>
  <si>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</si>
  <si>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</si>
  <si>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</si>
  <si>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</si>
  <si>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</si>
  <si>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</si>
  <si>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</si>
  <si>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</si>
  <si>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</si>
  <si>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</si>
  <si>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</si>
  <si>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</si>
  <si>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</si>
  <si>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</si>
  <si>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</si>
  <si>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</si>
  <si>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</si>
  <si>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</si>
  <si>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</si>
  <si>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</si>
  <si>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</si>
  <si>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</si>
  <si>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</si>
  <si>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</si>
  <si>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</si>
  <si>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</si>
  <si>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</si>
  <si>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</si>
  <si>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</si>
  <si>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</si>
  <si>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</si>
  <si>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</si>
  <si>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</si>
  <si>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</si>
  <si>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</si>
  <si>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</si>
  <si>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</si>
  <si>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</si>
  <si>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</si>
  <si>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</si>
  <si>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</si>
  <si>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</si>
  <si>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</si>
  <si>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</si>
  <si>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</si>
  <si>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</si>
  <si>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</si>
  <si>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</si>
  <si>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</si>
  <si>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</si>
  <si>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</si>
  <si>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</si>
  <si>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</si>
  <si>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</si>
  <si>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</si>
  <si>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</si>
  <si>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</si>
  <si>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</si>
  <si>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</si>
  <si>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</si>
  <si>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</si>
  <si>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</si>
  <si>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</si>
  <si>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</si>
  <si>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</si>
  <si>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</si>
  <si>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</si>
  <si>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</si>
  <si>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</si>
  <si>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</si>
  <si>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</si>
  <si>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</si>
  <si>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</si>
  <si>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</si>
  <si>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</si>
  <si>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</si>
  <si>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</si>
  <si>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</si>
  <si>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</si>
  <si>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</si>
  <si>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</si>
  <si>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</si>
  <si>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</si>
  <si>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</si>
  <si>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</si>
  <si>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</si>
  <si>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</si>
  <si>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</si>
  <si>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</si>
  <si>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</si>
  <si>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</si>
  <si>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</si>
  <si>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</si>
  <si>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</si>
  <si>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</si>
  <si>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</si>
  <si>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</si>
  <si>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</si>
  <si>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</si>
  <si>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</si>
  <si>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</si>
  <si>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</si>
  <si>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</si>
  <si>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</si>
  <si>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</si>
  <si>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</si>
  <si>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</si>
  <si>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</si>
  <si>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</si>
  <si>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</si>
  <si>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</si>
  <si>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</si>
  <si>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</si>
  <si>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</si>
  <si>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</si>
  <si>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</si>
  <si>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</si>
  <si>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</si>
  <si>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</si>
  <si>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</si>
  <si>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</si>
  <si>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</si>
  <si>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</si>
  <si>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</si>
  <si>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</si>
  <si>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</si>
  <si>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</si>
  <si>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</si>
  <si>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</si>
  <si>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</si>
  <si>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</si>
  <si>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</si>
  <si>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</si>
  <si>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</si>
  <si>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</si>
  <si>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</si>
  <si>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</si>
  <si>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</si>
  <si>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</si>
  <si>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</si>
  <si>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</si>
  <si>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</si>
  <si>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</si>
  <si>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</si>
  <si>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</si>
  <si>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</si>
  <si>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</si>
  <si>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</si>
  <si>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</si>
  <si>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</si>
  <si>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</si>
  <si>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</si>
  <si>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</si>
  <si>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</si>
  <si>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</si>
  <si>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</si>
  <si>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</si>
  <si>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</si>
  <si>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</si>
  <si>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</si>
  <si>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</si>
  <si>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</si>
  <si>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</si>
  <si>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</si>
  <si>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</si>
  <si>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</si>
  <si>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</si>
  <si>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</si>
  <si>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</si>
  <si>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</si>
  <si>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</si>
  <si>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</si>
  <si>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</si>
  <si>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</si>
  <si>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</si>
  <si>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</si>
  <si>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</si>
  <si>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</si>
  <si>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</si>
  <si>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</si>
  <si>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</si>
  <si>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</si>
  <si>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</si>
  <si>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</si>
  <si>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</si>
  <si>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</si>
  <si>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</si>
  <si>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</si>
  <si>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</si>
  <si>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</si>
  <si>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</si>
  <si>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</si>
  <si>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</si>
  <si>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</si>
  <si>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</si>
  <si>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</si>
  <si>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</si>
  <si>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</si>
  <si>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</si>
  <si>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</si>
  <si>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</si>
  <si>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</si>
  <si>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</si>
  <si>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</si>
  <si>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</si>
  <si>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</si>
  <si>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</si>
  <si>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</si>
  <si>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</si>
  <si>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</si>
  <si>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</si>
  <si>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</si>
  <si>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</si>
  <si>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</si>
  <si>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</si>
  <si>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</si>
  <si>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</si>
  <si>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</si>
  <si>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</si>
  <si>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</si>
  <si>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</si>
  <si>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</si>
  <si>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</si>
  <si>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</si>
  <si>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</si>
  <si>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</si>
  <si>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</si>
  <si>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</si>
  <si>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</si>
  <si>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</si>
  <si>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</si>
  <si>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</si>
  <si>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</si>
  <si>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</si>
  <si>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</si>
  <si>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</si>
  <si>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</si>
  <si>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</si>
  <si>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</si>
  <si>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</si>
  <si>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</si>
  <si>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</si>
  <si>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</si>
  <si>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</si>
  <si>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</si>
  <si>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</si>
  <si>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</si>
  <si>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</si>
  <si>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</si>
  <si>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</si>
  <si>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</si>
  <si>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</si>
  <si>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</si>
  <si>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</si>
  <si>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</si>
  <si>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</si>
  <si>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</si>
  <si>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</si>
  <si>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</si>
  <si>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</si>
  <si>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</si>
  <si>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</si>
  <si>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</si>
  <si>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</si>
  <si>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</si>
  <si>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</si>
  <si>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</si>
  <si>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</si>
  <si>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</si>
  <si>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</si>
  <si>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</si>
  <si>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</si>
  <si>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</si>
  <si>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</si>
  <si>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</si>
  <si>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</si>
  <si>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</si>
  <si>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</si>
  <si>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</si>
  <si>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</si>
  <si>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</si>
  <si>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</t>
  </si>
  <si>
    <t>Average Donation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</si>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</sst>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applyFont="1"/>
    <xf numFmtId="14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0.34878973461650625"/>
          <c:w val="0.6651968503937008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70-47ED-8383-6271472FE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4460752"/>
        <c:axId val="684462672"/>
      </c:barChart>
      <c:catAx>
        <c:axId val="68446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62672"/>
        <c:crosses val="autoZero"/>
        <c:auto val="1"/>
        <c:lblAlgn val="ctr"/>
        <c:lblOffset val="100"/>
        <c:noMultiLvlLbl val="0"/>
      </c:catAx>
      <c:valAx>
        <c:axId val="6844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6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86-4E4F-BD70-8E24A70AE3F2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86-4E4F-BD70-8E24A70AE3F2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86-4E4F-BD70-8E24A70AE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1161080"/>
        <c:axId val="761168760"/>
      </c:barChart>
      <c:catAx>
        <c:axId val="76116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168760"/>
        <c:crosses val="autoZero"/>
        <c:auto val="1"/>
        <c:lblAlgn val="ctr"/>
        <c:lblOffset val="100"/>
        <c:noMultiLvlLbl val="0"/>
      </c:catAx>
      <c:valAx>
        <c:axId val="76116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16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23990851625862"/>
          <c:y val="0.14712744240303297"/>
          <c:w val="0.73248706652825957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C5-43C7-9038-4C7D2EC9573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C5-43C7-9038-4C7D2EC9573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C5-43C7-9038-4C7D2EC9573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C5-43C7-9038-4C7D2EC95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4138168"/>
        <c:axId val="724138488"/>
      </c:lineChart>
      <c:catAx>
        <c:axId val="724138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138488"/>
        <c:crosses val="autoZero"/>
        <c:auto val="1"/>
        <c:lblAlgn val="ctr"/>
        <c:lblOffset val="100"/>
        <c:noMultiLvlLbl val="0"/>
      </c:catAx>
      <c:valAx>
        <c:axId val="72413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13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BE-46F8-B637-EF487105F24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BE-46F8-B637-EF487105F24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BE-46F8-B637-EF487105F247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BE-46F8-B637-EF487105F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168696"/>
        <c:axId val="539707376"/>
      </c:lineChart>
      <c:catAx>
        <c:axId val="66316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07376"/>
        <c:crosses val="autoZero"/>
        <c:auto val="1"/>
        <c:lblAlgn val="ctr"/>
        <c:lblOffset val="100"/>
        <c:noMultiLvlLbl val="0"/>
      </c:catAx>
      <c:valAx>
        <c:axId val="5397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168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vs.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0.52924474730266891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19-463B-ACA2-E17EF3243CF9}"/>
            </c:ext>
          </c:extLst>
        </c:ser>
        <c:ser>
          <c:idx val="6"/>
          <c:order val="6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0.23850085178875638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19-463B-ACA2-E17EF3243CF9}"/>
            </c:ext>
          </c:extLst>
        </c:ser>
        <c:ser>
          <c:idx val="7"/>
          <c:order val="7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0.23225440090857466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19-463B-ACA2-E17EF3243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286536"/>
        <c:axId val="78528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Goals'!$A$1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719-463B-ACA2-E17EF3243CF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Goals'!$B$2:$B$14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719-463B-ACA2-E17EF3243CF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719-463B-ACA2-E17EF3243CF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</c:v>
                      </c:pt>
                      <c:pt idx="1">
                        <c:v>409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719-463B-ACA2-E17EF3243CF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453</c:v>
                      </c:pt>
                      <c:pt idx="1">
                        <c:v>1761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  <c:pt idx="12">
                        <c:v>4413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719-463B-ACA2-E17EF3243CF9}"/>
                  </c:ext>
                </c:extLst>
              </c15:ser>
            </c15:filteredLineSeries>
          </c:ext>
        </c:extLst>
      </c:lineChart>
      <c:catAx>
        <c:axId val="78528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289096"/>
        <c:crosses val="autoZero"/>
        <c:auto val="1"/>
        <c:lblAlgn val="ctr"/>
        <c:lblOffset val="100"/>
        <c:noMultiLvlLbl val="0"/>
      </c:catAx>
      <c:valAx>
        <c:axId val="78528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28653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121920</xdr:colOff>
      <xdr:row>10</xdr:row>
      <xdr:rowOff>110490</xdr:rowOff>
    </xdr:from>
    <xdr:to>
      <xdr:col>10</xdr:col>
      <xdr:colOff>480060</xdr:colOff>
      <xdr:row>25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D771F-F932-411F-ACE7-0F0619FDB0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6</xdr:row>
      <xdr:rowOff>137160</xdr:rowOff>
    </xdr:from>
    <xdr:to>
      <xdr:col>14</xdr:col>
      <xdr:colOff>182880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755AF-60A7-4154-9EF1-F9D794DCE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2</xdr:row>
      <xdr:rowOff>68580</xdr:rowOff>
    </xdr:from>
    <xdr:to>
      <xdr:col>14</xdr:col>
      <xdr:colOff>220980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FE468-1EDC-44EB-859A-FDFB5A1CE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3</xdr:row>
      <xdr:rowOff>49530</xdr:rowOff>
    </xdr:from>
    <xdr:to>
      <xdr:col>14</xdr:col>
      <xdr:colOff>144780</xdr:colOff>
      <xdr:row>18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95100C-4EE1-4C31-9F66-26DE80EDC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289560</xdr:colOff>
      <xdr:row>6</xdr:row>
      <xdr:rowOff>0</xdr:rowOff>
    </xdr:from>
    <xdr:to>
      <xdr:col>15</xdr:col>
      <xdr:colOff>594360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8633DB-6695-4FB4-8971-3B00816E7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Lemley" refreshedDate="44723.758923958332" createdVersion="7" refreshedVersion="7" minRefreshableVersion="3" recordCount="4114" xr:uid="{3B1E7D83-1BA7-4DAE-B932-37F1EDCDCB55}">
  <cacheSource type="worksheet">
    <worksheetSource ref="A1:R4115" sheet="Kickstarter_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1492030"/>
    </cacheField>
    <cacheField name="Average Donation" numFmtId="0">
      <sharedItems containsMixedTypes="1" containsNumber="1" minValue="0" maxValue="193963.9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Lemley" refreshedDate="44723.890315277778" createdVersion="7" refreshedVersion="7" minRefreshableVersion="3" recordCount="4114" xr:uid="{0F1541C3-9088-438C-8605-5BD16747368E}">
  <cacheSource type="worksheet">
    <worksheetSource ref="A1:T4115" sheet="Kickstarter_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1492030"/>
    </cacheField>
    <cacheField name="Average Donation" numFmtId="0">
      <sharedItems containsMixedTypes="1" containsNumber="1" minValue="0" maxValue="193963.9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39-08-09T19:26:00" maxDate="1947-05-02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Lemley" refreshedDate="44726.796415393517" createdVersion="7" refreshedVersion="7" minRefreshableVersion="3" recordCount="4114" xr:uid="{E5F98A66-9C88-46E7-85C2-98C6FDE8B77E}">
  <cacheSource type="worksheet">
    <worksheetSource ref="A1:U4115" sheet="Kickstarter_Challenge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0">
      <sharedItems containsSemiMixedTypes="0" containsString="0" containsNumber="1" containsInteger="1" minValue="0" maxValue="1492030"/>
    </cacheField>
    <cacheField name="Average Donation" numFmtId="0">
      <sharedItems containsMixedTypes="1" containsNumber="1" minValue="0" maxValue="193963.9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39-08-09T19:26:00" maxDate="1947-05-02T19:12:00" count="4092">
        <d v="1945-07-21T03:00:00"/>
        <d v="1947-03-01T14:24:43"/>
        <d v="1946-02-13T16:51:23"/>
        <d v="1944-08-05T12:21:47"/>
        <d v="1945-12-17T20:01:19"/>
        <d v="1946-07-28T05:35:00"/>
        <d v="1944-06-12T01:44:10"/>
        <d v="1946-07-04T01:07:47"/>
        <d v="1946-04-14T21:00:00"/>
        <d v="1946-04-16T02:29:04"/>
        <d v="1944-06-23T01:37:59"/>
        <d v="1946-08-21T03:00:00"/>
        <d v="1944-07-14T03:00:00"/>
        <d v="1946-06-22T20:27:00"/>
        <d v="1944-07-11T13:59:00"/>
        <d v="1945-09-25T20:14:00"/>
        <d v="1944-06-14T05:30:00"/>
        <d v="1944-11-02T18:33:42"/>
        <d v="1944-09-15T13:00:56"/>
        <d v="1945-07-18T19:35:34"/>
        <d v="1945-09-11T18:11:52"/>
        <d v="1944-09-24T15:03:09"/>
        <d v="1944-12-30T07:59:00"/>
        <d v="1945-04-28T15:20:00"/>
        <d v="1945-09-13T19:39:00"/>
        <d v="1946-01-07T00:36:01"/>
        <d v="1944-08-15T12:22:24"/>
        <d v="1944-11-14T04:57:13"/>
        <d v="1945-12-14T23:08:04"/>
        <d v="1944-07-20T16:09:28"/>
        <d v="1944-08-19T07:01:55"/>
        <d v="1946-01-23T19:00:34"/>
        <d v="1946-05-12T03:59:00"/>
        <d v="1945-11-06T16:51:41"/>
        <d v="1944-08-03T07:43:21"/>
        <d v="1945-04-26T00:00:00"/>
        <d v="1945-04-02T06:22:05"/>
        <d v="1945-02-25T16:37:59"/>
        <d v="1943-05-10T01:22:24"/>
        <d v="1944-05-23T22:59:00"/>
        <d v="1944-06-17T04:00:00"/>
        <d v="1944-10-03T13:39:14"/>
        <d v="1944-12-26T15:20:26"/>
        <d v="1944-07-11T00:00:00"/>
        <d v="1944-10-05T02:22:17"/>
        <d v="1946-04-26T14:58:27"/>
        <d v="1945-12-13T23:09:34"/>
        <d v="1944-12-17T20:40:07"/>
        <d v="1945-02-27T12:00:00"/>
        <d v="1945-10-22T04:14:05"/>
        <d v="1945-01-28T17:00:00"/>
        <d v="1945-08-08T22:17:17"/>
        <d v="1944-07-15T16:50:46"/>
        <d v="1944-04-02T22:00:00"/>
        <d v="1945-12-23T17:07:01"/>
        <d v="1946-05-26T23:15:16"/>
        <d v="1945-06-06T16:00:00"/>
        <d v="1945-04-23T19:59:22"/>
        <d v="1944-11-17T18:52:52"/>
        <d v="1945-09-12T21:00:00"/>
        <d v="1944-03-21T00:00:00"/>
        <d v="1943-06-05T19:32:37"/>
        <d v="1943-03-02T19:11:18"/>
        <d v="1943-12-27T04:59:00"/>
        <d v="1943-07-07T00:26:21"/>
        <d v="1944-08-09T05:59:00"/>
        <d v="1946-07-17T20:23:40"/>
        <d v="1942-07-14T14:00:04"/>
        <d v="1944-02-22T13:39:51"/>
        <d v="1941-09-30T06:59:00"/>
        <d v="1941-09-02T21:30:45"/>
        <d v="1942-05-27T06:30:57"/>
        <d v="1942-11-14T00:00:00"/>
        <d v="1941-05-01T03:59:00"/>
        <d v="1946-01-19T11:41:35"/>
        <d v="1943-04-22T05:01:12"/>
        <d v="1941-12-25T17:35:58"/>
        <d v="1942-05-20T02:59:00"/>
        <d v="1946-08-31T17:32:01"/>
        <d v="1944-04-23T18:38:13"/>
        <d v="1943-12-09T02:00:56"/>
        <d v="1942-07-13T03:02:00"/>
        <d v="1941-10-07T19:41:01"/>
        <d v="1945-02-20T11:30:00"/>
        <d v="1941-05-13T18:11:26"/>
        <d v="1941-09-21T03:00:37"/>
        <d v="1945-12-25T14:20:45"/>
        <d v="1940-06-01T01:41:00"/>
        <d v="1944-06-20T15:48:51"/>
        <d v="1943-06-01T18:03:12"/>
        <d v="1941-07-10T07:08:19"/>
        <d v="1941-05-15T09:39:24"/>
        <d v="1947-01-31T08:00:00"/>
        <d v="1942-07-02T21:00:00"/>
        <d v="1944-04-05T17:13:42"/>
        <d v="1942-02-24T00:07:21"/>
        <d v="1940-07-30T03:00:00"/>
        <d v="1941-07-10T03:14:42"/>
        <d v="1942-12-06T23:30:00"/>
        <d v="1944-01-21T21:39:59"/>
        <d v="1942-11-03T19:04:46"/>
        <d v="1943-01-23T18:38:30"/>
        <d v="1940-12-21T03:08:53"/>
        <d v="1944-03-05T19:20:30"/>
        <d v="1941-04-01T01:00:00"/>
        <d v="1946-05-13T00:00:00"/>
        <d v="1942-04-01T18:38:21"/>
        <d v="1941-04-22T23:34:47"/>
        <d v="1943-05-30T14:42:50"/>
        <d v="1941-02-24T00:37:10"/>
        <d v="1943-11-13T05:59:00"/>
        <d v="1945-05-29T07:59:47"/>
        <d v="1944-04-11T02:00:00"/>
        <d v="1941-08-04T15:00:00"/>
        <d v="1942-01-11T06:34:48"/>
        <d v="1942-02-02T17:44:04"/>
        <d v="1941-04-06T10:55:55"/>
        <d v="1940-06-07T19:00:00"/>
        <d v="1941-07-27T01:17:16"/>
        <d v="1941-08-11T23:00:00"/>
        <d v="1946-10-02T01:11:47"/>
        <d v="1945-04-16T10:16:00"/>
        <d v="1946-10-09T10:21:47"/>
        <d v="1944-10-26T22:00:00"/>
        <d v="1945-05-13T22:17:22"/>
        <d v="1947-02-02T23:51:20"/>
        <d v="1945-06-09T02:00:00"/>
        <d v="1945-04-01T13:59:01"/>
        <d v="1946-10-19T05:28:13"/>
        <d v="1944-10-28T22:29:43"/>
        <d v="1944-06-14T20:16:00"/>
        <d v="1946-07-05T00:00:00"/>
        <d v="1944-11-05T20:30:07"/>
        <d v="1946-05-30T17:31:00"/>
        <d v="1945-09-02T17:00:00"/>
        <d v="1944-06-29T19:00:00"/>
        <d v="1945-05-14T10:16:00"/>
        <d v="1945-10-10T13:46:33"/>
        <d v="1945-07-30T04:59:00"/>
        <d v="1945-07-10T22:06:12"/>
        <d v="1945-03-18T03:45:32"/>
        <d v="1945-05-29T03:40:23"/>
        <d v="1944-11-14T22:26:18"/>
        <d v="1946-09-02T05:55:00"/>
        <d v="1945-04-11T17:17:52"/>
        <d v="1945-08-09T13:00:52"/>
        <d v="1947-01-17T00:23:18"/>
        <d v="1945-01-06T18:18:00"/>
        <d v="1946-02-25T06:45:36"/>
        <d v="1944-12-23T08:00:00"/>
        <d v="1945-05-24T03:53:02"/>
        <d v="1945-06-16T13:13:11"/>
        <d v="1944-09-21T01:51:40"/>
        <d v="1944-11-30T15:04:04"/>
        <d v="1945-06-01T13:08:15"/>
        <d v="1945-07-21T13:25:35"/>
        <d v="1944-08-01T02:59:56"/>
        <d v="1946-02-24T21:52:52"/>
        <d v="1944-10-20T01:50:28"/>
        <d v="1946-07-02T10:25:45"/>
        <d v="1945-08-13T21:54:51"/>
        <d v="1944-06-30T16:29:55"/>
        <d v="1944-08-14T23:42:00"/>
        <d v="1945-09-29T00:00:00"/>
        <d v="1944-09-17T18:18:21"/>
        <d v="1946-01-10T15:48:44"/>
        <d v="1947-01-15T01:49:22"/>
        <d v="1945-08-02T22:15:35"/>
        <d v="1945-03-17T19:02:50"/>
        <d v="1944-10-16T12:07:39"/>
        <d v="1945-08-28T05:28:00"/>
        <d v="1946-08-11T04:20:14"/>
        <d v="1945-03-17T08:28:43"/>
        <d v="1945-02-26T13:45:08"/>
        <d v="1945-05-06T18:12:56"/>
        <d v="1944-08-27T18:40:11"/>
        <d v="1945-08-03T19:46:39"/>
        <d v="1945-03-22T00:08:46"/>
        <d v="1945-11-24T23:55:45"/>
        <d v="1946-03-03T01:55:55"/>
        <d v="1945-04-11T19:00:00"/>
        <d v="1945-06-20T17:48:15"/>
        <d v="1947-01-06T00:17:12"/>
        <d v="1944-11-24T20:26:50"/>
        <d v="1944-08-30T03:59:00"/>
        <d v="1946-08-17T21:52:19"/>
        <d v="1947-03-02T20:00:00"/>
        <d v="1945-07-19T06:59:00"/>
        <d v="1944-09-03T04:23:35"/>
        <d v="1946-09-02T16:34:37"/>
        <d v="1946-06-15T15:37:26"/>
        <d v="1945-09-30T10:35:38"/>
        <d v="1944-10-15T19:00:32"/>
        <d v="1944-11-26T23:26:06"/>
        <d v="1946-03-05T23:55:31"/>
        <d v="1945-07-08T16:05:32"/>
        <d v="1945-10-08T21:00:00"/>
        <d v="1947-02-16T21:00:00"/>
        <d v="1944-10-03T09:12:02"/>
        <d v="1946-08-31T02:58:22"/>
        <d v="1944-09-13T02:00:03"/>
        <d v="1945-02-06T19:38:49"/>
        <d v="1945-10-06T20:59:00"/>
        <d v="1945-01-27T20:21:04"/>
        <d v="1946-08-03T14:00:03"/>
        <d v="1945-10-04T15:10:22"/>
        <d v="1946-08-05T00:06:23"/>
        <d v="1945-01-02T04:43:58"/>
        <d v="1944-12-14T08:52:47"/>
        <d v="1945-07-08T22:08:55"/>
        <d v="1945-09-29T05:00:00"/>
        <d v="1945-09-17T03:50:17"/>
        <d v="1946-04-15T20:08:40"/>
        <d v="1945-08-14T14:06:41"/>
        <d v="1945-03-04T15:22:29"/>
        <d v="1946-02-15T23:59:00"/>
        <d v="1945-04-20T22:00:37"/>
        <d v="1944-12-26T15:22:29"/>
        <d v="1945-05-13T15:04:49"/>
        <d v="1946-03-31T06:59:00"/>
        <d v="1945-08-18T20:06:00"/>
        <d v="1945-03-26T19:06:04"/>
        <d v="1945-03-25T02:39:00"/>
        <d v="1946-05-21T01:05:00"/>
        <d v="1945-07-08T05:38:46"/>
        <d v="1946-04-07T22:04:14"/>
        <d v="1945-05-29T09:29:00"/>
        <d v="1945-07-07T21:27:21"/>
        <d v="1945-05-30T16:28:25"/>
        <d v="1946-02-11T22:24:57"/>
        <d v="1945-06-02T18:39:11"/>
        <d v="1945-12-31T23:00:51"/>
        <d v="1945-02-25T19:49:06"/>
        <d v="1946-09-28T21:52:52"/>
        <d v="1945-06-19T00:50:59"/>
        <d v="1945-07-07T21:48:17"/>
        <d v="1946-01-03T00:00:00"/>
        <d v="1946-03-07T13:51:09"/>
        <d v="1946-12-29T09:00:00"/>
        <d v="1945-11-06T12:00:00"/>
        <d v="1943-05-04T17:00:11"/>
        <d v="1944-12-19T16:45:04"/>
        <d v="1941-12-18T11:49:50"/>
        <d v="1944-02-21T01:08:24"/>
        <d v="1940-03-14T07:06:00"/>
        <d v="1942-08-15T01:16:25"/>
        <d v="1940-12-16T09:43:25"/>
        <d v="1940-10-14T03:39:00"/>
        <d v="1942-01-05T18:35:09"/>
        <d v="1940-08-20T17:40:00"/>
        <d v="1943-06-05T13:34:51"/>
        <d v="1942-05-15T19:00:00"/>
        <d v="1940-05-30T03:59:00"/>
        <d v="1942-02-13T15:37:15"/>
        <d v="1945-10-15T02:00:00"/>
        <d v="1941-03-14T11:38:02"/>
        <d v="1943-03-15T18:27:47"/>
        <d v="1946-05-18T15:02:42"/>
        <d v="1941-06-16T01:14:26"/>
        <d v="1945-04-06T17:42:49"/>
        <d v="1940-07-15T09:59:00"/>
        <d v="1942-06-06T14:55:00"/>
        <d v="1941-02-24T05:57:08"/>
        <d v="1942-09-26T22:54:54"/>
        <d v="1942-05-10T14:53:15"/>
        <d v="1940-05-08T20:16:00"/>
        <d v="1940-04-21T03:51:00"/>
        <d v="1944-06-23T10:51:39"/>
        <d v="1941-11-05T04:39:38"/>
        <d v="1947-02-21T04:43:42"/>
        <d v="1941-05-23T04:00:00"/>
        <d v="1944-01-01T08:00:00"/>
        <d v="1940-04-26T18:49:00"/>
        <d v="1941-07-01T11:57:46"/>
        <d v="1942-04-04T06:59:00"/>
        <d v="1942-11-09T01:46:06"/>
        <d v="1942-04-27T00:57:54"/>
        <d v="1945-05-21T21:23:39"/>
        <d v="1942-10-11T00:58:59"/>
        <d v="1947-02-26T02:01:00"/>
        <d v="1944-05-28T14:10:35"/>
        <d v="1939-08-09T19:26:00"/>
        <d v="1940-02-21T22:00:00"/>
        <d v="1941-05-30T04:59:00"/>
        <d v="1942-01-19T17:43:00"/>
        <d v="1943-09-18T18:08:48"/>
        <d v="1943-03-24T18:35:24"/>
        <d v="1942-11-01T04:00:00"/>
        <d v="1942-06-25T04:03:13"/>
        <d v="1943-11-01T10:57:14"/>
        <d v="1941-01-31T07:59:00"/>
        <d v="1943-04-30T00:01:00"/>
        <d v="1941-10-27T03:59:00"/>
        <d v="1944-04-18T16:01:54"/>
        <d v="1940-07-17T16:00:00"/>
        <d v="1943-10-31T00:00:00"/>
        <d v="1942-09-06T11:24:43"/>
        <d v="1945-04-29T03:59:00"/>
        <d v="1944-05-07T21:00:00"/>
        <d v="1940-11-15T06:24:20"/>
        <d v="1941-04-22T23:02:18"/>
        <d v="1943-03-18T16:42:15"/>
        <d v="1942-02-22T20:33:58"/>
        <d v="1942-06-01T01:42:26"/>
        <d v="1942-08-31T02:00:00"/>
        <d v="1942-03-09T15:07:29"/>
        <d v="1943-03-19T19:05:33"/>
        <d v="1943-02-06T22:40:01"/>
        <d v="1941-03-08T16:40:10"/>
        <d v="1942-09-02T18:02:14"/>
        <d v="1941-10-18T02:00:00"/>
        <d v="1941-12-30T07:59:00"/>
        <d v="1943-04-13T21:03:52"/>
        <d v="1940-08-09T15:59:00"/>
        <d v="1943-02-28T19:59:48"/>
        <d v="1942-08-21T18:32:14"/>
        <d v="1944-12-09T04:59:00"/>
        <d v="1943-12-10T16:14:43"/>
        <d v="1943-03-25T23:55:51"/>
        <d v="1940-02-01T07:59:00"/>
        <d v="1945-12-20T23:00:00"/>
        <d v="1946-11-07T11:43:06"/>
        <d v="1946-05-12T13:40:48"/>
        <d v="1946-12-20T07:59:00"/>
        <d v="1945-07-30T15:01:48"/>
        <d v="1946-12-19T04:30:33"/>
        <d v="1947-03-13T22:57:00"/>
        <d v="1945-03-20T08:00:00"/>
        <d v="1945-10-30T04:00:00"/>
        <d v="1945-11-05T04:00:00"/>
        <d v="1943-05-16T03:59:00"/>
        <d v="1946-06-16T13:57:14"/>
        <d v="1945-10-26T08:00:00"/>
        <d v="1946-04-06T14:16:31"/>
        <d v="1945-05-13T19:00:00"/>
        <d v="1945-05-06T22:00:00"/>
        <d v="1945-11-11T15:18:38"/>
        <d v="1945-03-12T02:05:08"/>
        <d v="1946-09-02T01:00:00"/>
        <d v="1945-04-27T18:14:28"/>
        <d v="1947-03-07T21:00:00"/>
        <d v="1944-09-29T03:59:00"/>
        <d v="1946-04-28T18:44:25"/>
        <d v="1944-11-12T03:00:00"/>
        <d v="1945-05-30T02:20:00"/>
        <d v="1945-05-18T22:39:50"/>
        <d v="1945-10-12T12:00:21"/>
        <d v="1945-11-12T12:53:29"/>
        <d v="1945-08-19T14:05:16"/>
        <d v="1947-02-23T11:58:28"/>
        <d v="1946-09-10T03:59:00"/>
        <d v="1946-04-06T22:09:14"/>
        <d v="1944-10-06T04:01:08"/>
        <d v="1945-11-17T20:00:19"/>
        <d v="1946-04-07T18:52:01"/>
        <d v="1944-11-29T08:03:14"/>
        <d v="1946-03-15T18:16:33"/>
        <d v="1945-04-22T05:19:57"/>
        <d v="1946-06-14T15:00:00"/>
        <d v="1944-11-12T05:12:00"/>
        <d v="1945-07-21T03:11:00"/>
        <d v="1944-11-21T01:01:46"/>
        <d v="1944-08-06T00:00:00"/>
        <d v="1940-04-30T19:22:00"/>
        <d v="1944-06-19T03:59:00"/>
        <d v="1944-02-27T14:33:19"/>
        <d v="1942-05-19T19:01:58"/>
        <d v="1943-04-30T04:59:00"/>
        <d v="1945-03-13T13:32:02"/>
        <d v="1942-01-13T13:14:29"/>
        <d v="1947-01-05T19:05:00"/>
        <d v="1943-01-31T18:25:39"/>
        <d v="1946-04-04T16:00:00"/>
        <d v="1942-07-17T21:53:18"/>
        <d v="1941-09-14T21:20:31"/>
        <d v="1944-02-28T17:18:00"/>
        <d v="1946-08-24T10:51:56"/>
        <d v="1945-11-12T07:01:00"/>
        <d v="1946-01-23T23:52:00"/>
        <d v="1942-05-02T16:31:12"/>
        <d v="1946-01-21T17:16:32"/>
        <d v="1942-07-29T05:00:00"/>
        <d v="1942-09-05T17:01:40"/>
        <d v="1944-05-17T02:49:19"/>
        <d v="1945-01-04T18:45:47"/>
        <d v="1944-11-19T15:01:41"/>
        <d v="1945-08-08T22:49:51"/>
        <d v="1945-08-13T06:00:00"/>
        <d v="1946-07-27T01:49:40"/>
        <d v="1944-03-05T22:59:00"/>
        <d v="1945-05-06T00:52:52"/>
        <d v="1941-12-16T00:59:00"/>
        <d v="1941-09-06T03:00:00"/>
        <d v="1943-10-09T17:00:52"/>
        <d v="1946-04-16T18:38:02"/>
        <d v="1942-04-26T21:32:00"/>
        <d v="1942-07-06T13:33:26"/>
        <d v="1940-08-30T03:44:00"/>
        <d v="1945-04-27T19:02:06"/>
        <d v="1946-12-13T12:00:00"/>
        <d v="1944-05-15T03:30:00"/>
        <d v="1941-08-05T20:12:50"/>
        <d v="1945-11-03T13:56:57"/>
        <d v="1941-08-08T07:08:00"/>
        <d v="1944-02-04T23:04:00"/>
        <d v="1944-03-04T02:02:19"/>
        <d v="1941-05-07T05:59:00"/>
        <d v="1941-11-17T21:54:10"/>
        <d v="1943-11-04T18:39:50"/>
        <d v="1946-07-21T20:42:24"/>
        <d v="1945-06-16T23:33:17"/>
        <d v="1943-12-21T05:00:00"/>
        <d v="1942-07-24T17:49:38"/>
        <d v="1942-07-18T21:03:31"/>
        <d v="1943-10-11T01:31:05"/>
        <d v="1944-10-15T12:00:00"/>
        <d v="1944-02-07T09:30:31"/>
        <d v="1943-04-07T04:33:00"/>
        <d v="1945-07-21T06:46:37"/>
        <d v="1943-06-28T20:13:07"/>
        <d v="1944-03-12T04:40:31"/>
        <d v="1945-08-19T11:47:36"/>
        <d v="1944-09-09T06:14:57"/>
        <d v="1943-06-04T22:13:50"/>
        <d v="1942-03-25T08:01:39"/>
        <d v="1945-11-25T21:40:04"/>
        <d v="1946-02-28T17:05:14"/>
        <d v="1945-10-20T18:59:00"/>
        <d v="1944-06-14T22:00:00"/>
        <d v="1939-11-26T04:59:00"/>
        <d v="1943-09-10T02:34:27"/>
        <d v="1946-07-04T20:54:43"/>
        <d v="1945-10-19T17:26:21"/>
        <d v="1945-10-09T15:07:02"/>
        <d v="1943-11-30T21:01:42"/>
        <d v="1943-09-12T17:56:20"/>
        <d v="1943-07-30T08:41:53"/>
        <d v="1946-10-07T07:38:46"/>
        <d v="1945-11-16T07:15:58"/>
        <d v="1944-10-15T18:16:58"/>
        <d v="1946-03-23T22:39:13"/>
        <d v="1943-11-01T19:03:16"/>
        <d v="1945-02-17T21:19:43"/>
        <d v="1944-02-09T00:21:41"/>
        <d v="1942-02-13T21:46:01"/>
        <d v="1945-05-19T08:02:55"/>
        <d v="1945-03-02T02:00:20"/>
        <d v="1943-03-22T12:19:23"/>
        <d v="1944-05-12T18:11:35"/>
        <d v="1943-10-16T13:38:05"/>
        <d v="1944-02-13T22:43:20"/>
        <d v="1944-01-24T17:09:51"/>
        <d v="1945-05-11T16:53:35"/>
        <d v="1945-02-17T19:47:59"/>
        <d v="1944-11-24T13:14:00"/>
        <d v="1942-04-16T00:31:00"/>
        <d v="1943-10-21T03:59:00"/>
        <d v="1944-08-14T18:25:12"/>
        <d v="1943-05-13T16:47:40"/>
        <d v="1941-11-11T16:22:07"/>
        <d v="1944-05-30T04:00:00"/>
        <d v="1943-06-01T20:19:27"/>
        <d v="1941-08-08T03:02:21"/>
        <d v="1941-09-22T17:02:33"/>
        <d v="1946-05-17T20:22:15"/>
        <d v="1944-06-25T02:52:54"/>
        <d v="1942-09-06T22:37:44"/>
        <d v="1942-09-27T16:18:54"/>
        <d v="1942-07-10T03:51:05"/>
        <d v="1944-09-03T23:45:24"/>
        <d v="1944-01-15T04:00:00"/>
        <d v="1944-04-17T16:19:39"/>
        <d v="1944-08-21T22:08:38"/>
        <d v="1944-09-15T16:45:19"/>
        <d v="1947-02-16T07:53:49"/>
        <d v="1945-05-04T02:04:03"/>
        <d v="1944-06-01T03:59:00"/>
        <d v="1942-05-17T20:02:14"/>
        <d v="1945-03-30T20:51:49"/>
        <d v="1944-11-19T10:47:15"/>
        <d v="1943-08-08T12:00:15"/>
        <d v="1942-10-09T16:08:09"/>
        <d v="1946-04-13T14:34:00"/>
        <d v="1943-01-28T04:44:32"/>
        <d v="1945-11-03T23:32:52"/>
        <d v="1943-05-16T12:08:19"/>
        <d v="1944-05-30T22:37:19"/>
        <d v="1946-12-24T15:16:34"/>
        <d v="1947-01-08T01:18:20"/>
        <d v="1942-01-03T11:33:00"/>
        <d v="1942-08-21T23:14:45"/>
        <d v="1946-01-25T23:34:59"/>
        <d v="1946-10-12T00:50:30"/>
        <d v="1945-05-18T17:25:38"/>
        <d v="1944-07-01T03:00:00"/>
        <d v="1945-07-14T19:51:45"/>
        <d v="1944-02-09T22:21:14"/>
        <d v="1944-12-23T05:00:00"/>
        <d v="1941-12-21T18:17:29"/>
        <d v="1939-10-11T20:59:00"/>
        <d v="1940-05-06T22:16:00"/>
        <d v="1941-07-07T05:37:31"/>
        <d v="1942-03-17T12:17:05"/>
        <d v="1945-01-15T12:38:23"/>
        <d v="1942-04-09T22:36:27"/>
        <d v="1945-12-23T02:21:26"/>
        <d v="1943-08-09T13:15:20"/>
        <d v="1942-10-18T23:00:57"/>
        <d v="1942-05-24T14:14:00"/>
        <d v="1945-06-26T15:09:30"/>
        <d v="1946-02-28T04:13:59"/>
        <d v="1943-04-05T06:16:22"/>
        <d v="1946-11-19T18:48:47"/>
        <d v="1946-08-14T07:00:00"/>
        <d v="1944-08-07T14:44:07"/>
        <d v="1945-12-27T11:46:41"/>
        <d v="1945-05-25T18:41:20"/>
        <d v="1947-02-01T14:46:01"/>
        <d v="1945-09-04T14:46:00"/>
        <d v="1942-12-04T09:23:41"/>
        <d v="1945-12-08T16:51:01"/>
        <d v="1946-10-31T04:59:00"/>
        <d v="1946-03-19T23:58:45"/>
        <d v="1945-09-19T03:11:16"/>
        <d v="1946-05-31T17:12:49"/>
        <d v="1944-09-11T09:37:21"/>
        <d v="1945-08-05T17:00:00"/>
        <d v="1947-02-16T16:05:00"/>
        <d v="1945-06-19T21:20:00"/>
        <d v="1947-01-10T05:00:00"/>
        <d v="1945-06-22T02:00:00"/>
        <d v="1946-12-16T06:59:00"/>
        <d v="1946-05-12T00:10:08"/>
        <d v="1946-05-15T10:26:05"/>
        <d v="1945-10-30T23:00:00"/>
        <d v="1947-01-05T13:05:05"/>
        <d v="1945-08-01T18:00:00"/>
        <d v="1945-11-02T19:26:31"/>
        <d v="1946-05-12T19:04:23"/>
        <d v="1946-07-04T01:11:47"/>
        <d v="1945-02-02T19:36:46"/>
        <d v="1945-10-27T01:07:14"/>
        <d v="1946-05-02T16:41:56"/>
        <d v="1944-10-30T02:12:42"/>
        <d v="1946-07-03T15:46:00"/>
        <d v="1945-11-13T15:13:09"/>
        <d v="1945-10-15T16:01:55"/>
        <d v="1946-02-08T16:42:44"/>
        <d v="1945-10-27T21:40:48"/>
        <d v="1945-07-06T15:17:02"/>
        <d v="1947-01-30T05:00:00"/>
        <d v="1945-07-30T17:53:00"/>
        <d v="1946-01-07T14:48:16"/>
        <d v="1944-11-12T18:16:31"/>
        <d v="1944-10-17T16:26:12"/>
        <d v="1946-06-11T08:29:03"/>
        <d v="1946-01-04T20:38:37"/>
        <d v="1946-12-01T23:36:43"/>
        <d v="1945-03-22T20:11:45"/>
        <d v="1945-12-11T06:47:40"/>
        <d v="1944-12-15T18:30:45"/>
        <d v="1945-10-24T15:48:33"/>
        <d v="1946-12-17T09:20:15"/>
        <d v="1945-02-15T01:40:47"/>
        <d v="1946-03-11T22:37:55"/>
        <d v="1945-07-08T18:50:49"/>
        <d v="1946-07-13T16:25:33"/>
        <d v="1944-12-30T20:13:14"/>
        <d v="1946-01-14T11:00:00"/>
        <d v="1945-12-30T20:20:12"/>
        <d v="1946-02-16T19:09:29"/>
        <d v="1945-07-25T03:59:00"/>
        <d v="1945-11-02T18:11:28"/>
        <d v="1945-01-16T01:12:00"/>
        <d v="1946-10-18T10:38:27"/>
        <d v="1945-06-11T16:37:23"/>
        <d v="1945-03-26T10:19:12"/>
        <d v="1946-05-19T14:08:22"/>
        <d v="1945-09-05T13:53:13"/>
        <d v="1944-12-23T20:27:03"/>
        <d v="1946-09-21T21:47:47"/>
        <d v="1945-07-31T00:18:24"/>
        <d v="1945-03-13T18:00:00"/>
        <d v="1945-03-17T21:31:27"/>
        <d v="1945-03-14T16:11:56"/>
        <d v="1945-11-29T00:00:00"/>
        <d v="1945-02-13T20:30:07"/>
        <d v="1945-04-14T18:10:33"/>
        <d v="1946-11-16T19:28:06"/>
        <d v="1945-07-06T14:44:59"/>
        <d v="1946-02-06T13:01:00"/>
        <d v="1945-07-20T13:02:10"/>
        <d v="1944-12-01T05:34:20"/>
        <d v="1945-04-04T15:15:45"/>
        <d v="1946-04-15T18:43:26"/>
        <d v="1945-05-02T01:40:38"/>
        <d v="1946-11-01T21:31:32"/>
        <d v="1946-07-30T16:00:00"/>
        <d v="1944-12-03T00:03:01"/>
        <d v="1945-03-06T15:16:00"/>
        <d v="1945-05-07T19:09:22"/>
        <d v="1944-12-24T20:35:39"/>
        <d v="1945-06-16T19:03:35"/>
        <d v="1944-08-12T15:20:23"/>
        <d v="1944-08-26T00:50:56"/>
        <d v="1945-08-21T08:35:08"/>
        <d v="1945-05-22T15:00:00"/>
        <d v="1945-11-20T20:48:56"/>
        <d v="1945-06-13T22:06:20"/>
        <d v="1945-11-27T01:49:04"/>
        <d v="1945-04-20T19:56:26"/>
        <d v="1946-01-17T13:27:17"/>
        <d v="1946-09-01T00:45:46"/>
        <d v="1945-09-29T04:59:00"/>
        <d v="1946-06-23T01:29:00"/>
        <d v="1945-09-23T02:55:59"/>
        <d v="1947-02-24T09:01:47"/>
        <d v="1945-05-06T08:14:03"/>
        <d v="1945-12-07T19:26:43"/>
        <d v="1944-11-23T16:36:30"/>
        <d v="1944-08-23T17:12:18"/>
        <d v="1946-07-06T23:42:17"/>
        <d v="1946-06-30T18:35:38"/>
        <d v="1945-05-26T00:13:17"/>
        <d v="1945-05-12T23:44:01"/>
        <d v="1947-03-25T20:29:37"/>
        <d v="1945-08-13T13:22:00"/>
        <d v="1946-03-13T23:00:00"/>
        <d v="1944-07-11T16:37:37"/>
        <d v="1946-05-13T15:18:28"/>
        <d v="1945-09-04T05:10:00"/>
        <d v="1946-05-27T18:32:09"/>
        <d v="1945-11-23T16:49:25"/>
        <d v="1946-06-16T23:00:00"/>
        <d v="1945-02-24T22:17:09"/>
        <d v="1945-04-10T02:12:42"/>
        <d v="1945-06-04T10:47:00"/>
        <d v="1947-02-24T23:04:00"/>
        <d v="1947-03-24T13:14:22"/>
        <d v="1944-10-11T13:59:55"/>
        <d v="1946-11-23T23:00:00"/>
        <d v="1945-08-11T13:40:48"/>
        <d v="1945-08-17T15:37:54"/>
        <d v="1945-05-29T15:24:35"/>
        <d v="1944-10-27T01:00:00"/>
        <d v="1946-08-11T00:37:54"/>
        <d v="1944-08-09T20:27:47"/>
        <d v="1946-03-16T17:25:49"/>
        <d v="1944-10-12T16:38:28"/>
        <d v="1944-09-14T21:53:33"/>
        <d v="1944-12-17T01:53:04"/>
        <d v="1944-12-11T00:25:11"/>
        <d v="1946-11-30T17:34:10"/>
        <d v="1945-08-18T14:50:40"/>
        <d v="1945-07-06T22:58:33"/>
        <d v="1945-03-10T21:58:32"/>
        <d v="1946-04-16T18:18:39"/>
        <d v="1945-12-21T20:17:52"/>
        <d v="1945-07-24T18:00:00"/>
        <d v="1945-08-21T14:14:55"/>
        <d v="1944-11-07T18:47:59"/>
        <d v="1946-10-22T15:29:19"/>
        <d v="1945-01-14T10:30:47"/>
        <d v="1945-07-16T20:14:16"/>
        <d v="1945-04-11T15:59:35"/>
        <d v="1947-01-12T17:04:21"/>
        <d v="1944-08-15T19:58:18"/>
        <d v="1946-10-28T08:57:43"/>
        <d v="1945-05-09T19:57:02"/>
        <d v="1946-07-05T15:00:58"/>
        <d v="1946-06-18T08:10:00"/>
        <d v="1945-01-12T04:00:00"/>
        <d v="1944-12-30T04:59:00"/>
        <d v="1944-08-30T20:10:17"/>
        <d v="1944-08-10T02:47:07"/>
        <d v="1944-12-30T06:59:00"/>
        <d v="1945-02-05T18:26:21"/>
        <d v="1946-06-27T09:41:35"/>
        <d v="1946-05-20T09:02:18"/>
        <d v="1946-09-02T16:41:49"/>
        <d v="1944-09-15T12:02:11"/>
        <d v="1946-10-25T19:20:04"/>
        <d v="1947-03-13T17:22:02"/>
        <d v="1946-10-30T21:36:04"/>
        <d v="1944-07-23T03:00:00"/>
        <d v="1945-01-10T20:47:52"/>
        <d v="1945-08-01T16:09:30"/>
        <d v="1947-02-04T18:00:53"/>
        <d v="1945-10-13T02:30:53"/>
        <d v="1946-12-07T04:59:00"/>
        <d v="1946-09-08T06:00:00"/>
        <d v="1945-06-29T00:40:46"/>
        <d v="1946-12-21T09:01:03"/>
        <d v="1945-04-28T19:23:47"/>
        <d v="1947-01-31T15:55:59"/>
        <d v="1944-10-29T12:30:20"/>
        <d v="1944-07-23T22:15:02"/>
        <d v="1946-02-01T12:33:09"/>
        <d v="1944-09-16T02:00:00"/>
        <d v="1943-11-21T16:00:00"/>
        <d v="1947-01-09T16:31:21"/>
        <d v="1944-07-21T15:54:40"/>
        <d v="1946-11-23T18:26:27"/>
        <d v="1947-01-30T23:32:00"/>
        <d v="1947-02-19T04:37:48"/>
        <d v="1947-01-20T11:47:58"/>
        <d v="1946-12-13T18:39:00"/>
        <d v="1946-12-31T15:55:27"/>
        <d v="1944-09-11T13:56:40"/>
        <d v="1944-12-03T00:59:19"/>
        <d v="1944-08-18T00:44:00"/>
        <d v="1946-12-13T12:01:08"/>
        <d v="1946-02-12T16:20:32"/>
        <d v="1946-06-04T12:42:12"/>
        <d v="1947-02-27T18:54:42"/>
        <d v="1945-11-03T03:10:40"/>
        <d v="1944-11-29T00:00:00"/>
        <d v="1944-09-03T20:30:02"/>
        <d v="1947-02-17T05:59:00"/>
        <d v="1946-02-21T00:57:56"/>
        <d v="1942-01-27T15:34:51"/>
        <d v="1944-07-30T13:43:27"/>
        <d v="1942-04-07T18:19:38"/>
        <d v="1945-07-28T03:59:00"/>
        <d v="1941-06-28T15:19:23"/>
        <d v="1945-12-11T15:01:52"/>
        <d v="1943-04-11T01:01:27"/>
        <d v="1943-01-13T21:20:00"/>
        <d v="1941-08-19T20:05:57"/>
        <d v="1942-09-18T04:27:41"/>
        <d v="1941-12-05T17:53:11"/>
        <d v="1942-01-20T06:00:00"/>
        <d v="1943-09-28T10:11:01"/>
        <d v="1943-12-19T10:04:52"/>
        <d v="1945-05-07T05:00:00"/>
        <d v="1944-12-02T00:39:00"/>
        <d v="1943-11-20T04:59:00"/>
        <d v="1944-02-13T20:00:00"/>
        <d v="1944-11-29T04:59:00"/>
        <d v="1944-08-09T12:03:49"/>
        <d v="1945-06-19T03:31:22"/>
        <d v="1943-06-10T15:33:26"/>
        <d v="1944-03-19T21:01:52"/>
        <d v="1942-04-15T21:00:00"/>
        <d v="1942-12-12T22:58:23"/>
        <d v="1943-05-02T13:44:05"/>
        <d v="1942-09-22T03:59:00"/>
        <d v="1945-01-13T10:54:00"/>
        <d v="1944-08-08T20:19:26"/>
        <d v="1947-01-27T22:35:30"/>
        <d v="1943-02-23T21:04:32"/>
        <d v="1941-08-02T15:07:55"/>
        <d v="1946-10-15T11:00:00"/>
        <d v="1945-02-12T14:09:51"/>
        <d v="1943-01-04T17:58:41"/>
        <d v="1943-05-19T00:41:00"/>
        <d v="1941-04-16T17:24:19"/>
        <d v="1942-12-05T01:18:34"/>
        <d v="1940-10-06T20:04:28"/>
        <d v="1944-07-07T07:55:39"/>
        <d v="1946-11-25T19:20:13"/>
        <d v="1944-02-01T18:02:06"/>
        <d v="1946-12-03T06:00:00"/>
        <d v="1943-08-14T10:43:28"/>
        <d v="1945-09-08T04:09:21"/>
        <d v="1944-10-17T13:01:24"/>
        <d v="1945-02-14T18:48:03"/>
        <d v="1945-05-19T03:26:50"/>
        <d v="1943-12-15T04:58:10"/>
        <d v="1943-12-25T23:54:54"/>
        <d v="1943-02-23T23:59:29"/>
        <d v="1946-01-28T19:46:42"/>
        <d v="1939-10-31T03:59:00"/>
        <d v="1945-05-08T23:01:00"/>
        <d v="1944-02-22T18:43:38"/>
        <d v="1941-12-14T01:26:35"/>
        <d v="1945-10-09T05:00:00"/>
        <d v="1943-07-30T23:32:57"/>
        <d v="1944-04-28T16:51:20"/>
        <d v="1940-10-13T04:00:00"/>
        <d v="1941-05-01T16:10:25"/>
        <d v="1943-06-07T00:01:14"/>
        <d v="1942-08-24T18:11:42"/>
        <d v="1942-04-26T22:00:00"/>
        <d v="1944-03-15T02:35:19"/>
        <d v="1943-02-27T14:15:15"/>
        <d v="1942-05-10T15:47:00"/>
        <d v="1943-10-31T15:03:46"/>
        <d v="1942-07-06T03:59:00"/>
        <d v="1943-01-20T07:59:00"/>
        <d v="1943-01-31T01:08:59"/>
        <d v="1943-11-12T05:59:00"/>
        <d v="1943-11-06T21:58:03"/>
        <d v="1943-07-02T04:59:00"/>
        <d v="1941-09-03T17:06:00"/>
        <d v="1942-04-06T04:59:00"/>
        <d v="1943-09-14T21:10:00"/>
        <d v="1942-04-28T04:00:00"/>
        <d v="1944-09-28T14:09:47"/>
        <d v="1942-04-26T16:00:46"/>
        <d v="1944-09-09T10:24:14"/>
        <d v="1941-06-29T19:05:20"/>
        <d v="1942-09-16T04:05:00"/>
        <d v="1941-05-27T01:00:00"/>
        <d v="1941-07-21T03:59:00"/>
        <d v="1941-07-14T23:00:00"/>
        <d v="1941-09-05T16:35:39"/>
        <d v="1947-02-28T02:00:00"/>
        <d v="1944-12-20T04:59:00"/>
        <d v="1944-01-18T20:00:30"/>
        <d v="1942-08-31T01:21:02"/>
        <d v="1943-07-09T16:52:00"/>
        <d v="1943-02-28T13:58:00"/>
        <d v="1942-07-19T23:02:45"/>
        <d v="1941-05-29T18:04:00"/>
        <d v="1944-10-30T22:01:43"/>
        <d v="1943-04-08T06:30:00"/>
        <d v="1942-03-10T04:59:00"/>
        <d v="1942-08-06T17:01:00"/>
        <d v="1943-12-20T04:44:00"/>
        <d v="1944-06-07T05:00:00"/>
        <d v="1945-05-02T04:01:00"/>
        <d v="1942-10-04T22:44:10"/>
        <d v="1945-03-20T22:20:52"/>
        <d v="1940-04-16T06:59:00"/>
        <d v="1942-10-28T07:21:24"/>
        <d v="1942-03-24T23:55:30"/>
        <d v="1942-02-12T19:49:00"/>
        <d v="1942-06-24T16:24:00"/>
        <d v="1946-07-12T19:14:00"/>
        <d v="1943-03-21T11:37:05"/>
        <d v="1942-04-26T15:31:34"/>
        <d v="1942-01-19T08:13:00"/>
        <d v="1944-04-17T21:04:35"/>
        <d v="1943-06-30T03:59:00"/>
        <d v="1942-05-18T03:00:00"/>
        <d v="1943-10-06T01:21:58"/>
        <d v="1944-04-29T23:57:42"/>
        <d v="1942-01-15T21:33:05"/>
        <d v="1942-09-21T18:19:16"/>
        <d v="1946-09-23T05:26:27"/>
        <d v="1944-11-08T21:07:43"/>
        <d v="1943-10-13T03:59:00"/>
        <d v="1946-12-07T08:00:00"/>
        <d v="1944-10-30T04:59:00"/>
        <d v="1946-09-04T03:59:00"/>
        <d v="1944-03-08T14:00:00"/>
        <d v="1945-07-08T19:09:36"/>
        <d v="1945-04-12T19:00:33"/>
        <d v="1945-03-14T02:34:24"/>
        <d v="1946-04-24T04:59:00"/>
        <d v="1946-07-30T19:45:00"/>
        <d v="1946-10-23T21:00:00"/>
        <d v="1945-02-14T19:58:29"/>
        <d v="1946-12-27T05:05:46"/>
        <d v="1946-07-23T03:00:17"/>
        <d v="1946-10-24T19:00:00"/>
        <d v="1945-11-23T14:57:11"/>
        <d v="1945-04-13T22:59:00"/>
        <d v="1945-06-02T00:00:00"/>
        <d v="1943-11-21T12:35:13"/>
        <d v="1946-09-15T23:10:04"/>
        <d v="1943-11-10T14:19:08"/>
        <d v="1942-02-10T02:49:26"/>
        <d v="1943-10-15T09:59:00"/>
        <d v="1943-01-15T18:33:17"/>
        <d v="1945-02-26T15:10:00"/>
        <d v="1939-11-30T04:59:00"/>
        <d v="1944-01-06T00:39:58"/>
        <d v="1943-04-07T19:17:37"/>
        <d v="1943-08-31T00:32:03"/>
        <d v="1943-11-28T14:28:15"/>
        <d v="1941-03-08T19:48:47"/>
        <d v="1942-11-10T05:00:40"/>
        <d v="1943-05-03T14:00:34"/>
        <d v="1945-09-19T17:22:11"/>
        <d v="1943-02-03T11:55:27"/>
        <d v="1943-12-18T18:56:00"/>
        <d v="1940-12-21T05:35:24"/>
        <d v="1942-05-28T19:55:05"/>
        <d v="1942-10-29T07:42:18"/>
        <d v="1942-01-12T06:01:26"/>
        <d v="1941-09-04T20:39:10"/>
        <d v="1946-03-01T22:27:15"/>
        <d v="1942-05-11T02:31:00"/>
        <d v="1946-12-29T22:35:11"/>
        <d v="1946-09-14T20:53:33"/>
        <d v="1942-05-26T23:00:55"/>
        <d v="1941-08-30T06:00:00"/>
        <d v="1944-10-03T18:49:03"/>
        <d v="1943-11-20T17:46:19"/>
        <d v="1944-08-19T00:45:30"/>
        <d v="1940-07-30T04:00:00"/>
        <d v="1945-03-30T20:32:43"/>
        <d v="1946-06-04T23:33:30"/>
        <d v="1940-10-23T03:03:49"/>
        <d v="1945-08-26T04:00:00"/>
        <d v="1942-11-27T17:31:48"/>
        <d v="1942-01-13T18:11:50"/>
        <d v="1941-05-26T02:22:42"/>
        <d v="1946-03-29T19:23:22"/>
        <d v="1940-06-06T19:11:00"/>
        <d v="1944-08-28T15:30:00"/>
        <d v="1942-09-22T02:25:00"/>
        <d v="1946-01-01T01:55:37"/>
        <d v="1941-01-22T05:45:26"/>
        <d v="1944-03-11T03:33:10"/>
        <d v="1941-09-09T04:37:03"/>
        <d v="1940-07-25T04:59:00"/>
        <d v="1942-07-22T04:00:00"/>
        <d v="1947-03-02T13:05:19"/>
        <d v="1944-01-23T00:07:25"/>
        <d v="1942-12-10T03:37:27"/>
        <d v="1942-05-04T03:20:19"/>
        <d v="1942-08-24T18:19:07"/>
        <d v="1942-02-28T04:59:00"/>
        <d v="1940-10-20T05:00:00"/>
        <d v="1944-07-12T02:30:00"/>
        <d v="1944-11-29T22:59:21"/>
        <d v="1942-12-18T15:24:05"/>
        <d v="1943-11-13T17:07:02"/>
        <d v="1941-12-10T05:06:16"/>
        <d v="1944-09-29T12:43:13"/>
        <d v="1944-11-20T00:02:03"/>
        <d v="1943-02-12T22:37:49"/>
        <d v="1943-11-26T22:08:31"/>
        <d v="1940-07-06T22:40:00"/>
        <d v="1942-05-13T19:44:55"/>
        <d v="1942-11-17T00:00:00"/>
        <d v="1942-04-08T04:42:49"/>
        <d v="1940-06-23T21:32:00"/>
        <d v="1944-03-14T22:00:00"/>
        <d v="1943-03-21T22:15:45"/>
        <d v="1944-05-10T04:03:29"/>
        <d v="1944-05-02T06:00:00"/>
        <d v="1946-01-27T08:00:29"/>
        <d v="1942-01-16T20:00:00"/>
        <d v="1943-11-02T20:09:17"/>
        <d v="1942-09-01T11:30:48"/>
        <d v="1943-06-29T19:58:00"/>
        <d v="1945-08-09T00:12:06"/>
        <d v="1947-02-09T02:19:05"/>
        <d v="1946-02-16T20:14:20"/>
        <d v="1946-11-28T17:01:45"/>
        <d v="1946-04-17T14:00:00"/>
        <d v="1947-02-17T23:59:00"/>
        <d v="1946-09-08T18:00:48"/>
        <d v="1946-06-29T18:45:06"/>
        <d v="1946-03-11T19:52:44"/>
        <d v="1946-02-19T01:02:56"/>
        <d v="1946-01-15T18:01:01"/>
        <d v="1946-06-03T15:41:12"/>
        <d v="1946-11-17T15:43:32"/>
        <d v="1945-01-23T03:56:39"/>
        <d v="1945-08-18T20:00:39"/>
        <d v="1946-09-12T07:05:00"/>
        <d v="1945-04-24T20:55:59"/>
        <d v="1946-11-16T14:15:33"/>
        <d v="1945-04-08T04:59:00"/>
        <d v="1945-01-17T04:11:05"/>
        <d v="1947-03-13T14:02:35"/>
        <d v="1947-02-19T19:00:00"/>
        <d v="1946-02-09T17:05:53"/>
        <d v="1946-10-16T15:15:19"/>
        <d v="1945-08-30T15:05:19"/>
        <d v="1946-10-25T03:59:00"/>
        <d v="1946-10-05T15:15:32"/>
        <d v="1946-04-21T05:06:14"/>
        <d v="1944-08-13T20:20:34"/>
        <d v="1947-02-08T07:16:47"/>
        <d v="1947-01-22T04:59:00"/>
        <d v="1945-05-30T17:01:00"/>
        <d v="1944-09-02T06:59:00"/>
        <d v="1945-11-07T01:21:33"/>
        <d v="1946-03-24T16:59:16"/>
        <d v="1946-06-27T16:43:05"/>
        <d v="1945-08-12T01:24:57"/>
        <d v="1946-02-19T22:36:37"/>
        <d v="1946-02-23T07:25:01"/>
        <d v="1946-06-19T18:59:00"/>
        <d v="1944-11-28T22:42:02"/>
        <d v="1944-08-07T22:43:42"/>
        <d v="1946-10-01T18:04:46"/>
        <d v="1946-08-22T20:54:00"/>
        <d v="1945-03-26T01:46:48"/>
        <d v="1945-12-29T23:00:00"/>
        <d v="1946-01-08T00:00:00"/>
        <d v="1944-06-21T07:04:10"/>
        <d v="1946-09-30T08:33:45"/>
        <d v="1946-09-27T22:24:55"/>
        <d v="1944-09-01T18:49:24"/>
        <d v="1946-07-11T18:51:00"/>
        <d v="1946-05-06T21:11:59"/>
        <d v="1946-11-11T05:00:00"/>
        <d v="1944-11-28T22:59:00"/>
        <d v="1944-11-27T16:00:00"/>
        <d v="1944-07-25T15:27:00"/>
        <d v="1944-11-26T03:28:17"/>
        <d v="1945-11-17T05:03:21"/>
        <d v="1944-11-11T08:02:00"/>
        <d v="1947-03-14T00:26:00"/>
        <d v="1947-01-29T17:16:53"/>
        <d v="1945-12-15T05:59:00"/>
        <d v="1947-03-15T16:01:01"/>
        <d v="1946-02-16T17:00:27"/>
        <d v="1945-10-28T14:59:43"/>
        <d v="1944-12-10T07:11:00"/>
        <d v="1946-12-13T15:00:23"/>
        <d v="1946-12-27T19:25:15"/>
        <d v="1946-06-18T14:30:46"/>
        <d v="1946-09-04T02:59:00"/>
        <d v="1944-12-16T21:33:15"/>
        <d v="1947-01-23T10:34:12"/>
        <d v="1945-12-27T20:00:00"/>
        <d v="1944-12-30T00:03:35"/>
        <d v="1945-11-23T22:04:55"/>
        <d v="1946-04-06T01:34:16"/>
        <d v="1945-11-19T17:12:15"/>
        <d v="1946-07-13T11:48:53"/>
        <d v="1945-02-02T23:22:29"/>
        <d v="1945-05-31T00:47:00"/>
        <d v="1945-10-15T04:00:00"/>
        <d v="1945-05-15T15:31:17"/>
        <d v="1945-06-18T22:04:21"/>
        <d v="1946-01-29T13:56:03"/>
        <d v="1945-03-14T19:00:37"/>
        <d v="1946-03-30T08:46:56"/>
        <d v="1944-10-21T00:49:07"/>
        <d v="1947-03-05T20:00:00"/>
        <d v="1945-04-02T21:59:00"/>
        <d v="1946-09-11T11:35:49"/>
        <d v="1945-12-14T18:20:10"/>
        <d v="1946-06-22T16:00:25"/>
        <d v="1946-12-11T17:34:40"/>
        <d v="1946-08-04T03:59:00"/>
        <d v="1945-02-09T15:23:40"/>
        <d v="1943-01-06T08:00:00"/>
        <d v="1945-05-16T05:00:00"/>
        <d v="1946-03-18T04:33:43"/>
        <d v="1946-12-12T07:59:00"/>
        <d v="1946-08-26T17:00:09"/>
        <d v="1944-07-29T01:26:32"/>
        <d v="1944-09-10T10:00:00"/>
        <d v="1945-05-18T06:04:15"/>
        <d v="1945-03-03T20:27:00"/>
        <d v="1944-08-21T20:59:10"/>
        <d v="1945-12-24T20:26:00"/>
        <d v="1944-11-03T20:38:35"/>
        <d v="1946-09-24T01:16:29"/>
        <d v="1946-02-10T10:20:45"/>
        <d v="1945-09-12T19:07:57"/>
        <d v="1944-08-25T00:20:25"/>
        <d v="1946-06-05T20:09:00"/>
        <d v="1947-03-05T04:08:52"/>
        <d v="1944-08-08T22:00:00"/>
        <d v="1946-03-06T23:49:05"/>
        <d v="1945-04-22T16:16:17"/>
        <d v="1946-12-03T21:54:43"/>
        <d v="1945-03-24T00:00:00"/>
        <d v="1945-03-11T17:57:36"/>
        <d v="1945-04-13T21:54:53"/>
        <d v="1946-05-01T01:00:00"/>
        <d v="1946-07-11T19:22:21"/>
        <d v="1946-08-30T00:44:22"/>
        <d v="1943-07-06T05:28:23"/>
        <d v="1944-02-18T09:08:42"/>
        <d v="1943-08-03T23:06:22"/>
        <d v="1943-12-20T20:32:11"/>
        <d v="1946-04-09T07:54:24"/>
        <d v="1943-11-25T06:30:59"/>
        <d v="1942-09-30T00:17:02"/>
        <d v="1945-11-15T19:04:53"/>
        <d v="1944-02-04T19:58:17"/>
        <d v="1941-10-14T23:09:01"/>
        <d v="1944-01-03T04:09:05"/>
        <d v="1942-05-05T21:41:56"/>
        <d v="1944-09-09T09:04:10"/>
        <d v="1946-01-12T04:00:11"/>
        <d v="1941-07-20T04:42:01"/>
        <d v="1946-05-13T13:35:36"/>
        <d v="1944-05-09T03:18:53"/>
        <d v="1945-01-26T22:14:52"/>
        <d v="1942-08-09T21:44:48"/>
        <d v="1944-07-31T15:49:43"/>
        <d v="1944-08-06T21:53:24"/>
        <d v="1946-03-13T15:06:15"/>
        <d v="1944-08-22T20:48:11"/>
        <d v="1944-06-13T17:08:07"/>
        <d v="1944-04-22T19:11:07"/>
        <d v="1945-06-24T04:32:55"/>
        <d v="1945-05-27T04:27:33"/>
        <d v="1946-04-09T18:41:12"/>
        <d v="1943-01-05T00:37:18"/>
        <d v="1946-02-09T23:22:17"/>
        <d v="1941-10-07T17:07:13"/>
        <d v="1943-08-29T12:53:40"/>
        <d v="1944-10-02T03:30:00"/>
        <d v="1944-02-29T19:01:17"/>
        <d v="1944-04-11T18:18:15"/>
        <d v="1945-05-11T20:04:28"/>
        <d v="1946-02-12T02:39:31"/>
        <d v="1946-07-13T18:12:00"/>
        <d v="1943-12-08T05:59:00"/>
        <d v="1946-06-17T05:19:50"/>
        <d v="1944-06-09T09:50:21"/>
        <d v="1944-03-22T02:15:27"/>
        <d v="1942-04-03T16:46:15"/>
        <d v="1944-07-21T20:40:24"/>
        <d v="1942-04-12T14:17:15"/>
        <d v="1946-11-17T19:03:10"/>
        <d v="1942-12-06T22:23:42"/>
        <d v="1946-01-06T04:53:10"/>
        <d v="1945-01-17T08:30:00"/>
        <d v="1944-08-12T23:27:00"/>
        <d v="1943-10-08T08:18:07"/>
        <d v="1946-03-29T15:41:35"/>
        <d v="1942-06-08T20:20:08"/>
        <d v="1945-12-23T14:21:53"/>
        <d v="1944-04-03T02:59:39"/>
        <d v="1944-04-04T19:01:04"/>
        <d v="1941-10-26T20:56:40"/>
        <d v="1946-03-12T21:25:16"/>
        <d v="1943-05-29T16:53:45"/>
        <d v="1944-04-17T12:34:08"/>
        <d v="1945-04-28T16:00:51"/>
        <d v="1945-09-23T14:58:50"/>
        <d v="1946-07-13T07:51:34"/>
        <d v="1944-11-12T21:30:00"/>
        <d v="1944-08-05T15:35:17"/>
        <d v="1946-06-04T06:21:33"/>
        <d v="1944-11-24T00:55:00"/>
        <d v="1945-12-22T21:47:48"/>
        <d v="1946-12-31T02:46:11"/>
        <d v="1944-07-29T09:46:21"/>
        <d v="1944-11-27T04:33:00"/>
        <d v="1946-08-05T23:44:54"/>
        <d v="1945-12-17T16:07:09"/>
        <d v="1946-04-22T19:40:21"/>
        <d v="1947-01-20T21:45:31"/>
        <d v="1944-12-30T08:20:26"/>
        <d v="1945-08-04T11:05:21"/>
        <d v="1945-07-07T16:47:30"/>
        <d v="1945-02-15T00:08:47"/>
        <d v="1945-12-15T04:38:46"/>
        <d v="1945-04-27T04:22:00"/>
        <d v="1944-09-30T17:56:32"/>
        <d v="1944-04-30T22:52:53"/>
        <d v="1944-10-17T23:19:43"/>
        <d v="1946-11-30T05:06:21"/>
        <d v="1946-06-15T17:02:46"/>
        <d v="1946-01-06T22:54:35"/>
        <d v="1945-09-05T02:27:43"/>
        <d v="1945-05-13T17:01:52"/>
        <d v="1945-06-16T17:08:25"/>
        <d v="1945-09-04T02:36:46"/>
        <d v="1944-08-12T18:20:08"/>
        <d v="1945-02-22T01:42:42"/>
        <d v="1944-12-03T16:04:40"/>
        <d v="1944-12-07T02:12:08"/>
        <d v="1945-06-28T15:45:00"/>
        <d v="1945-03-26T02:43:06"/>
        <d v="1945-05-17T15:06:29"/>
        <d v="1944-09-23T16:24:24"/>
        <d v="1944-08-07T17:22:00"/>
        <d v="1946-06-17T17:23:02"/>
        <d v="1944-07-04T05:08:50"/>
        <d v="1945-06-24T04:00:00"/>
        <d v="1944-09-10T17:38:15"/>
        <d v="1946-09-21T01:17:45"/>
        <d v="1945-02-20T08:29:23"/>
        <d v="1945-05-28T21:26:11"/>
        <d v="1944-11-11T20:18:47"/>
        <d v="1944-08-18T16:22:32"/>
        <d v="1945-08-01T04:27:37"/>
        <d v="1946-05-07T20:12:07"/>
        <d v="1945-07-13T17:28:59"/>
        <d v="1947-03-05T13:00:00"/>
        <d v="1944-10-13T15:51:36"/>
        <d v="1944-08-14T21:44:12"/>
        <d v="1945-10-26T17:17:07"/>
        <d v="1944-06-26T19:21:54"/>
        <d v="1945-02-27T08:08:41"/>
        <d v="1947-01-11T16:42:00"/>
        <d v="1946-11-01T03:59:00"/>
        <d v="1947-02-05T14:23:31"/>
        <d v="1945-06-06T04:00:00"/>
        <d v="1945-05-30T22:42:00"/>
        <d v="1945-05-15T18:00:00"/>
        <d v="1946-12-27T16:49:00"/>
        <d v="1946-06-28T23:29:55"/>
        <d v="1944-08-29T15:58:45"/>
        <d v="1946-03-19T13:29:20"/>
        <d v="1947-02-10T12:09:38"/>
        <d v="1946-04-08T17:37:33"/>
        <d v="1945-04-06T11:42:59"/>
        <d v="1945-12-18T09:00:00"/>
        <d v="1945-12-16T19:38:59"/>
        <d v="1946-06-12T05:59:00"/>
        <d v="1945-12-29T03:00:00"/>
        <d v="1945-07-06T18:30:00"/>
        <d v="1945-04-14T11:27:36"/>
        <d v="1946-07-14T14:34:06"/>
        <d v="1945-06-25T06:55:54"/>
        <d v="1945-05-29T14:45:27"/>
        <d v="1945-12-02T05:00:00"/>
        <d v="1945-06-11T12:09:11"/>
        <d v="1947-03-10T13:29:00"/>
        <d v="1946-03-30T10:00:00"/>
        <d v="1946-03-23T16:01:04"/>
        <d v="1947-02-24T20:18:25"/>
        <d v="1945-05-29T21:00:00"/>
        <d v="1946-06-08T20:47:41"/>
        <d v="1945-11-25T01:00:00"/>
        <d v="1947-01-30T18:08:20"/>
        <d v="1945-06-07T20:10:05"/>
        <d v="1944-05-28T22:09:16"/>
        <d v="1945-09-30T23:03:00"/>
        <d v="1946-07-13T19:25:40"/>
        <d v="1945-10-30T03:00:00"/>
        <d v="1946-10-19T11:05:13"/>
        <d v="1945-08-23T15:05:12"/>
        <d v="1946-12-03T00:00:00"/>
        <d v="1946-03-31T04:00:00"/>
        <d v="1946-11-09T05:15:09"/>
        <d v="1944-06-04T13:11:42"/>
        <d v="1943-10-21T21:44:38"/>
        <d v="1944-04-19T01:00:00"/>
        <d v="1944-08-05T07:00:00"/>
        <d v="1941-09-26T17:30:08"/>
        <d v="1942-04-15T16:00:00"/>
        <d v="1941-02-22T23:20:30"/>
        <d v="1945-08-26T01:00:00"/>
        <d v="1943-10-05T20:21:10"/>
        <d v="1942-02-19T22:46:14"/>
        <d v="1945-01-31T18:55:42"/>
        <d v="1943-12-14T03:14:59"/>
        <d v="1942-07-27T16:00:00"/>
        <d v="1942-08-23T06:47:45"/>
        <d v="1941-08-04T14:38:56"/>
        <d v="1942-01-03T23:06:07"/>
        <d v="1943-07-11T21:51:00"/>
        <d v="1944-11-01T05:59:00"/>
        <d v="1941-09-09T13:18:00"/>
        <d v="1941-07-06T21:00:00"/>
        <d v="1943-04-21T21:00:00"/>
        <d v="1944-06-12T14:23:54"/>
        <d v="1941-12-04T02:02:29"/>
        <d v="1943-05-05T07:00:55"/>
        <d v="1944-06-11T06:59:00"/>
        <d v="1942-07-06T17:46:51"/>
        <d v="1944-09-04T15:25:31"/>
        <d v="1941-09-23T19:32:47"/>
        <d v="1943-10-23T23:42:49"/>
        <d v="1944-09-01T18:48:27"/>
        <d v="1940-12-30T04:59:00"/>
        <d v="1943-11-30T21:17:32"/>
        <d v="1942-02-10T22:03:51"/>
        <d v="1941-04-01T01:03:10"/>
        <d v="1943-08-30T14:40:12"/>
        <d v="1944-06-07T03:59:00"/>
        <d v="1944-02-25T20:13:40"/>
        <d v="1944-01-28T08:13:47"/>
        <d v="1944-02-15T18:18:12"/>
        <d v="1944-03-27T01:00:00"/>
        <d v="1943-10-28T15:54:43"/>
        <d v="1940-11-28T15:43:35"/>
        <d v="1944-01-10T21:02:25"/>
        <d v="1943-07-23T14:02:38"/>
        <d v="1943-09-19T20:17:27"/>
        <d v="1946-04-15T00:00:00"/>
        <d v="1942-03-24T19:34:02"/>
        <d v="1943-11-12T17:24:19"/>
        <d v="1940-06-13T04:00:00"/>
        <d v="1944-08-29T17:31:31"/>
        <d v="1942-08-29T16:33:45"/>
        <d v="1943-08-06T20:49:47"/>
        <d v="1939-08-31T04:00:00"/>
        <d v="1942-09-03T13:29:07"/>
        <d v="1944-06-23T02:00:00"/>
        <d v="1944-03-22T01:22:50"/>
        <d v="1941-02-27T18:10:54"/>
        <d v="1943-07-27T17:50:36"/>
        <d v="1943-12-08T04:59:00"/>
        <d v="1943-03-10T04:00:00"/>
        <d v="1946-12-30T16:59:00"/>
        <d v="1945-06-18T13:59:35"/>
        <d v="1945-02-15T14:00:00"/>
        <d v="1945-06-10T14:54:16"/>
        <d v="1946-08-09T04:00:00"/>
        <d v="1947-01-03T03:14:05"/>
        <d v="1945-04-21T06:59:00"/>
        <d v="1945-04-05T07:00:00"/>
        <d v="1945-10-04T22:59:00"/>
        <d v="1945-11-12T17:49:31"/>
        <d v="1945-10-17T11:00:00"/>
        <d v="1945-07-27T17:00:00"/>
        <d v="1946-03-13T00:12:53"/>
        <d v="1946-04-30T17:55:58"/>
        <d v="1946-04-27T16:20:32"/>
        <d v="1945-07-12T19:32:39"/>
        <d v="1946-05-31T18:57:00"/>
        <d v="1945-07-19T03:00:00"/>
        <d v="1946-11-30T02:23:31"/>
        <d v="1946-07-30T11:00:00"/>
        <d v="1947-03-12T03:40:05"/>
        <d v="1946-07-20T17:30:00"/>
        <d v="1944-12-02T10:58:54"/>
        <d v="1946-02-15T12:04:39"/>
        <d v="1946-10-07T14:43:32"/>
        <d v="1945-10-13T21:11:08"/>
        <d v="1946-08-18T16:00:50"/>
        <d v="1946-11-29T20:15:19"/>
        <d v="1945-04-16T16:52:02"/>
        <d v="1946-03-02T17:01:54"/>
        <d v="1946-10-20T16:04:20"/>
        <d v="1945-11-04T01:00:00"/>
        <d v="1946-02-26T23:05:09"/>
        <d v="1946-07-20T14:00:00"/>
        <d v="1945-01-09T01:02:52"/>
        <d v="1944-07-09T16:00:00"/>
        <d v="1946-12-29T23:00:00"/>
        <d v="1946-12-22T17:58:57"/>
        <d v="1945-05-19T15:45:25"/>
        <d v="1946-04-25T06:55:00"/>
        <d v="1946-10-12T15:12:32"/>
        <d v="1946-12-29T02:03:55"/>
        <d v="1945-01-13T19:00:28"/>
        <d v="1945-05-27T16:17:15"/>
        <d v="1946-10-13T15:25:34"/>
        <d v="1944-11-30T06:19:05"/>
        <d v="1946-07-01T04:00:00"/>
        <d v="1946-08-16T12:05:54"/>
        <d v="1947-01-26T01:26:48"/>
        <d v="1944-07-14T02:33:45"/>
        <d v="1946-03-10T18:34:47"/>
        <d v="1945-12-03T22:28:22"/>
        <d v="1944-12-15T20:43:48"/>
        <d v="1947-03-02T13:51:19"/>
        <d v="1945-07-31T19:17:13"/>
        <d v="1944-12-06T16:31:55"/>
        <d v="1944-08-13T14:17:33"/>
        <d v="1946-09-30T14:58:37"/>
        <d v="1945-07-15T19:35:39"/>
        <d v="1946-08-18T03:59:00"/>
        <d v="1946-06-29T18:57:19"/>
        <d v="1944-07-12T19:32:39"/>
        <d v="1943-06-26T01:49:11"/>
        <d v="1945-03-05T15:18:45"/>
        <d v="1944-12-16T12:08:53"/>
        <d v="1945-12-14T06:59:00"/>
        <d v="1945-12-24T00:18:54"/>
        <d v="1946-02-10T17:45:44"/>
        <d v="1945-09-03T03:59:00"/>
        <d v="1943-03-10T00:00:00"/>
        <d v="1946-06-10T19:22:59"/>
        <d v="1942-11-29T10:00:00"/>
        <d v="1943-07-04T00:56:00"/>
        <d v="1943-02-28T05:59:00"/>
        <d v="1941-06-23T13:42:03"/>
        <d v="1941-07-04T19:33:10"/>
        <d v="1942-08-01T21:37:00"/>
        <d v="1944-06-19T17:12:52"/>
        <d v="1943-09-06T22:25:31"/>
        <d v="1946-02-13T07:59:00"/>
        <d v="1945-01-05T16:41:46"/>
        <d v="1945-03-14T16:35:52"/>
        <d v="1944-11-25T00:54:23"/>
        <d v="1945-11-12T01:04:10"/>
        <d v="1945-06-13T04:34:54"/>
        <d v="1944-04-09T14:15:46"/>
        <d v="1943-10-15T00:04:50"/>
        <d v="1945-05-05T18:12:22"/>
        <d v="1942-07-11T17:45:32"/>
        <d v="1946-12-29T22:50:33"/>
        <d v="1946-03-24T02:53:08"/>
        <d v="1947-01-14T01:35:19"/>
        <d v="1946-12-02T17:03:26"/>
        <d v="1947-02-02T04:11:00"/>
        <d v="1946-07-31T18:13:30"/>
        <d v="1945-06-03T11:47:56"/>
        <d v="1945-06-07T02:00:00"/>
        <d v="1946-12-28T05:08:45"/>
        <d v="1943-05-05T19:12:16"/>
        <d v="1946-12-22T01:47:58"/>
        <d v="1945-07-03T17:38:42"/>
        <d v="1946-04-28T12:11:00"/>
        <d v="1945-07-27T15:31:29"/>
        <d v="1945-06-01T04:30:00"/>
        <d v="1946-10-16T16:14:00"/>
        <d v="1946-08-12T11:32:37"/>
        <d v="1945-04-25T17:12:00"/>
        <d v="1945-08-20T04:59:00"/>
        <d v="1946-03-02T03:43:06"/>
        <d v="1946-07-31T16:22:03"/>
        <d v="1947-02-28T03:00:00"/>
        <d v="1947-01-13T21:48:01"/>
        <d v="1945-02-11T23:58:02"/>
        <d v="1946-10-26T21:19:00"/>
        <d v="1946-07-04T20:58:54"/>
        <d v="1944-10-05T00:06:13"/>
        <d v="1946-06-11T05:30:00"/>
        <d v="1943-05-25T23:54:34"/>
        <d v="1945-04-29T00:16:51"/>
        <d v="1943-07-25T01:30:35"/>
        <d v="1945-02-20T12:14:45"/>
        <d v="1944-11-26T17:20:01"/>
        <d v="1945-12-10T10:00:00"/>
        <d v="1944-08-10T12:52:58"/>
        <d v="1945-11-11T21:55:56"/>
        <d v="1944-12-30T04:12:15"/>
        <d v="1946-06-02T07:38:40"/>
        <d v="1945-02-04T01:25:00"/>
        <d v="1944-12-02T01:31:39"/>
        <d v="1946-02-18T10:29:30"/>
        <d v="1947-01-02T06:04:27"/>
        <d v="1945-08-14T16:13:11"/>
        <d v="1945-11-19T23:13:39"/>
        <d v="1945-09-13T11:11:00"/>
        <d v="1946-02-23T10:57:14"/>
        <d v="1946-10-08T10:56:59"/>
        <d v="1946-06-27T16:01:26"/>
        <d v="1945-02-06T21:58:29"/>
        <d v="1946-09-20T05:45:04"/>
        <d v="1945-12-30T08:38:51"/>
        <d v="1946-11-14T18:13:22"/>
        <d v="1945-04-27T03:09:19"/>
        <d v="1945-08-22T09:22:00"/>
        <d v="1946-09-17T20:26:25"/>
        <d v="1946-04-01T08:06:57"/>
        <d v="1945-04-08T01:27:22"/>
        <d v="1944-12-17T19:31:28"/>
        <d v="1945-11-24T06:03:36"/>
        <d v="1945-07-18T18:43:48"/>
        <d v="1946-12-09T11:00:00"/>
        <d v="1945-06-06T15:00:00"/>
        <d v="1945-10-09T18:43:40"/>
        <d v="1946-02-19T08:24:17"/>
        <d v="1944-07-11T04:59:00"/>
        <d v="1946-04-26T13:55:00"/>
        <d v="1945-03-05T19:55:01"/>
        <d v="1946-05-25T17:57:43"/>
        <d v="1945-09-09T18:22:49"/>
        <d v="1946-05-24T15:29:18"/>
        <d v="1947-01-01T22:13:29"/>
        <d v="1945-09-10T20:57:42"/>
        <d v="1945-06-12T13:00:55"/>
        <d v="1946-04-20T10:44:38"/>
        <d v="1946-07-07T17:32:14"/>
        <d v="1945-05-20T05:25:00"/>
        <d v="1945-05-08T19:28:25"/>
        <d v="1946-02-18T04:06:37"/>
        <d v="1944-11-17T00:00:59"/>
        <d v="1944-07-26T16:52:43"/>
        <d v="1947-04-14T15:42:27"/>
        <d v="1946-04-23T21:59:00"/>
        <d v="1944-09-03T13:39:00"/>
        <d v="1947-01-02T16:02:45"/>
        <d v="1945-11-09T22:30:44"/>
        <d v="1944-08-09T04:00:00"/>
        <d v="1945-11-30T17:25:00"/>
        <d v="1944-11-28T23:45:00"/>
        <d v="1944-10-19T00:00:00"/>
        <d v="1943-04-09T15:54:31"/>
        <d v="1943-04-06T20:52:18"/>
        <d v="1943-02-15T15:52:38"/>
        <d v="1942-03-21T03:00:00"/>
        <d v="1946-01-10T05:00:00"/>
        <d v="1942-03-24T18:14:45"/>
        <d v="1941-06-10T00:20:49"/>
        <d v="1943-02-14T14:21:49"/>
        <d v="1942-12-27T19:51:03"/>
        <d v="1945-04-07T22:58:54"/>
        <d v="1943-10-15T13:01:43"/>
        <d v="1942-02-28T23:30:39"/>
        <d v="1943-09-12T17:28:12"/>
        <d v="1944-12-18T04:59:00"/>
        <d v="1941-09-08T01:00:22"/>
        <d v="1941-12-21T03:00:00"/>
        <d v="1943-05-13T20:55:13"/>
        <d v="1944-05-08T03:59:00"/>
        <d v="1943-07-25T17:00:00"/>
        <d v="1943-11-01T22:09:05"/>
        <d v="1942-09-06T07:51:00"/>
        <d v="1946-07-21T04:37:55"/>
        <d v="1942-07-20T14:51:00"/>
        <d v="1945-06-18T19:06:13"/>
        <d v="1945-02-25T04:02:41"/>
        <d v="1946-08-01T22:01:11"/>
        <d v="1944-01-04T13:31:00"/>
        <d v="1942-11-14T15:40:52"/>
        <d v="1943-10-01T13:27:54"/>
        <d v="1945-02-13T15:38:00"/>
        <d v="1941-06-16T21:14:06"/>
        <d v="1943-06-15T20:47:55"/>
        <d v="1945-04-01T15:38:00"/>
        <d v="1941-08-25T18:57:11"/>
        <d v="1944-09-14T11:24:19"/>
        <d v="1943-07-30T19:43:00"/>
        <d v="1944-09-01T23:36:18"/>
        <d v="1946-08-04T00:10:33"/>
        <d v="1943-04-30T21:42:37"/>
        <d v="1945-07-06T14:00:23"/>
        <d v="1946-03-24T22:00:00"/>
        <d v="1946-10-22T08:20:01"/>
        <d v="1944-06-08T08:33:00"/>
        <d v="1946-03-21T20:01:00"/>
        <d v="1944-07-22T18:51:44"/>
        <d v="1940-05-13T08:10:00"/>
        <d v="1944-06-25T14:44:41"/>
        <d v="1947-02-13T22:59:00"/>
        <d v="1944-07-17T09:14:38"/>
        <d v="1945-11-16T15:00:04"/>
        <d v="1947-02-04T16:25:39"/>
        <d v="1944-07-14T15:17:46"/>
        <d v="1945-09-25T14:20:40"/>
        <d v="1946-03-15T05:04:57"/>
        <d v="1946-10-05T14:00:00"/>
        <d v="1944-12-04T06:00:00"/>
        <d v="1944-05-29T19:40:52"/>
        <d v="1944-06-18T21:59:00"/>
        <d v="1944-12-17T04:00:00"/>
        <d v="1946-06-06T04:01:31"/>
        <d v="1944-10-15T19:55:39"/>
        <d v="1944-12-21T00:00:00"/>
        <d v="1947-02-19T12:01:30"/>
        <d v="1946-08-17T16:52:18"/>
        <d v="1946-01-17T06:37:27"/>
        <d v="1947-03-13T13:24:46"/>
        <d v="1947-01-31T00:00:00"/>
        <d v="1945-03-17T14:05:20"/>
        <d v="1945-10-21T18:24:55"/>
        <d v="1944-11-29T03:00:00"/>
        <d v="1946-02-13T15:00:00"/>
        <d v="1946-05-01T03:59:00"/>
        <d v="1945-09-02T16:11:02"/>
        <d v="1946-05-22T22:00:00"/>
        <d v="1945-08-25T19:15:10"/>
        <d v="1946-08-05T18:00:00"/>
        <d v="1945-01-20T18:46:10"/>
        <d v="1947-01-02T22:03:39"/>
        <d v="1944-11-24T01:15:00"/>
        <d v="1944-12-29T17:05:38"/>
        <d v="1945-06-28T23:55:00"/>
        <d v="1944-11-20T13:13:54"/>
        <d v="1945-03-30T00:18:00"/>
        <d v="1945-02-28T21:16:00"/>
        <d v="1944-09-15T05:06:39"/>
        <d v="1947-02-22T10:14:42"/>
        <d v="1945-11-06T22:10:20"/>
        <d v="1945-11-01T04:15:59"/>
        <d v="1946-05-11T10:47:14"/>
        <d v="1945-05-25T19:47:19"/>
        <d v="1945-08-31T06:47:27"/>
        <d v="1945-07-31T06:03:10"/>
        <d v="1945-09-15T17:00:00"/>
        <d v="1946-07-03T03:40:24"/>
        <d v="1944-09-18T15:40:33"/>
        <d v="1945-08-26T12:12:00"/>
        <d v="1945-04-27T01:16:39"/>
        <d v="1944-11-11T01:29:53"/>
        <d v="1943-11-06T02:00:03"/>
        <d v="1939-12-01T00:50:00"/>
        <d v="1944-03-12T16:49:11"/>
        <d v="1945-05-26T20:05:00"/>
        <d v="1941-06-06T17:31:01"/>
        <d v="1946-07-26T22:00:00"/>
        <d v="1944-02-16T00:00:00"/>
        <d v="1944-12-22T01:29:45"/>
        <d v="1943-05-24T16:18:34"/>
        <d v="1946-04-07T18:31:22"/>
        <d v="1945-06-17T18:28:03"/>
        <d v="1946-02-26T23:59:00"/>
        <d v="1947-03-31T03:59:00"/>
        <d v="1945-02-15T22:15:29"/>
        <d v="1944-07-07T12:34:56"/>
        <d v="1945-06-28T21:06:08"/>
        <d v="1942-07-23T20:20:48"/>
        <d v="1940-08-31T02:00:00"/>
        <d v="1943-08-27T23:54:51"/>
        <d v="1942-05-20T01:12:06"/>
        <d v="1945-12-17T10:46:30"/>
        <d v="1945-10-24T21:20:00"/>
        <d v="1944-09-23T21:43:11"/>
        <d v="1944-05-28T15:35:01"/>
        <d v="1946-12-24T11:00:00"/>
        <d v="1945-04-03T01:30:22"/>
        <d v="1944-12-11T22:49:25"/>
        <d v="1945-01-29T20:12:00"/>
        <d v="1945-10-07T23:38:06"/>
        <d v="1945-09-21T20:34:24"/>
        <d v="1946-04-02T16:25:41"/>
        <d v="1945-03-26T00:44:45"/>
        <d v="1945-02-26T20:17:35"/>
        <d v="1946-05-14T16:21:00"/>
        <d v="1944-06-16T20:13:00"/>
        <d v="1944-12-11T11:19:29"/>
        <d v="1946-09-19T08:29:57"/>
        <d v="1945-07-24T16:00:58"/>
        <d v="1946-04-07T11:56:16"/>
        <d v="1944-07-13T05:11:00"/>
        <d v="1941-05-03T02:13:53"/>
        <d v="1941-10-12T23:00:00"/>
        <d v="1942-01-26T04:04:19"/>
        <d v="1942-03-16T19:17:15"/>
        <d v="1941-07-30T07:00:00"/>
        <d v="1941-03-22T01:40:38"/>
        <d v="1942-06-13T19:24:11"/>
        <d v="1943-12-31T05:26:00"/>
        <d v="1941-10-31T08:00:00"/>
        <d v="1942-12-14T22:11:50"/>
        <d v="1943-06-04T00:00:32"/>
        <d v="1943-01-01T20:59:44"/>
        <d v="1942-07-21T01:40:02"/>
        <d v="1944-08-01T17:00:00"/>
        <d v="1941-12-11T02:13:16"/>
        <d v="1942-11-21T22:00:00"/>
        <d v="1943-10-31T19:00:00"/>
        <d v="1943-03-07T15:42:15"/>
        <d v="1944-09-13T04:28:06"/>
        <d v="1943-02-22T08:09:00"/>
        <d v="1942-05-27T03:59:00"/>
        <d v="1944-12-15T07:59:00"/>
        <d v="1943-08-26T16:31:29"/>
        <d v="1943-01-08T08:48:55"/>
        <d v="1942-09-10T16:47:33"/>
        <d v="1943-11-30T21:21:07"/>
        <d v="1942-11-25T04:59:00"/>
        <d v="1944-06-15T17:41:22"/>
        <d v="1944-02-19T20:48:53"/>
        <d v="1942-03-01T06:59:00"/>
        <d v="1942-10-11T20:37:41"/>
        <d v="1941-09-22T08:10:54"/>
        <d v="1942-01-14T05:00:00"/>
        <d v="1941-05-31T05:59:00"/>
        <d v="1946-07-10T20:51:01"/>
        <d v="1941-06-10T04:00:00"/>
        <d v="1939-12-30T23:39:00"/>
        <d v="1943-02-27T21:25:00"/>
        <d v="1942-03-02T15:39:25"/>
        <d v="1940-08-01T01:59:00"/>
        <d v="1944-12-17T14:19:04"/>
        <d v="1941-06-12T00:35:27"/>
        <d v="1942-09-23T19:46:52"/>
        <d v="1942-11-21T02:26:00"/>
        <d v="1943-09-17T14:49:00"/>
        <d v="1944-08-12T18:11:00"/>
        <d v="1942-06-08T09:49:37"/>
        <d v="1941-03-18T15:54:42"/>
        <d v="1944-05-21T16:25:55"/>
        <d v="1943-10-08T10:27:17"/>
        <d v="1941-04-24T06:59:00"/>
        <d v="1943-11-23T12:49:53"/>
        <d v="1941-04-22T20:01:36"/>
        <d v="1942-04-17T21:22:40"/>
        <d v="1942-04-04T18:00:20"/>
        <d v="1942-12-12T22:17:32"/>
        <d v="1942-05-23T18:46:08"/>
        <d v="1942-12-17T14:20:00"/>
        <d v="1943-12-16T12:00:00"/>
        <d v="1946-04-29T21:59:00"/>
        <d v="1946-01-15T21:00:00"/>
        <d v="1941-12-29T05:45:36"/>
        <d v="1945-01-30T00:31:47"/>
        <d v="1942-03-15T03:59:00"/>
        <d v="1941-02-20T03:00:00"/>
        <d v="1943-03-27T05:04:33"/>
        <d v="1944-03-09T06:59:00"/>
        <d v="1941-11-26T04:35:39"/>
        <d v="1946-05-30T21:14:36"/>
        <d v="1940-07-03T04:00:00"/>
        <d v="1946-07-31T13:03:34"/>
        <d v="1942-06-03T15:45:30"/>
        <d v="1945-03-04T21:04:52"/>
        <d v="1946-08-17T06:59:00"/>
        <d v="1941-10-14T22:03:00"/>
        <d v="1942-04-20T03:59:00"/>
        <d v="1946-04-15T05:59:00"/>
        <d v="1944-02-05T20:31:11"/>
        <d v="1941-07-20T01:39:05"/>
        <d v="1944-07-10T18:11:07"/>
        <d v="1947-03-28T02:00:00"/>
        <d v="1947-04-13T04:07:40"/>
        <d v="1947-04-06T18:45:38"/>
        <d v="1947-03-16T18:34:01"/>
        <d v="1947-03-23T05:00:23"/>
        <d v="1947-04-26T19:15:19"/>
        <d v="1947-04-09T20:15:00"/>
        <d v="1947-04-08T11:49:54"/>
        <d v="1947-03-15T21:37:10"/>
        <d v="1947-04-05T09:20:42"/>
        <d v="1947-04-02T01:00:00"/>
        <d v="1947-03-25T23:59:00"/>
        <d v="1947-04-08T20:00:00"/>
        <d v="1947-03-26T04:36:00"/>
        <d v="1947-04-09T01:00:00"/>
        <d v="1947-03-31T00:40:11"/>
        <d v="1947-04-08T23:47:28"/>
        <d v="1947-03-25T03:33:00"/>
        <d v="1947-04-10T20:44:05"/>
        <d v="1947-03-31T04:00:00"/>
        <d v="1945-01-13T15:56:45"/>
        <d v="1945-03-28T19:52:30"/>
        <d v="1945-08-29T06:45:37"/>
        <d v="1945-02-14T03:21:13"/>
        <d v="1945-09-07T16:00:00"/>
        <d v="1945-08-21T07:21:12"/>
        <d v="1946-03-27T16:18:15"/>
        <d v="1946-04-30T20:48:26"/>
        <d v="1944-08-29T19:39:00"/>
        <d v="1946-01-16T13:00:00"/>
        <d v="1944-08-30T15:30:34"/>
        <d v="1945-06-28T21:55:53"/>
        <d v="1944-10-03T19:13:32"/>
        <d v="1945-04-29T22:02:41"/>
        <d v="1945-03-29T03:22:00"/>
        <d v="1946-12-08T14:51:39"/>
        <d v="1946-04-20T04:00:00"/>
        <d v="1946-05-13T04:59:00"/>
        <d v="1944-09-15T12:49:51"/>
        <d v="1944-11-07T19:47:51"/>
        <d v="1945-12-09T11:04:23"/>
        <d v="1946-04-02T00:10:00"/>
        <d v="1945-06-29T06:00:00"/>
        <d v="1944-10-28T22:22:42"/>
        <d v="1944-08-22T23:14:09"/>
        <d v="1944-06-25T22:04:24"/>
        <d v="1945-04-03T11:00:00"/>
        <d v="1945-10-19T15:01:14"/>
        <d v="1946-06-09T01:15:06"/>
        <d v="1945-10-23T02:06:23"/>
        <d v="1945-06-09T15:00:00"/>
        <d v="1946-01-14T05:00:00"/>
        <d v="1946-09-12T21:30:00"/>
        <d v="1945-05-06T00:52:36"/>
        <d v="1946-08-06T19:32:25"/>
        <d v="1945-11-06T21:40:33"/>
        <d v="1945-07-18T22:46:32"/>
        <d v="1944-09-30T20:59:02"/>
        <d v="1946-05-03T19:58:52"/>
        <d v="1945-07-14T19:37:02"/>
        <d v="1945-06-08T15:04:31"/>
        <d v="1947-01-06T21:00:00"/>
        <d v="1946-08-26T03:59:00"/>
        <d v="1945-03-06T13:31:17"/>
        <d v="1946-12-21T02:00:00"/>
        <d v="1946-11-23T02:00:00"/>
        <d v="1945-11-11T15:00:00"/>
        <d v="1945-08-31T22:49:03"/>
        <d v="1947-02-28T19:00:00"/>
        <d v="1946-04-18T20:05:04"/>
        <d v="1945-03-17T17:45:23"/>
        <d v="1946-10-13T06:04:42"/>
        <d v="1946-03-20T16:59:28"/>
        <d v="1945-04-01T20:02:33"/>
        <d v="1945-10-03T18:56:01"/>
        <d v="1946-08-28T04:01:09"/>
        <d v="1947-01-27T19:29:00"/>
        <d v="1946-07-13T22:56:32"/>
        <d v="1945-03-23T18:53:49"/>
        <d v="1946-02-23T16:08:33"/>
        <d v="1945-09-10T13:37:40"/>
        <d v="1946-03-10T23:34:05"/>
        <d v="1946-10-22T20:50:40"/>
        <d v="1944-08-01T11:39:39"/>
        <d v="1944-08-11T23:31:52"/>
        <d v="1944-08-23T20:38:08"/>
        <d v="1944-08-01T15:48:04"/>
        <d v="1944-09-25T13:27:24"/>
        <d v="1945-01-11T19:39:19"/>
        <d v="1944-10-12T18:43:14"/>
        <d v="1944-10-21T23:30:40"/>
        <d v="1944-07-04T17:13:56"/>
        <d v="1945-01-17T18:14:58"/>
        <d v="1944-11-27T14:59:00"/>
        <d v="1944-10-22T23:26:00"/>
        <d v="1944-10-27T22:57:51"/>
        <d v="1945-02-18T08:34:13"/>
        <d v="1945-03-25T19:43:15"/>
        <d v="1946-09-01T16:36:20"/>
        <d v="1946-07-01T14:25:10"/>
        <d v="1946-09-14T14:49:05"/>
        <d v="1946-02-19T13:48:09"/>
        <d v="1945-05-19T22:47:58"/>
        <d v="1945-01-29T03:25:00"/>
        <d v="1944-10-14T00:00:00"/>
        <d v="1944-12-13T13:12:57"/>
        <d v="1945-04-02T14:43:57"/>
        <d v="1944-10-29T22:45:42"/>
        <d v="1945-01-10T06:00:03"/>
        <d v="1945-02-03T16:11:18"/>
        <d v="1945-01-27T17:46:05"/>
        <d v="1945-08-08T06:59:00"/>
        <d v="1944-11-25T22:24:00"/>
        <d v="1945-02-09T13:13:42"/>
        <d v="1946-10-13T16:00:00"/>
        <d v="1946-07-23T10:32:46"/>
        <d v="1946-12-14T13:39:49"/>
        <d v="1946-02-02T07:50:33"/>
        <d v="1944-11-09T21:13:28"/>
        <d v="1946-10-09T14:32:50"/>
        <d v="1945-12-13T12:10:00"/>
        <d v="1945-06-25T21:59:00"/>
        <d v="1945-02-12T01:43:02"/>
        <d v="1945-11-12T17:16:44"/>
        <d v="1945-09-30T18:00:00"/>
        <d v="1944-09-28T15:19:09"/>
        <d v="1944-09-26T01:38:33"/>
        <d v="1947-02-10T16:20:30"/>
        <d v="1945-02-27T21:47:19"/>
        <d v="1944-08-19T21:50:26"/>
        <d v="1944-10-22T04:00:00"/>
        <d v="1946-07-02T07:38:56"/>
        <d v="1944-08-06T21:20:12"/>
        <d v="1945-02-26T07:32:16"/>
        <d v="1945-06-29T21:45:37"/>
        <d v="1946-07-24T19:00:00"/>
        <d v="1947-01-29T06:59:00"/>
        <d v="1945-04-01T04:37:30"/>
        <d v="1944-07-28T18:03:16"/>
        <d v="1945-03-30T01:01:30"/>
        <d v="1942-03-02T07:39:27"/>
        <d v="1944-01-30T19:01:00"/>
        <d v="1942-10-23T16:26:16"/>
        <d v="1944-01-07T02:08:00"/>
        <d v="1943-07-10T20:01:43"/>
        <d v="1944-02-16T22:10:17"/>
        <d v="1941-03-01T07:49:21"/>
        <d v="1944-05-07T22:00:00"/>
        <d v="1941-01-19T22:00:00"/>
        <d v="1944-02-23T16:25:07"/>
        <d v="1942-05-11T23:54:23"/>
        <d v="1941-03-02T12:57:07"/>
        <d v="1943-03-01T07:59:00"/>
        <d v="1945-01-22T23:08:15"/>
        <d v="1946-03-30T15:51:11"/>
        <d v="1943-02-16T19:25:29"/>
        <d v="1942-03-17T00:08:55"/>
        <d v="1941-09-29T03:00:00"/>
        <d v="1946-09-30T17:19:42"/>
        <d v="1943-05-06T04:59:00"/>
        <d v="1944-05-18T04:59:00"/>
        <d v="1945-02-28T05:59:00"/>
        <d v="1941-02-18T23:52:34"/>
        <d v="1941-06-09T03:00:00"/>
        <d v="1946-06-16T04:55:00"/>
        <d v="1942-12-14T15:36:17"/>
        <d v="1945-04-19T05:40:32"/>
        <d v="1941-07-29T06:59:00"/>
        <d v="1942-10-16T20:17:39"/>
        <d v="1944-07-08T23:01:40"/>
        <d v="1944-07-26T01:00:00"/>
        <d v="1945-04-23T00:00:00"/>
        <d v="1942-11-13T02:26:57"/>
        <d v="1943-05-23T00:30:37"/>
        <d v="1944-01-05T12:55:40"/>
        <d v="1944-07-16T20:31:12"/>
        <d v="1944-09-10T18:26:53"/>
        <d v="1941-12-14T05:48:41"/>
        <d v="1941-09-20T18:28:49"/>
        <d v="1944-02-05T17:01:24"/>
        <d v="1945-01-24T07:12:21"/>
        <d v="1947-03-07T07:30:00"/>
        <d v="1944-06-10T19:08:05"/>
        <d v="1944-05-02T17:11:40"/>
        <d v="1946-11-05T09:49:07"/>
        <d v="1947-02-28T04:00:00"/>
        <d v="1946-11-04T22:11:52"/>
        <d v="1945-12-13T07:59:00"/>
        <d v="1947-01-03T00:04:09"/>
        <d v="1946-01-29T04:17:00"/>
        <d v="1944-11-18T19:48:21"/>
        <d v="1945-06-28T03:06:42"/>
        <d v="1945-07-06T16:45:00"/>
        <d v="1946-06-27T23:15:33"/>
        <d v="1946-08-05T21:35:08"/>
        <d v="1944-06-14T06:50:05"/>
        <d v="1945-02-27T00:42:05"/>
        <d v="1944-06-11T00:12:35"/>
        <d v="1946-03-13T14:35:29"/>
        <d v="1946-03-29T12:36:20"/>
        <d v="1945-03-08T02:39:49"/>
        <d v="1942-07-09T23:48:00"/>
        <d v="1942-04-07T21:45:08"/>
        <d v="1942-11-26T12:00:00"/>
        <d v="1942-08-09T22:00:00"/>
        <d v="1944-11-10T22:45:38"/>
        <d v="1945-12-01T21:30:00"/>
        <d v="1940-05-30T04:59:00"/>
        <d v="1943-03-10T18:02:26"/>
        <d v="1942-12-14T18:52:08"/>
        <d v="1940-07-20T06:00:00"/>
        <d v="1941-06-05T15:18:01"/>
        <d v="1941-04-14T03:59:00"/>
        <d v="1942-02-10T21:43:03"/>
        <d v="1945-10-18T17:55:22"/>
        <d v="1942-04-11T17:02:45"/>
        <d v="1944-03-02T21:00:00"/>
        <d v="1946-01-30T18:00:00"/>
        <d v="1945-03-23T21:36:06"/>
        <d v="1942-10-05T09:59:00"/>
        <d v="1945-05-20T13:00:00"/>
        <d v="1945-03-02T18:57:27"/>
        <d v="1947-01-26T18:29:51"/>
        <d v="1945-12-31T16:27:01"/>
        <d v="1944-09-05T22:13:14"/>
        <d v="1946-06-22T16:06:23"/>
        <d v="1944-05-21T14:05:25"/>
        <d v="1946-12-28T22:01:40"/>
        <d v="1944-10-21T10:17:59"/>
        <d v="1945-10-29T22:45:00"/>
        <d v="1944-08-07T00:48:54"/>
        <d v="1945-06-02T05:26:00"/>
        <d v="1944-10-06T12:16:18"/>
        <d v="1944-10-30T03:59:00"/>
        <d v="1944-08-31T01:10:22"/>
        <d v="1946-11-06T18:12:55"/>
        <d v="1947-02-09T06:28:53"/>
        <d v="1944-08-10T18:57:31"/>
        <d v="1945-05-17T21:00:49"/>
        <d v="1945-10-19T23:00:00"/>
        <d v="1942-07-13T05:19:03"/>
        <d v="1943-12-11T06:08:27"/>
        <d v="1941-09-25T04:59:00"/>
        <d v="1944-01-14T19:33:00"/>
        <d v="1943-10-10T00:00:00"/>
        <d v="1940-10-31T00:26:00"/>
        <d v="1942-03-07T04:59:00"/>
        <d v="1943-05-06T15:33:14"/>
        <d v="1941-07-03T00:31:06"/>
        <d v="1943-07-06T13:24:42"/>
        <d v="1942-05-21T03:30:00"/>
        <d v="1942-01-22T19:26:13"/>
        <d v="1944-09-25T03:08:27"/>
        <d v="1941-12-23T05:00:00"/>
        <d v="1944-06-19T04:59:00"/>
        <d v="1941-12-04T05:59:00"/>
        <d v="1942-06-14T03:59:00"/>
        <d v="1943-07-01T05:00:00"/>
        <d v="1943-03-09T22:38:28"/>
        <d v="1941-06-13T03:59:00"/>
        <d v="1944-05-13T06:58:51"/>
        <d v="1941-07-02T19:52:20"/>
        <d v="1946-08-10T06:28:36"/>
        <d v="1944-04-29T14:01:30"/>
        <d v="1945-07-10T06:02:38"/>
        <d v="1944-04-18T02:36:01"/>
        <d v="1939-11-22T05:59:00"/>
        <d v="1946-06-05T17:02:00"/>
        <d v="1944-07-08T10:09:11"/>
        <d v="1941-04-20T04:21:13"/>
        <d v="1946-11-06T11:05:37"/>
        <d v="1943-10-15T14:33:35"/>
        <d v="1942-03-01T03:00:00"/>
        <d v="1946-03-11T05:00:00"/>
        <d v="1942-05-22T19:00:00"/>
        <d v="1945-04-16T21:10:05"/>
        <d v="1942-10-26T02:21:53"/>
        <d v="1943-03-22T22:42:41"/>
        <d v="1944-09-29T00:00:00"/>
        <d v="1944-12-19T08:42:21"/>
        <d v="1942-10-05T03:59:00"/>
        <d v="1944-05-11T18:43:56"/>
        <d v="1944-09-14T10:18:54"/>
        <d v="1946-04-21T06:32:52"/>
        <d v="1942-01-10T01:00:00"/>
        <d v="1944-08-12T12:58:18"/>
        <d v="1944-04-29T15:55:29"/>
        <d v="1946-12-02T15:05:15"/>
        <d v="1946-08-04T19:01:08"/>
        <d v="1943-04-19T03:38:21"/>
        <d v="1943-11-14T04:00:00"/>
        <d v="1942-11-17T01:17:24"/>
        <d v="1946-08-05T07:00:00"/>
        <d v="1943-08-18T08:01:09"/>
        <d v="1943-03-09T18:07:31"/>
        <d v="1943-07-12T21:35:25"/>
        <d v="1945-12-17T07:59:00"/>
        <d v="1942-06-11T07:00:00"/>
        <d v="1945-11-17T04:59:00"/>
        <d v="1946-04-02T12:01:02"/>
        <d v="1944-07-07T17:24:25"/>
        <d v="1946-12-03T15:04:47"/>
        <d v="1946-09-01T07:00:00"/>
        <d v="1944-11-28T19:58:01"/>
        <d v="1946-08-01T23:00:00"/>
        <d v="1946-03-13T09:24:43"/>
        <d v="1945-02-27T15:21:16"/>
        <d v="1945-08-18T18:19:02"/>
        <d v="1946-12-10T16:20:08"/>
        <d v="1946-02-11T04:42:12"/>
        <d v="1945-07-01T21:26:26"/>
        <d v="1945-02-16T03:26:31"/>
        <d v="1945-12-19T14:07:17"/>
        <d v="1946-12-06T01:09:02"/>
        <d v="1945-07-14T21:38:56"/>
        <d v="1944-07-08T19:40:11"/>
        <d v="1944-08-24T22:20:12"/>
        <d v="1944-07-30T02:50:38"/>
        <d v="1944-11-11T12:35:08"/>
        <d v="1946-01-04T22:50:13"/>
        <d v="1945-06-10T20:00:00"/>
        <d v="1947-01-22T17:05:43"/>
        <d v="1940-06-30T23:00:00"/>
        <d v="1944-07-08T14:31:03"/>
        <d v="1943-10-15T03:59:00"/>
        <d v="1944-12-01T13:00:45"/>
        <d v="1940-08-22T04:00:00"/>
        <d v="1941-09-17T14:30:22"/>
        <d v="1946-11-22T08:45:43"/>
        <d v="1946-08-17T23:54:51"/>
        <d v="1946-01-09T23:00:00"/>
        <d v="1945-02-03T19:44:01"/>
        <d v="1946-07-07T23:03:34"/>
        <d v="1943-03-24T04:08:59"/>
        <d v="1941-09-07T21:02:43"/>
        <d v="1943-03-08T21:08:19"/>
        <d v="1942-03-23T04:00:00"/>
        <d v="1945-08-11T08:46:49"/>
        <d v="1946-09-21T17:00:21"/>
        <d v="1944-05-12T23:04:00"/>
        <d v="1944-09-22T01:41:37"/>
        <d v="1946-06-10T13:39:32"/>
        <d v="1945-06-09T10:05:53"/>
        <d v="1942-08-12T03:00:00"/>
        <d v="1945-06-09T04:25:46"/>
        <d v="1944-04-19T03:59:00"/>
        <d v="1945-03-28T18:31:59"/>
        <d v="1940-03-13T21:55:00"/>
        <d v="1944-08-25T00:31:21"/>
        <d v="1942-11-28T23:54:56"/>
        <d v="1945-01-07T01:00:00"/>
        <d v="1946-12-14T05:00:00"/>
        <d v="1944-04-24T01:58:38"/>
        <d v="1945-05-05T06:58:00"/>
        <d v="1945-12-17T01:00:00"/>
        <d v="1944-05-07T20:45:19"/>
        <d v="1943-12-29T06:02:33"/>
        <d v="1943-06-30T18:00:00"/>
        <d v="1946-11-30T04:59:00"/>
        <d v="1943-11-14T23:15:03"/>
        <d v="1946-11-09T13:37:07"/>
        <d v="1946-01-20T16:59:34"/>
        <d v="1946-12-10T04:59:00"/>
        <d v="1945-06-11T16:25:14"/>
        <d v="1942-07-08T02:07:27"/>
        <d v="1943-05-22T04:07:24"/>
        <d v="1945-04-15T00:00:00"/>
        <d v="1943-05-22T15:38:11"/>
        <d v="1943-12-01T22:59:00"/>
        <d v="1945-05-29T01:42:58"/>
        <d v="1943-12-25T00:32:17"/>
        <d v="1946-02-18T02:00:53"/>
        <d v="1945-11-23T15:49:11"/>
        <d v="1944-04-30T12:30:10"/>
        <d v="1944-12-01T04:00:00"/>
        <d v="1943-04-16T18:15:42"/>
        <d v="1946-02-24T11:52:12"/>
        <d v="1945-02-28T20:00:00"/>
        <d v="1946-01-29T21:59:00"/>
        <d v="1944-07-21T15:25:50"/>
        <d v="1946-12-30T18:20:54"/>
        <d v="1946-03-23T08:11:38"/>
        <d v="1946-05-14T17:35:01"/>
        <d v="1943-05-30T12:00:00"/>
        <d v="1943-12-24T08:00:29"/>
        <d v="1944-08-21T18:31:23"/>
        <d v="1945-05-22T20:29:36"/>
        <d v="1946-10-19T20:11:55"/>
        <d v="1945-12-31T23:19:51"/>
        <d v="1946-06-27T15:45:23"/>
        <d v="1946-10-01T06:41:24"/>
        <d v="1946-05-06T13:57:12"/>
        <d v="1945-05-06T16:01:58"/>
        <d v="1946-05-05T19:49:42"/>
        <d v="1943-07-24T16:21:28"/>
        <d v="1944-07-21T21:08:09"/>
        <d v="1945-06-03T21:00:00"/>
        <d v="1946-12-17T18:30:57"/>
        <d v="1945-06-23T19:00:00"/>
        <d v="1945-11-09T23:58:20"/>
        <d v="1942-05-15T04:59:00"/>
        <d v="1941-11-22T03:53:16"/>
        <d v="1942-06-03T17:19:55"/>
        <d v="1944-05-02T06:59:00"/>
        <d v="1942-07-14T20:03:07"/>
        <d v="1941-12-12T04:59:00"/>
        <d v="1941-09-06T04:54:18"/>
        <d v="1940-09-09T03:59:00"/>
        <d v="1943-08-01T01:49:54"/>
        <d v="1943-02-23T09:09:15"/>
        <d v="1941-02-27T20:00:00"/>
        <d v="1941-10-05T16:58:52"/>
        <d v="1942-12-21T21:30:32"/>
        <d v="1942-03-04T03:00:00"/>
        <d v="1941-09-30T17:36:13"/>
        <d v="1942-10-25T03:59:00"/>
        <d v="1941-11-29T15:02:15"/>
        <d v="1942-03-07T02:43:55"/>
        <d v="1945-06-30T03:40:00"/>
        <d v="1942-06-29T03:59:00"/>
        <d v="1942-02-11T03:35:14"/>
        <d v="1941-05-03T20:50:48"/>
        <d v="1942-11-08T19:07:07"/>
        <d v="1943-05-30T00:00:00"/>
        <d v="1944-11-19T04:00:00"/>
        <d v="1943-01-25T05:09:34"/>
        <d v="1944-11-10T18:03:13"/>
        <d v="1942-09-09T03:55:00"/>
        <d v="1945-07-03T17:00:17"/>
        <d v="1944-05-26T04:59:00"/>
        <d v="1941-08-13T01:00:00"/>
        <d v="1943-04-14T22:16:33"/>
        <d v="1944-09-21T20:46:16"/>
        <d v="1940-12-07T04:59:00"/>
        <d v="1941-02-18T01:56:41"/>
        <d v="1942-10-01T18:40:03"/>
        <d v="1945-10-25T04:59:00"/>
        <d v="1941-07-22T20:08:56"/>
        <d v="1942-08-15T03:07:25"/>
        <d v="1943-12-31T23:08:56"/>
        <d v="1947-01-10T17:49:08"/>
        <d v="1947-01-06T07:12:49"/>
        <d v="1940-03-13T06:59:00"/>
        <d v="1940-11-28T05:00:00"/>
        <d v="1945-08-03T00:33:53"/>
        <d v="1944-12-06T23:21:27"/>
        <d v="1945-03-10T11:07:43"/>
        <d v="1944-09-19T18:32:49"/>
        <d v="1946-03-09T00:35:00"/>
        <d v="1944-08-14T02:04:23"/>
        <d v="1945-07-10T04:58:11"/>
        <d v="1944-02-02T11:41:32"/>
        <d v="1941-04-22T06:59:00"/>
        <d v="1943-04-26T21:16:31"/>
        <d v="1942-10-03T23:07:13"/>
        <d v="1943-10-18T12:13:06"/>
        <d v="1944-12-03T18:30:29"/>
        <d v="1943-11-08T01:18:59"/>
        <d v="1946-11-02T18:00:08"/>
        <d v="1943-01-10T20:00:24"/>
        <d v="1944-11-12T06:39:19"/>
        <d v="1945-12-28T16:50:10"/>
        <d v="1940-07-19T19:00:00"/>
        <d v="1943-09-13T13:07:20"/>
        <d v="1943-11-26T06:41:54"/>
        <d v="1946-02-09T16:18:30"/>
        <d v="1944-11-14T08:05:48"/>
        <d v="1945-03-31T16:36:22"/>
        <d v="1940-07-29T00:00:00"/>
        <d v="1946-07-12T06:49:59"/>
        <d v="1946-06-28T20:20:14"/>
        <d v="1944-03-13T18:58:29"/>
        <d v="1945-01-08T07:59:00"/>
        <d v="1944-01-27T15:10:27"/>
        <d v="1946-03-30T16:56:25"/>
        <d v="1943-09-15T20:30:06"/>
        <d v="1946-12-22T07:59:00"/>
        <d v="1943-02-03T20:29:34"/>
        <d v="1941-07-14T17:32:54"/>
        <d v="1942-05-18T17:05:05"/>
        <d v="1945-09-21T20:27:39"/>
        <d v="1944-07-22T18:23:11"/>
        <d v="1945-06-06T03:50:00"/>
        <d v="1946-06-24T03:59:00"/>
        <d v="1946-04-07T15:00:35"/>
        <d v="1944-12-03T21:06:58"/>
        <d v="1942-09-14T01:35:37"/>
        <d v="1947-02-09T05:00:00"/>
        <d v="1947-03-01T16:49:11"/>
        <d v="1945-08-20T18:00:22"/>
        <d v="1945-06-20T05:00:00"/>
        <d v="1945-04-16T13:55:20"/>
        <d v="1943-09-09T03:59:00"/>
        <d v="1946-05-04T13:01:47"/>
        <d v="1946-07-20T00:13:06"/>
        <d v="1945-04-30T15:11:49"/>
        <d v="1946-06-05T06:01:07"/>
        <d v="1947-01-17T15:16:37"/>
        <d v="1945-04-09T04:06:32"/>
        <d v="1945-11-11T17:04:28"/>
        <d v="1947-02-20T00:07:33"/>
        <d v="1944-09-30T21:37:05"/>
        <d v="1947-02-08T05:00:00"/>
        <d v="1946-01-23T16:00:00"/>
        <d v="1943-03-25T08:23:59"/>
        <d v="1946-09-06T02:00:00"/>
        <d v="1945-04-01T03:59:00"/>
        <d v="1946-10-24T17:00:00"/>
        <d v="1946-04-20T22:00:00"/>
        <d v="1946-03-22T06:59:00"/>
        <d v="1947-02-13T20:00:27"/>
        <d v="1946-12-14T23:00:00"/>
        <d v="1946-11-20T04:59:00"/>
        <d v="1946-03-25T17:11:30"/>
        <d v="1945-08-09T18:31:40"/>
        <d v="1946-12-01T07:00:00"/>
        <d v="1945-02-26T14:00:59"/>
        <d v="1945-11-12T13:20:00"/>
        <d v="1945-10-13T09:59:58"/>
        <d v="1945-07-04T03:00:00"/>
        <d v="1943-01-15T20:19:25"/>
        <d v="1942-10-31T20:22:48"/>
        <d v="1945-09-22T20:38:02"/>
        <d v="1943-03-08T07:28:39"/>
        <d v="1942-05-31T19:43:09"/>
        <d v="1942-04-15T06:10:24"/>
        <d v="1943-11-15T05:39:33"/>
        <d v="1942-04-06T04:00:00"/>
        <d v="1944-04-12T23:00:00"/>
        <d v="1942-04-13T17:36:00"/>
        <d v="1944-04-08T06:59:00"/>
        <d v="1943-11-03T01:00:00"/>
        <d v="1945-05-13T19:49:39"/>
        <d v="1944-02-05T19:00:48"/>
        <d v="1942-03-12T06:59:00"/>
        <d v="1945-07-21T18:02:25"/>
        <d v="1945-10-31T08:00:00"/>
        <d v="1942-08-28T00:00:00"/>
        <d v="1945-08-17T17:15:12"/>
        <d v="1943-07-26T01:27:16"/>
        <d v="1946-04-22T00:00:00"/>
        <d v="1942-01-26T18:54:07"/>
        <d v="1945-06-25T15:22:48"/>
        <d v="1946-10-28T19:00:00"/>
        <d v="1944-09-19T19:00:15"/>
        <d v="1946-02-10T04:59:00"/>
        <d v="1943-11-12T20:22:35"/>
        <d v="1945-08-14T06:40:36"/>
        <d v="1943-09-02T04:00:00"/>
        <d v="1944-04-23T21:08:47"/>
        <d v="1943-06-24T05:00:00"/>
        <d v="1944-07-17T03:00:00"/>
        <d v="1945-12-12T00:00:00"/>
        <d v="1947-01-04T19:47:27"/>
        <d v="1945-03-26T23:31:51"/>
        <d v="1946-01-30T14:48:43"/>
        <d v="1944-11-10T07:59:00"/>
        <d v="1947-03-09T14:55:16"/>
        <d v="1943-11-30T04:02:00"/>
        <d v="1946-04-21T19:49:04"/>
        <d v="1947-03-01T19:51:40"/>
        <d v="1943-11-26T03:02:00"/>
        <d v="1947-03-12T03:00:00"/>
        <d v="1946-10-15T20:30:00"/>
        <d v="1944-02-20T18:00:00"/>
        <d v="1945-09-02T19:00:10"/>
        <d v="1945-07-27T15:59:25"/>
        <d v="1946-12-13T21:01:18"/>
        <d v="1943-04-01T15:52:45"/>
        <d v="1946-12-02T01:07:53"/>
        <d v="1944-08-14T08:17:57"/>
        <d v="1946-08-05T07:52:18"/>
        <d v="1945-11-16T16:09:07"/>
        <d v="1947-01-23T15:32:48"/>
        <d v="1946-05-06T22:50:51"/>
        <d v="1946-11-21T10:50:46"/>
        <d v="1946-06-18T23:00:00"/>
        <d v="1945-06-09T18:01:27"/>
        <d v="1946-12-07T19:18:56"/>
        <d v="1944-03-24T23:24:10"/>
        <d v="1947-02-13T17:23:40"/>
        <d v="1944-11-16T00:00:00"/>
        <d v="1945-01-29T19:58:33"/>
        <d v="1946-05-22T03:00:00"/>
        <d v="1946-11-21T20:28:27"/>
        <d v="1946-04-26T02:00:00"/>
        <d v="1944-12-19T01:00:00"/>
        <d v="1947-03-11T01:58:35"/>
        <d v="1947-03-06T05:00:00"/>
        <d v="1947-01-09T21:59:00"/>
        <d v="1946-12-09T00:00:04"/>
        <d v="1945-12-05T16:47:16"/>
        <d v="1947-03-11T12:10:42"/>
        <d v="1944-02-22T12:00:57"/>
        <d v="1944-12-20T14:47:59"/>
        <d v="1944-01-04T15:38:09"/>
        <d v="1942-02-25T16:17:03"/>
        <d v="1946-01-01T22:59:00"/>
        <d v="1945-02-02T04:00:00"/>
        <d v="1945-09-15T14:59:51"/>
        <d v="1941-07-23T06:50:00"/>
        <d v="1946-01-12T04:11:26"/>
        <d v="1942-05-08T02:00:04"/>
        <d v="1941-03-10T04:00:00"/>
        <d v="1942-06-28T04:27:23"/>
        <d v="1943-09-05T03:59:00"/>
        <d v="1944-06-21T16:01:00"/>
        <d v="1942-06-25T18:00:00"/>
        <d v="1943-12-05T23:22:00"/>
        <d v="1939-11-30T17:00:00"/>
        <d v="1942-04-22T04:00:00"/>
        <d v="1942-04-17T16:44:36"/>
        <d v="1942-09-24T03:59:00"/>
        <d v="1943-01-19T17:21:20"/>
        <d v="1943-01-25T22:54:16"/>
        <d v="1942-02-21T17:33:46"/>
        <d v="1942-03-13T03:59:00"/>
        <d v="1944-03-24T19:10:33"/>
        <d v="1941-02-04T00:46:49"/>
        <d v="1942-06-27T17:26:56"/>
        <d v="1943-06-20T03:31:36"/>
        <d v="1943-12-30T07:00:00"/>
        <d v="1941-12-11T03:39:56"/>
        <d v="1944-08-06T18:00:00"/>
        <d v="1942-03-09T04:02:09"/>
        <d v="1942-05-04T19:15:28"/>
        <d v="1944-08-27T01:00:00"/>
        <d v="1943-03-08T23:42:17"/>
        <d v="1943-03-20T18:03:35"/>
        <d v="1944-05-05T00:06:29"/>
        <d v="1944-04-16T23:00:00"/>
        <d v="1942-05-02T23:00:26"/>
        <d v="1942-06-06T13:14:17"/>
        <d v="1942-05-04T17:25:43"/>
        <d v="1939-12-08T18:24:00"/>
        <d v="1940-02-14T05:00:00"/>
        <d v="1939-09-25T03:59:00"/>
        <d v="1943-12-14T01:58:05"/>
        <d v="1944-03-31T18:36:40"/>
        <d v="1947-04-03T05:15:01"/>
        <d v="1947-04-08T20:29:29"/>
        <d v="1947-03-19T18:07:27"/>
        <d v="1947-03-25T20:14:45"/>
        <d v="1947-03-28T23:32:11"/>
        <d v="1947-04-29T17:00:00"/>
        <d v="1944-08-24T22:00:40"/>
        <d v="1945-06-12T18:45:37"/>
        <d v="1944-07-15T14:59:06"/>
        <d v="1945-12-23T00:00:00"/>
        <d v="1944-08-16T00:08:10"/>
        <d v="1945-02-04T15:04:31"/>
        <d v="1944-05-27T17:50:00"/>
        <d v="1944-11-03T17:34:00"/>
        <d v="1944-06-09T13:44:03"/>
        <d v="1944-03-06T22:11:35"/>
        <d v="1944-06-24T15:22:23"/>
        <d v="1944-06-27T21:31:24"/>
        <d v="1946-12-18T07:59:00"/>
        <d v="1946-10-29T15:25:38"/>
        <d v="1945-07-10T19:31:44"/>
        <d v="1944-10-04T05:00:00"/>
        <d v="1946-01-06T19:47:00"/>
        <d v="1946-06-23T17:27:49"/>
        <d v="1945-03-29T23:39:00"/>
        <d v="1946-10-16T19:10:31"/>
        <d v="1946-08-24T14:34:36"/>
        <d v="1946-02-18T22:22:18"/>
        <d v="1945-08-09T18:37:08"/>
        <d v="1947-01-02T20:12:50"/>
        <d v="1945-04-28T02:25:39"/>
        <d v="1945-06-04T15:12:32"/>
        <d v="1945-04-19T16:13:42"/>
        <d v="1945-01-08T17:21:00"/>
        <d v="1945-04-30T22:02:16"/>
        <d v="1945-06-03T18:48:24"/>
        <d v="1945-10-15T14:52:58"/>
        <d v="1945-01-29T00:39:00"/>
        <d v="1945-08-01T15:35:24"/>
        <d v="1946-02-05T16:58:00"/>
        <d v="1946-04-29T22:00:00"/>
        <d v="1944-12-09T16:31:10"/>
        <d v="1945-12-27T00:16:40"/>
        <d v="1945-10-24T22:25:56"/>
        <d v="1946-01-15T23:00:00"/>
        <d v="1945-10-19T12:45:33"/>
        <d v="1946-04-24T22:16:56"/>
        <d v="1945-04-12T16:19:25"/>
        <d v="1946-02-08T19:30:11"/>
        <d v="1944-12-16T04:32:21"/>
        <d v="1945-06-23T18:39:56"/>
        <d v="1945-04-22T01:39:31"/>
        <d v="1945-08-27T15:53:44"/>
        <d v="1945-02-10T20:14:20"/>
        <d v="1946-09-08T20:03:57"/>
        <d v="1945-12-08T22:12:46"/>
        <d v="1946-11-24T21:53:03"/>
        <d v="1945-08-24T00:18:50"/>
        <d v="1945-10-03T00:23:36"/>
        <d v="1945-09-29T19:02:22"/>
        <d v="1945-04-08T22:27:28"/>
        <d v="1945-08-02T04:30:03"/>
        <d v="1945-02-20T01:21:47"/>
        <d v="1944-11-12T02:37:23"/>
        <d v="1945-08-03T16:50:32"/>
        <d v="1945-01-08T20:07:04"/>
        <d v="1946-07-21T15:02:20"/>
        <d v="1945-01-13T19:29:00"/>
        <d v="1945-07-23T21:59:00"/>
        <d v="1945-01-02T06:17:44"/>
        <d v="1945-03-29T18:04:04"/>
        <d v="1945-10-27T02:53:43"/>
        <d v="1945-08-06T15:33:37"/>
        <d v="1945-02-24T08:41:33"/>
        <d v="1947-01-09T08:57:00"/>
        <d v="1945-10-13T20:22:38"/>
        <d v="1944-12-31T21:14:16"/>
        <d v="1945-06-30T21:59:44"/>
        <d v="1944-12-16T20:28:26"/>
        <d v="1946-04-13T06:26:04"/>
        <d v="1946-03-04T19:44:56"/>
        <d v="1945-05-11T16:18:51"/>
        <d v="1946-03-29T20:10:58"/>
        <d v="1946-01-01T00:56:47"/>
        <d v="1946-09-02T14:02:55"/>
        <d v="1945-01-17T02:39:50"/>
        <d v="1945-04-09T06:00:00"/>
        <d v="1944-11-04T04:22:37"/>
        <d v="1945-08-16T21:01:15"/>
        <d v="1945-09-05T09:47:55"/>
        <d v="1945-08-23T17:34:42"/>
        <d v="1946-11-25T18:41:13"/>
        <d v="1944-05-29T23:30:00"/>
        <d v="1945-08-20T03:59:00"/>
        <d v="1946-07-14T20:42:26"/>
        <d v="1945-03-12T15:00:00"/>
        <d v="1944-08-08T21:13:07"/>
        <d v="1945-03-22T19:34:04"/>
        <d v="1945-02-16T17:43:09"/>
        <d v="1944-11-08T01:41:35"/>
        <d v="1945-02-19T16:29:56"/>
        <d v="1945-03-09T16:23:56"/>
        <d v="1944-12-29T16:54:50"/>
        <d v="1944-10-25T21:25:08"/>
        <d v="1946-05-26T22:04:00"/>
        <d v="1945-08-06T04:04:52"/>
        <d v="1946-03-22T06:38:53"/>
        <d v="1945-03-10T17:49:11"/>
        <d v="1947-02-04T16:44:00"/>
        <d v="1946-02-10T03:08:24"/>
        <d v="1946-06-27T02:23:33"/>
        <d v="1945-03-06T05:14:57"/>
        <d v="1946-02-25T21:35:43"/>
        <d v="1945-08-02T04:27:54"/>
        <d v="1945-10-03T06:39:46"/>
        <d v="1946-01-27T14:46:10"/>
        <d v="1945-03-15T18:00:00"/>
        <d v="1945-12-05T22:57:42"/>
        <d v="1945-10-16T19:38:49"/>
        <d v="1946-02-11T21:35:13"/>
        <d v="1945-07-21T04:59:00"/>
        <d v="1945-03-17T15:00:28"/>
        <d v="1944-08-13T15:00:22"/>
        <d v="1946-05-24T18:06:31"/>
        <d v="1945-09-24T04:33:41"/>
        <d v="1946-11-25T15:27:51"/>
        <d v="1946-11-11T04:00:00"/>
        <d v="1946-08-30T05:36:00"/>
        <d v="1944-11-28T04:25:15"/>
        <d v="1944-10-26T03:11:00"/>
        <d v="1947-03-04T21:48:10"/>
        <d v="1945-12-27T23:00:00"/>
        <d v="1947-02-01T16:36:49"/>
        <d v="1947-03-10T04:50:08"/>
        <d v="1946-04-19T18:45:50"/>
        <d v="1947-02-24T23:03:59"/>
        <d v="1946-03-23T13:27:36"/>
        <d v="1946-06-08T19:00:00"/>
        <d v="1946-03-22T14:18:05"/>
        <d v="1947-01-02T04:17:00"/>
        <d v="1942-07-18T04:28:16"/>
        <d v="1943-04-15T19:00:00"/>
        <d v="1945-09-28T19:29:00"/>
        <d v="1942-09-22T17:15:48"/>
        <d v="1943-05-08T02:27:33"/>
        <d v="1942-05-09T17:00:00"/>
        <d v="1942-10-27T05:00:00"/>
        <d v="1941-02-06T10:18:49"/>
        <d v="1942-05-23T01:47:35"/>
        <d v="1942-01-23T23:49:52"/>
        <d v="1940-09-02T01:03:00"/>
        <d v="1942-11-09T18:57:49"/>
        <d v="1940-10-09T00:16:16"/>
        <d v="1940-07-08T22:00:00"/>
        <d v="1944-11-01T08:52:50"/>
        <d v="1942-08-11T16:35:45"/>
        <d v="1943-01-12T22:48:33"/>
        <d v="1942-07-27T02:00:00"/>
        <d v="1945-10-08T22:28:04"/>
        <d v="1942-04-29T15:30:08"/>
        <d v="1941-07-30T18:46:23"/>
        <d v="1942-04-30T17:00:03"/>
        <d v="1941-09-13T22:00:03"/>
        <d v="1941-10-10T23:57:59"/>
        <d v="1942-04-21T16:59:36"/>
        <d v="1942-05-26T01:59:57"/>
        <d v="1941-11-14T16:11:48"/>
        <d v="1943-05-08T16:33:59"/>
        <d v="1942-06-22T05:27:56"/>
        <d v="1941-01-14T01:51:00"/>
        <d v="1942-06-15T09:59:00"/>
        <d v="1943-04-28T04:02:20"/>
        <d v="1942-05-22T15:29:04"/>
        <d v="1942-06-05T22:42:55"/>
        <d v="1943-03-28T22:54:52"/>
        <d v="1941-08-03T21:05:38"/>
        <d v="1945-01-25T23:13:07"/>
        <d v="1942-12-30T18:00:00"/>
        <d v="1942-06-22T18:32:55"/>
        <d v="1945-09-25T18:38:24"/>
        <d v="1944-09-19T19:48:38"/>
        <d v="1946-06-06T21:06:00"/>
        <d v="1944-11-13T01:22:14"/>
        <d v="1945-03-12T00:20:16"/>
        <d v="1945-10-01T21:00:00"/>
        <d v="1945-05-09T01:45:04"/>
        <d v="1944-08-12T22:50:34"/>
        <d v="1945-04-18T18:25:49"/>
        <d v="1945-05-12T23:56:12"/>
        <d v="1946-01-30T10:43:33"/>
        <d v="1944-12-11T21:02:41"/>
        <d v="1947-02-25T00:09:49"/>
        <d v="1944-08-18T09:21:17"/>
        <d v="1945-02-20T20:09:13"/>
        <d v="1944-11-27T16:40:52"/>
        <d v="1945-03-17T18:15:30"/>
        <d v="1944-11-11T17:20:28"/>
        <d v="1944-07-17T03:43:24"/>
        <d v="1946-10-14T19:21:00"/>
        <d v="1945-10-11T23:13:41"/>
        <d v="1946-04-21T14:52:00"/>
        <d v="1944-11-16T00:24:52"/>
        <d v="1944-12-19T04:30:00"/>
        <d v="1942-06-27T20:16:11"/>
        <d v="1944-12-06T04:59:00"/>
        <d v="1943-10-17T03:59:00"/>
        <d v="1945-08-18T11:00:00"/>
        <d v="1942-03-24T00:56:15"/>
        <d v="1945-04-18T04:50:00"/>
        <d v="1945-08-13T03:59:00"/>
        <d v="1942-08-15T20:22:46"/>
        <d v="1943-02-28T18:01:08"/>
        <d v="1939-12-31T06:00:00"/>
        <d v="1944-11-29T19:59:05"/>
        <d v="1943-07-29T02:32:46"/>
        <d v="1941-07-30T15:34:15"/>
        <d v="1943-02-23T04:59:00"/>
        <d v="1945-01-31T21:39:12"/>
        <d v="1941-10-27T16:12:01"/>
        <d v="1943-09-25T10:46:58"/>
        <d v="1943-09-30T03:59:00"/>
        <d v="1940-12-31T03:00:00"/>
        <d v="1942-07-07T12:29:29"/>
        <d v="1945-02-25T00:30:00"/>
        <d v="1943-10-04T05:00:00"/>
        <d v="1942-04-03T17:33:23"/>
        <d v="1946-09-29T04:27:00"/>
        <d v="1943-05-30T17:00:00"/>
        <d v="1945-10-06T03:59:00"/>
        <d v="1942-03-20T20:48:00"/>
        <d v="1947-03-04T19:26:21"/>
        <d v="1942-09-20T04:46:47"/>
        <d v="1945-05-30T03:59:00"/>
        <d v="1942-05-27T15:43:13"/>
        <d v="1942-12-23T23:47:37"/>
        <d v="1944-05-13T17:53:06"/>
        <d v="1945-04-29T13:59:00"/>
        <d v="1941-11-13T19:37:00"/>
        <d v="1945-03-04T22:49:34"/>
        <d v="1945-10-11T12:41:29"/>
        <d v="1946-10-10T12:35:39"/>
        <d v="1945-07-28T03:20:51"/>
        <d v="1944-07-30T00:58:19"/>
        <d v="1946-05-08T20:50:00"/>
        <d v="1944-08-19T23:32:28"/>
        <d v="1945-04-21T21:05:38"/>
        <d v="1946-08-31T15:59:54"/>
        <d v="1945-09-15T02:31:52"/>
        <d v="1947-02-07T21:40:35"/>
        <d v="1946-05-18T08:12:01"/>
        <d v="1945-04-11T02:51:57"/>
        <d v="1944-08-21T14:12:29"/>
        <d v="1946-05-17T19:49:05"/>
        <d v="1945-01-10T02:36:34"/>
        <d v="1945-04-08T23:14:07"/>
        <d v="1944-08-02T19:41:37"/>
        <d v="1945-10-07T17:00:00"/>
        <d v="1944-09-13T19:55:03"/>
        <d v="1945-05-14T03:00:00"/>
        <d v="1945-11-14T16:04:58"/>
        <d v="1946-10-28T23:43:54"/>
        <d v="1945-03-14T17:28:00"/>
        <d v="1945-06-13T04:09:29"/>
        <d v="1944-07-03T23:07:12"/>
        <d v="1945-12-23T07:55:36"/>
        <d v="1945-12-28T16:12:33"/>
        <d v="1945-03-29T13:14:00"/>
        <d v="1946-03-22T11:52:07"/>
        <d v="1946-01-24T14:08:17"/>
        <d v="1946-03-12T20:45:24"/>
        <d v="1944-10-03T19:13:41"/>
        <d v="1945-04-23T20:17:06"/>
        <d v="1944-08-05T23:13:48"/>
        <d v="1947-02-23T05:51:40"/>
        <d v="1944-08-05T15:56:49"/>
        <d v="1946-06-18T08:11:57"/>
        <d v="1945-09-21T20:10:01"/>
        <d v="1944-08-01T18:05:47"/>
        <d v="1946-03-24T20:36:40"/>
        <d v="1942-09-12T03:59:00"/>
        <d v="1944-11-10T21:20:00"/>
        <d v="1943-12-22T21:54:14"/>
        <d v="1942-04-28T01:13:43"/>
        <d v="1946-06-16T12:59:50"/>
        <d v="1944-04-27T17:06:22"/>
        <d v="1945-08-10T02:00:00"/>
        <d v="1947-03-14T00:00:00"/>
        <d v="1942-07-14T05:42:31"/>
        <d v="1946-08-21T06:59:00"/>
        <d v="1947-01-01T22:59:00"/>
        <d v="1945-01-07T03:26:10"/>
        <d v="1942-09-20T19:38:14"/>
        <d v="1944-04-28T05:00:00"/>
        <d v="1946-04-29T12:00:00"/>
        <d v="1945-08-23T23:52:09"/>
        <d v="1944-10-18T20:59:11"/>
        <d v="1945-11-29T20:01:01"/>
        <d v="1945-10-21T11:00:00"/>
        <d v="1945-10-09T01:00:00"/>
        <d v="1945-05-19T17:56:28"/>
        <d v="1946-12-29T17:50:16"/>
        <d v="1946-12-01T06:09:26"/>
        <d v="1942-09-12T10:07:02"/>
        <d v="1946-11-08T20:26:48"/>
        <d v="1945-06-01T15:04:29"/>
        <d v="1945-11-24T20:54:21"/>
        <d v="1944-11-28T23:11:07"/>
        <d v="1945-05-12T12:55:22"/>
        <d v="1946-06-29T10:00:00"/>
        <d v="1945-08-28T04:03:47"/>
        <d v="1946-05-28T01:28:59"/>
        <d v="1944-02-26T23:00:00"/>
        <d v="1946-09-28T15:45:21"/>
        <d v="1945-03-07T21:49:21"/>
        <d v="1946-10-15T01:00:00"/>
        <d v="1946-10-11T13:11:15"/>
        <d v="1945-01-13T21:54:55"/>
        <d v="1945-02-17T20:45:48"/>
        <d v="1945-06-06T03:51:14"/>
        <d v="1944-09-13T20:09:00"/>
        <d v="1946-07-14T06:57:00"/>
        <d v="1947-03-09T19:00:35"/>
        <d v="1944-11-06T21:13:23"/>
        <d v="1945-09-07T07:31:09"/>
        <d v="1945-08-12T06:16:59"/>
        <d v="1946-03-08T17:09:20"/>
        <d v="1946-01-30T23:55:41"/>
        <d v="1946-12-20T14:59:03"/>
        <d v="1945-12-15T19:20:09"/>
        <d v="1944-12-08T03:48:45"/>
        <d v="1944-06-11T04:00:00"/>
        <d v="1945-04-19T13:25:26"/>
        <d v="1946-02-07T20:00:00"/>
        <d v="1947-03-11T19:00:00"/>
        <d v="1946-08-02T01:30:00"/>
        <d v="1946-07-29T21:13:14"/>
        <d v="1945-04-16T01:40:10"/>
        <d v="1945-11-22T18:06:58"/>
        <d v="1943-10-24T23:00:10"/>
        <d v="1945-08-19T17:55:13"/>
        <d v="1945-09-02T15:00:00"/>
        <d v="1945-12-07T06:59:00"/>
        <d v="1945-05-02T21:29:34"/>
        <d v="1945-09-23T21:00:00"/>
        <d v="1946-02-08T22:13:36"/>
        <d v="1945-11-07T14:32:00"/>
        <d v="1946-01-08T00:51:36"/>
        <d v="1944-07-27T00:29:40"/>
        <d v="1944-12-17T19:38:00"/>
        <d v="1945-12-26T06:00:00"/>
        <d v="1944-10-27T22:45:00"/>
        <d v="1946-07-04T04:59:00"/>
        <d v="1944-11-08T21:34:49"/>
        <d v="1946-05-21T14:59:34"/>
        <d v="1944-07-01T00:42:23"/>
        <d v="1945-09-22T19:09:25"/>
        <d v="1945-02-26T00:01:34"/>
        <d v="1946-04-05T04:04:51"/>
        <d v="1944-07-08T21:29:10"/>
        <d v="1944-11-20T05:59:00"/>
        <d v="1945-02-27T18:07:20"/>
        <d v="1944-08-07T21:57:05"/>
        <d v="1945-04-25T15:42:10"/>
        <d v="1944-09-28T23:23:43"/>
        <d v="1945-06-27T15:21:58"/>
        <d v="1945-02-22T03:00:00"/>
        <d v="1946-07-29T23:04:50"/>
        <d v="1945-06-01T02:31:16"/>
        <d v="1945-05-08T17:22:37"/>
        <d v="1945-03-23T07:01:00"/>
        <d v="1944-08-11T03:19:26"/>
        <d v="1944-09-24T03:22:19"/>
        <d v="1945-04-12T03:21:58"/>
        <d v="1944-12-23T20:16:00"/>
        <d v="1945-07-31T22:00:00"/>
        <d v="1944-06-25T21:33:28"/>
        <d v="1944-08-06T21:31:03"/>
        <d v="1944-09-16T20:59:32"/>
        <d v="1947-04-06T17:35:34"/>
        <d v="1947-04-04T18:14:37"/>
        <d v="1947-03-21T15:33:50"/>
        <d v="1947-04-04T19:41:54"/>
        <d v="1947-03-23T20:59:18"/>
        <d v="1944-10-14T06:59:00"/>
        <d v="1943-05-26T06:59:00"/>
        <d v="1946-07-20T16:45:26"/>
        <d v="1946-10-03T03:59:00"/>
        <d v="1944-08-07T02:00:00"/>
        <d v="1944-06-18T22:01:00"/>
        <d v="1943-07-12T18:00:00"/>
        <d v="1945-12-22T15:41:24"/>
        <d v="1946-10-13T23:00:00"/>
        <d v="1946-02-19T09:33:48"/>
        <d v="1945-10-06T07:59:53"/>
        <d v="1944-12-04T22:57:29"/>
        <d v="1946-05-02T23:00:00"/>
        <d v="1946-04-16T23:44:54"/>
        <d v="1946-11-10T12:10:53"/>
        <d v="1943-09-05T19:00:00"/>
        <d v="1947-01-28T20:34:13"/>
        <d v="1944-12-29T21:08:08"/>
        <d v="1945-08-13T07:50:59"/>
        <d v="1947-02-28T17:52:15"/>
        <d v="1946-04-21T13:55:11"/>
        <d v="1945-08-05T16:14:23"/>
        <d v="1945-12-28T14:23:54"/>
        <d v="1945-04-29T05:46:37"/>
        <d v="1943-04-21T12:59:35"/>
        <d v="1944-10-16T04:00:00"/>
        <d v="1943-05-27T00:00:00"/>
        <d v="1945-04-08T05:32:54"/>
        <d v="1946-10-12T21:59:00"/>
        <d v="1943-03-12T20:00:00"/>
        <d v="1944-04-21T15:59:33"/>
        <d v="1944-01-14T19:00:00"/>
        <d v="1946-11-05T03:26:44"/>
        <d v="1944-05-03T21:18:37"/>
        <d v="1945-03-09T23:45:52"/>
        <d v="1944-10-18T02:07:00"/>
        <d v="1942-05-14T17:16:27"/>
        <d v="1946-10-18T07:53:27"/>
        <d v="1942-02-27T01:29:58"/>
        <d v="1942-07-13T23:42:48"/>
        <d v="1944-08-27T18:45:11"/>
        <d v="1942-06-15T03:10:00"/>
        <d v="1946-09-01T17:03:22"/>
        <d v="1945-04-02T18:10:37"/>
        <d v="1942-06-29T20:00:00"/>
        <d v="1944-06-15T21:17:22"/>
        <d v="1941-12-16T18:21:44"/>
        <d v="1942-08-25T21:37:03"/>
        <d v="1944-09-09T15:15:51"/>
        <d v="1945-04-06T18:58:47"/>
        <d v="1944-01-10T21:36:41"/>
        <d v="1946-08-05T15:45:32"/>
        <d v="1946-10-09T10:36:23"/>
        <d v="1946-07-15T08:47:46"/>
        <d v="1943-06-19T11:04:18"/>
        <d v="1943-01-02T01:31:33"/>
        <d v="1942-03-17T23:53:15"/>
        <d v="1943-05-23T13:54:44"/>
        <d v="1942-05-29T19:00:00"/>
        <d v="1942-10-27T13:53:48"/>
        <d v="1941-08-09T16:01:58"/>
        <d v="1945-08-14T23:00:50"/>
        <d v="1942-03-28T13:45:23"/>
        <d v="1944-06-03T19:49:50"/>
        <d v="1944-03-16T15:55:30"/>
        <d v="1943-01-31T17:00:00"/>
        <d v="1943-10-04T20:51:34"/>
        <d v="1946-04-23T20:45:21"/>
        <d v="1943-03-07T03:02:08"/>
        <d v="1941-12-14T00:19:14"/>
        <d v="1945-06-10T07:07:56"/>
        <d v="1945-07-15T16:03:24"/>
        <d v="1944-08-23T23:28:26"/>
        <d v="1945-11-20T15:03:41"/>
        <d v="1947-03-09T10:44:48"/>
        <d v="1945-02-10T07:00:00"/>
        <d v="1945-02-15T04:59:00"/>
        <d v="1945-04-21T12:50:46"/>
        <d v="1944-10-27T18:54:03"/>
        <d v="1946-08-04T21:00:00"/>
        <d v="1944-07-07T13:39:40"/>
        <d v="1944-07-16T04:45:52"/>
        <d v="1946-07-28T16:50:43"/>
        <d v="1945-03-10T04:00:00"/>
        <d v="1945-02-09T22:31:43"/>
        <d v="1946-09-08T04:00:00"/>
        <d v="1945-08-10T05:32:39"/>
        <d v="1945-07-19T10:03:25"/>
        <d v="1946-03-02T19:00:00"/>
        <d v="1944-06-04T23:00:00"/>
        <d v="1944-07-03T12:40:28"/>
        <d v="1944-07-06T22:34:00"/>
        <d v="1945-07-29T16:00:00"/>
        <d v="1946-06-16T16:00:00"/>
        <d v="1945-01-02T13:16:06"/>
        <d v="1944-10-08T11:00:00"/>
        <d v="1945-08-04T15:31:47"/>
        <d v="1945-07-14T00:00:00"/>
        <d v="1944-09-27T10:53:10"/>
        <d v="1945-08-20T12:07:53"/>
        <d v="1945-08-03T11:00:00"/>
        <d v="1945-06-27T20:57:18"/>
        <d v="1945-08-20T20:18:55"/>
        <d v="1946-03-29T14:39:00"/>
        <d v="1944-05-30T03:59:00"/>
        <d v="1945-02-21T11:55:03"/>
        <d v="1945-04-04T04:00:00"/>
        <d v="1946-12-13T17:49:21"/>
        <d v="1945-05-07T09:35:15"/>
        <d v="1946-08-06T18:38:29"/>
        <d v="1945-07-31T16:00:00"/>
        <d v="1945-02-26T15:14:22"/>
        <d v="1945-09-21T14:21:26"/>
        <d v="1945-06-12T12:36:49"/>
        <d v="1946-02-24T00:00:00"/>
        <d v="1944-09-21T22:08:55"/>
        <d v="1945-03-25T15:24:52"/>
        <d v="1945-03-29T22:59:00"/>
        <d v="1945-06-11T01:43:00"/>
        <d v="1945-12-02T19:01:26"/>
        <d v="1945-07-08T07:00:00"/>
        <d v="1946-06-02T16:30:00"/>
        <d v="1945-09-30T23:00:00"/>
        <d v="1946-06-01T10:25:18"/>
        <d v="1944-05-10T03:59:00"/>
        <d v="1945-07-14T19:47:50"/>
        <d v="1944-11-21T22:00:00"/>
        <d v="1945-10-09T02:00:00"/>
        <d v="1945-01-28T23:02:10"/>
        <d v="1945-12-03T00:00:00"/>
        <d v="1947-02-17T04:59:00"/>
        <d v="1945-12-07T22:48:04"/>
        <d v="1944-08-11T22:00:00"/>
        <d v="1944-08-23T04:59:00"/>
        <d v="1945-03-16T17:00:00"/>
        <d v="1945-12-11T18:44:57"/>
        <d v="1944-06-19T11:00:00"/>
        <d v="1946-06-12T04:00:00"/>
        <d v="1947-01-03T13:06:20"/>
        <d v="1945-06-06T00:23:53"/>
        <d v="1945-05-27T16:36:34"/>
        <d v="1946-05-22T19:21:05"/>
        <d v="1945-05-27T15:34:19"/>
        <d v="1946-04-22T10:16:40"/>
        <d v="1944-09-04T00:10:11"/>
        <d v="1946-01-27T23:17:00"/>
        <d v="1944-06-19T01:05:03"/>
        <d v="1944-09-12T04:34:57"/>
        <d v="1945-05-05T17:11:59"/>
        <d v="1946-01-27T23:34:00"/>
        <d v="1945-08-06T21:34:00"/>
        <d v="1947-02-19T18:00:00"/>
        <d v="1944-12-03T11:28:00"/>
        <d v="1945-10-14T08:41:44"/>
        <d v="1946-06-18T19:12:56"/>
        <d v="1945-09-22T14:10:48"/>
        <d v="1944-06-22T18:57:09"/>
        <d v="1944-09-07T16:12:03"/>
        <d v="1945-07-15T13:18:00"/>
        <d v="1945-01-04T02:44:19"/>
        <d v="1946-10-13T22:00:00"/>
        <d v="1946-07-03T04:00:00"/>
        <d v="1946-10-04T19:50:54"/>
        <d v="1946-07-18T14:14:41"/>
        <d v="1944-05-15T04:32:45"/>
        <d v="1944-12-19T17:43:33"/>
        <d v="1945-06-18T02:47:18"/>
        <d v="1945-01-26T19:37:11"/>
        <d v="1947-01-16T20:16:26"/>
        <d v="1946-05-04T03:04:53"/>
        <d v="1945-07-14T17:51:19"/>
        <d v="1946-11-29T17:00:00"/>
        <d v="1945-07-01T14:46:35"/>
        <d v="1946-01-18T17:24:21"/>
        <d v="1945-08-18T17:05:00"/>
        <d v="1944-12-01T15:20:36"/>
        <d v="1946-04-30T14:18:38"/>
        <d v="1946-02-04T04:59:00"/>
        <d v="1944-12-03T17:27:15"/>
        <d v="1945-03-12T00:50:01"/>
        <d v="1945-09-17T03:59:00"/>
        <d v="1945-01-09T10:15:24"/>
        <d v="1944-10-16T04:59:00"/>
        <d v="1944-08-27T20:43:05"/>
        <d v="1944-08-07T03:00:00"/>
        <d v="1946-04-14T20:12:08"/>
        <d v="1944-08-23T21:00:00"/>
        <d v="1945-01-07T02:00:00"/>
        <d v="1945-04-01T22:40:15"/>
        <d v="1944-06-20T21:00:00"/>
        <d v="1946-12-11T06:00:00"/>
        <d v="1945-10-09T15:29:05"/>
        <d v="1945-10-29T15:57:33"/>
        <d v="1946-07-23T01:52:38"/>
        <d v="1944-08-07T05:37:12"/>
        <d v="1945-02-05T21:42:19"/>
        <d v="1945-08-22T10:33:16"/>
        <d v="1945-09-07T04:00:18"/>
        <d v="1944-11-07T12:00:00"/>
        <d v="1946-09-06T01:21:53"/>
        <d v="1945-07-30T01:00:00"/>
        <d v="1946-05-13T21:03:57"/>
        <d v="1946-06-07T17:33:39"/>
        <d v="1944-11-23T19:46:00"/>
        <d v="1945-06-10T20:11:27"/>
        <d v="1945-06-25T18:27:06"/>
        <d v="1946-01-13T03:09:34"/>
        <d v="1944-09-04T22:08:59"/>
        <d v="1945-03-12T20:46:34"/>
        <d v="1946-03-15T08:33:10"/>
        <d v="1944-05-17T11:26:29"/>
        <d v="1945-09-14T05:37:27"/>
        <d v="1945-10-27T15:06:47"/>
        <d v="1944-08-03T14:52:09"/>
        <d v="1945-03-23T18:01:10"/>
        <d v="1944-09-23T21:16:44"/>
        <d v="1945-05-16T20:58:47"/>
        <d v="1945-01-22T03:00:00"/>
        <d v="1945-05-07T03:59:00"/>
        <d v="1944-09-09T14:01:08"/>
        <d v="1945-02-21T18:22:59"/>
        <d v="1944-07-13T05:00:00"/>
        <d v="1946-03-03T23:57:26"/>
        <d v="1944-05-23T13:32:38"/>
        <d v="1945-05-05T14:01:04"/>
        <d v="1944-09-13T06:08:00"/>
        <d v="1945-02-19T11:00:00"/>
        <d v="1946-06-03T22:57:33"/>
        <d v="1944-06-13T15:16:04"/>
        <d v="1946-08-28T17:00:00"/>
        <d v="1944-10-11T04:59:00"/>
        <d v="1944-07-11T10:58:33"/>
        <d v="1945-01-28T16:53:34"/>
        <d v="1944-08-26T01:00:00"/>
        <d v="1945-01-16T18:33:38"/>
        <d v="1945-02-27T23:02:35"/>
        <d v="1945-12-14T20:18:00"/>
        <d v="1945-04-11T03:06:20"/>
        <d v="1945-06-05T21:56:38"/>
        <d v="1945-05-22T03:21:00"/>
        <d v="1946-08-14T12:44:52"/>
        <d v="1946-11-23T17:11:00"/>
        <d v="1945-05-31T15:34:53"/>
        <d v="1945-11-17T20:45:17"/>
        <d v="1946-01-21T08:45:52"/>
        <d v="1944-10-03T19:16:13"/>
        <d v="1946-10-16T04:00:00"/>
        <d v="1945-10-06T19:00:21"/>
        <d v="1947-03-15T13:00:03"/>
        <d v="1945-06-14T17:47:29"/>
        <d v="1946-05-03T23:00:50"/>
        <d v="1945-03-25T23:16:12"/>
        <d v="1946-05-07T17:41:57"/>
        <d v="1946-06-06T00:12:05"/>
        <d v="1944-09-09T18:10:23"/>
        <d v="1945-03-24T04:00:00"/>
        <d v="1945-02-27T06:59:00"/>
        <d v="1945-06-30T11:17:04"/>
        <d v="1944-08-04T21:32:00"/>
        <d v="1945-07-05T17:30:33"/>
        <d v="1945-09-14T17:43:32"/>
        <d v="1945-03-07T03:44:52"/>
        <d v="1946-08-16T03:59:00"/>
        <d v="1945-05-01T22:51:00"/>
        <d v="1944-07-16T16:04:11"/>
        <d v="1944-08-29T15:47:58"/>
        <d v="1946-12-04T01:00:00"/>
        <d v="1945-12-30T04:00:00"/>
        <d v="1944-09-24T01:35:00"/>
        <d v="1944-11-25T03:00:00"/>
        <d v="1946-03-12T12:00:00"/>
        <d v="1945-03-21T02:14:00"/>
        <d v="1944-10-18T05:59:00"/>
        <d v="1945-01-04T06:00:00"/>
        <d v="1945-08-22T02:00:00"/>
        <d v="1945-09-21T13:25:56"/>
        <d v="1946-02-09T16:29:03"/>
        <d v="1944-11-09T16:10:36"/>
        <d v="1946-08-23T06:41:21"/>
        <d v="1946-10-30T04:00:00"/>
        <d v="1946-04-30T11:00:06"/>
        <d v="1946-10-12T00:00:00"/>
        <d v="1946-06-19T08:41:21"/>
        <d v="1945-12-19T04:59:00"/>
        <d v="1946-01-05T13:47:00"/>
        <d v="1947-01-26T20:05:30"/>
        <d v="1946-10-08T18:25:10"/>
        <d v="1946-02-18T20:07:47"/>
        <d v="1944-10-01T11:29:32"/>
        <d v="1947-01-18T15:57:51"/>
        <d v="1945-05-24T21:54:00"/>
        <d v="1947-02-26T04:59:00"/>
        <d v="1944-06-14T04:25:00"/>
        <d v="1947-01-30T18:00:00"/>
        <d v="1946-07-12T21:29:42"/>
        <d v="1942-12-25T20:04:12"/>
        <d v="1946-02-28T05:59:00"/>
        <d v="1944-11-13T22:08:44"/>
        <d v="1944-10-04T16:11:45"/>
        <d v="1944-12-12T18:09:51"/>
        <d v="1945-04-23T05:11:23"/>
        <d v="1946-01-19T05:05:19"/>
        <d v="1944-11-24T14:40:40"/>
        <d v="1945-02-19T19:58:39"/>
        <d v="1945-12-21T22:59:00"/>
        <d v="1945-02-08T16:52:10"/>
        <d v="1945-06-19T20:04:09"/>
        <d v="1944-11-03T05:00:00"/>
        <d v="1944-06-09T04:00:00"/>
        <d v="1944-07-16T13:09:12"/>
        <d v="1944-08-18T20:24:03"/>
        <d v="1945-07-18T22:00:00"/>
        <d v="1944-05-25T03:00:00"/>
        <d v="1945-08-12T20:18:53"/>
        <d v="1946-11-21T05:59:00"/>
        <d v="1946-08-26T22:53:29"/>
        <d v="1945-06-09T16:13:06"/>
        <d v="1942-10-05T23:51:15"/>
        <d v="1944-05-28T16:00:00"/>
        <d v="1947-03-02T11:01:32"/>
        <d v="1945-03-18T15:54:11"/>
        <d v="1946-08-14T06:20:25"/>
        <d v="1944-11-16T04:35:00"/>
        <d v="1945-09-14T17:56:11"/>
        <d v="1946-10-13T21:10:47"/>
        <d v="1945-09-09T01:04:19"/>
        <d v="1946-08-17T02:38:45"/>
        <d v="1946-10-31T03:59:00"/>
        <d v="1943-05-03T13:26:49"/>
        <d v="1943-08-15T11:59:00"/>
        <d v="1940-09-30T04:59:00"/>
        <d v="1946-03-03T06:03:17"/>
        <d v="1943-12-28T07:59:00"/>
        <d v="1945-06-24T23:00:00"/>
        <d v="1946-01-18T20:50:48"/>
        <d v="1945-10-04T16:30:47"/>
        <d v="1945-04-14T02:50:00"/>
        <d v="1946-01-31T17:26:38"/>
        <d v="1944-08-20T03:44:15"/>
        <d v="1944-09-08T04:52:00"/>
        <d v="1946-04-26T13:16:00"/>
        <d v="1944-12-29T21:22:00"/>
        <d v="1945-06-12T00:20:55"/>
        <d v="1946-05-04T04:02:40"/>
        <d v="1947-02-07T09:59:05"/>
        <d v="1945-05-26T15:59:00"/>
        <d v="1944-09-30T03:59:00"/>
        <d v="1945-02-28T01:04:00"/>
        <d v="1945-01-07T22:59:50"/>
        <d v="1944-09-27T15:16:24"/>
        <d v="1946-04-02T14:36:51"/>
        <d v="1946-05-19T08:59:00"/>
        <d v="1944-08-06T22:27:26"/>
        <d v="1945-09-26T06:35:34"/>
        <d v="1944-08-11T18:49:08"/>
        <d v="1945-09-28T18:00:00"/>
        <d v="1946-10-21T22:08:58"/>
        <d v="1945-11-20T06:59:00"/>
        <d v="1944-07-28T01:19:32"/>
        <d v="1946-07-09T05:28:57"/>
        <d v="1945-09-07T22:31:19"/>
        <d v="1945-10-14T16:35:52"/>
        <d v="1944-12-12T20:00:34"/>
        <d v="1946-12-06T17:36:09"/>
        <d v="1945-04-19T05:59:00"/>
        <d v="1946-10-29T01:46:00"/>
        <d v="1945-06-12T19:19:00"/>
        <d v="1946-03-09T13:42:39"/>
        <d v="1946-08-18T02:27:20"/>
        <d v="1945-10-07T15:38:43"/>
        <d v="1947-03-01T22:57:58"/>
        <d v="1945-02-24T03:19:55"/>
        <d v="1945-03-20T16:07:15"/>
        <d v="1944-12-25T01:40:44"/>
        <d v="1945-09-18T04:21:31"/>
        <d v="1945-11-13T23:09:06"/>
        <d v="1944-08-30T05:00:00"/>
        <d v="1945-05-03T18:48:00"/>
        <d v="1945-09-27T21:12:39"/>
        <d v="1945-08-15T16:05:59"/>
        <d v="1946-12-20T04:36:30"/>
        <d v="1945-01-06T13:41:00"/>
        <d v="1946-07-08T01:59:00"/>
        <d v="1945-04-29T18:39:05"/>
        <d v="1946-08-13T22:45:43"/>
        <d v="1945-10-13T22:00:00"/>
        <d v="1945-09-18T19:05:56"/>
        <d v="1946-07-31T00:36:20"/>
        <d v="1945-05-18T19:48:46"/>
        <d v="1946-10-06T14:00:00"/>
        <d v="1946-02-06T00:17:00"/>
        <d v="1946-02-10T04:33:11"/>
        <d v="1944-10-18T14:56:15"/>
        <d v="1945-07-14T07:56:00"/>
        <d v="1946-08-22T08:10:18"/>
        <d v="1945-06-10T03:45:06"/>
        <d v="1945-02-01T02:00:00"/>
        <d v="1944-10-17T05:00:00"/>
        <d v="1945-09-14T22:00:00"/>
        <d v="1945-05-09T19:32:31"/>
        <d v="1945-04-26T15:19:54"/>
        <d v="1944-08-26T03:00:10"/>
        <d v="1947-02-18T00:45:19"/>
        <d v="1944-10-02T14:17:00"/>
        <d v="1946-10-31T02:55:34"/>
        <d v="1945-04-15T17:33:02"/>
        <d v="1944-09-19T15:10:50"/>
        <d v="1946-06-04T10:43:47"/>
        <d v="1945-03-30T12:22:05"/>
        <d v="1946-05-26T13:12:00"/>
        <d v="1946-07-01T15:35:23"/>
        <d v="1945-03-25T00:05:32"/>
        <d v="1946-05-04T21:36:36"/>
        <d v="1944-09-24T16:18:55"/>
        <d v="1946-11-08T23:22:12"/>
        <d v="1946-07-08T23:49:58"/>
        <d v="1945-01-31T18:43:21"/>
        <d v="1946-01-05T04:57:52"/>
        <d v="1946-03-26T23:26:02"/>
        <d v="1945-02-27T20:33:49"/>
        <d v="1947-03-15T18:49:01"/>
        <d v="1947-04-17T19:13:39"/>
        <d v="1947-04-13T04:59:00"/>
        <d v="1947-04-07T12:54:05"/>
        <d v="1947-04-20T07:24:20"/>
        <d v="1947-03-23T12:33:54"/>
        <d v="1947-03-26T16:16:59"/>
        <d v="1947-04-03T03:38:41"/>
        <d v="1947-03-30T22:59:00"/>
        <d v="1947-05-02T19:12:00"/>
        <d v="1947-04-02T15:30:07"/>
        <d v="1947-03-24T04:33:00"/>
        <d v="1947-04-06T16:15:03"/>
        <d v="1947-04-15T20:00:00"/>
        <d v="1947-03-18T11:18:59"/>
        <d v="1947-04-08T08:35:56"/>
        <d v="1947-03-18T06:00:00"/>
        <d v="1947-03-26T23:58:54"/>
        <d v="1947-04-15T15:22:46"/>
        <d v="1944-11-05T00:15:55"/>
        <d v="1944-09-29T04:00:00"/>
        <d v="1942-12-06T02:00:00"/>
        <d v="1941-01-23T04:00:00"/>
        <d v="1944-09-08T20:09:34"/>
        <d v="1943-11-01T20:49:27"/>
        <d v="1941-04-29T04:59:00"/>
        <d v="1942-03-31T20:00:58"/>
        <d v="1942-12-19T11:58:45"/>
        <d v="1942-05-31T22:52:24"/>
        <d v="1944-07-17T05:00:00"/>
        <d v="1943-07-21T20:09:12"/>
        <d v="1942-01-16T23:00:00"/>
        <d v="1944-08-11T04:59:00"/>
        <d v="1944-10-13T12:52:02"/>
        <d v="1944-07-05T02:00:00"/>
        <d v="1944-06-13T18:05:25"/>
        <d v="1944-06-07T19:20:15"/>
        <d v="1944-11-24T07:59:00"/>
        <d v="1944-07-31T04:13:01"/>
        <d v="1944-06-11T22:00:00"/>
        <d v="1943-12-12T04:59:00"/>
        <d v="1944-06-30T04:00:00"/>
        <d v="1946-05-05T14:35:58"/>
        <d v="1942-02-12T17:31:08"/>
        <d v="1944-09-24T21:04:52"/>
        <d v="1944-08-23T20:45:08"/>
        <d v="1941-02-15T21:17:07"/>
        <d v="1943-08-17T15:00:00"/>
        <d v="1944-06-19T16:00:09"/>
        <d v="1944-07-14T14:31:15"/>
        <d v="1943-05-05T16:51:11"/>
        <d v="1944-06-18T09:54:09"/>
        <d v="1944-06-13T16:00:00"/>
        <d v="1942-01-29T17:00:00"/>
        <d v="1943-08-22T19:04:29"/>
        <d v="1944-06-29T23:50:31"/>
        <d v="1944-07-14T23:27:21"/>
        <d v="1944-09-14T21:00:00"/>
        <d v="1944-08-02T15:59:33"/>
        <d v="1945-06-08T09:58:22"/>
        <d v="1945-05-22T08:18:52"/>
        <d v="1946-12-08T04:37:55"/>
        <d v="1946-08-15T18:07:49"/>
        <d v="1945-02-26T22:00:00"/>
        <d v="1945-02-18T23:14:16"/>
        <d v="1945-07-25T01:29:58"/>
        <d v="1945-02-10T14:15:42"/>
        <d v="1945-07-30T14:00:00"/>
        <d v="1945-02-02T11:50:18"/>
        <d v="1945-02-14T10:11:17"/>
        <d v="1944-09-04T21:00:00"/>
        <d v="1946-04-29T05:34:00"/>
        <d v="1944-08-29T18:24:37"/>
        <d v="1945-12-12T05:59:00"/>
        <d v="1945-09-23T23:43:42"/>
        <d v="1945-07-15T16:14:00"/>
        <d v="1945-04-29T08:59:32"/>
        <d v="1945-09-17T06:37:31"/>
        <d v="1945-04-21T05:40:07"/>
        <d v="1944-07-26T14:31:17"/>
        <d v="1944-06-18T23:00:00"/>
        <d v="1942-05-31T03:59:00"/>
        <d v="1944-08-13T02:00:00"/>
        <d v="1944-08-06T19:05:51"/>
        <d v="1945-07-24T18:19:19"/>
        <d v="1946-01-03T23:55:00"/>
        <d v="1945-09-08T03:59:00"/>
        <d v="1945-07-09T14:30:00"/>
        <d v="1946-11-03T13:06:24"/>
        <d v="1944-12-29T00:00:00"/>
        <d v="1945-03-20T22:35:47"/>
        <d v="1947-03-11T21:00:00"/>
        <d v="1945-07-03T16:43:23"/>
        <d v="1945-10-22T21:29:00"/>
        <d v="1945-08-18T20:02:56"/>
        <d v="1947-01-09T05:00:00"/>
        <d v="1946-06-02T21:00:00"/>
        <d v="1945-10-28T14:00:12"/>
        <d v="1947-01-16T21:10:36"/>
        <d v="1945-12-15T04:59:00"/>
        <d v="1944-11-18T07:59:58"/>
        <d v="1946-04-15T22:39:07"/>
        <d v="1946-05-03T03:59:00"/>
        <d v="1947-03-01T19:19:15"/>
        <d v="1947-01-31T23:31:00"/>
        <d v="1946-06-30T08:20:51"/>
        <d v="1946-12-27T22:00:33"/>
        <d v="1945-09-27T03:59:00"/>
        <d v="1945-06-29T12:14:58"/>
        <d v="1945-10-23T23:59:00"/>
        <d v="1947-02-15T23:00:00"/>
        <d v="1944-10-12T06:59:00"/>
        <d v="1944-09-17T18:08:12"/>
        <d v="1945-10-07T00:00:00"/>
        <d v="1946-11-30T17:39:42"/>
        <d v="1945-06-10T02:00:00"/>
        <d v="1945-09-10T03:59:00"/>
        <d v="1945-07-10T10:25:12"/>
        <d v="1945-04-02T20:19:17"/>
        <d v="1945-06-18T17:55:14"/>
        <d v="1944-11-03T18:48:44"/>
        <d v="1945-06-19T17:32:46"/>
        <d v="1946-09-06T11:20:40"/>
        <d v="1946-09-07T03:45:00"/>
        <d v="1945-03-24T01:03:29"/>
        <d v="1944-10-05T18:26:15"/>
        <d v="1945-06-09T03:59:00"/>
        <d v="1947-02-21T13:25:52"/>
        <d v="1945-01-06T21:17:41"/>
        <d v="1946-09-30T03:59:00"/>
        <d v="1945-11-28T17:08:38"/>
        <d v="1945-07-14T17:24:36"/>
        <d v="1944-12-20T04:00:00"/>
        <d v="1945-10-28T21:00:00"/>
        <d v="1945-01-26T22:00:00"/>
        <d v="1945-12-01T17:00:00"/>
        <d v="1945-06-10T21:00:00"/>
        <d v="1945-07-15T18:11:00"/>
        <d v="1946-08-23T21:42:08"/>
        <d v="1945-06-14T11:00:00"/>
        <d v="1945-07-10T12:47:45"/>
        <d v="1944-10-31T11:29:35"/>
        <d v="1945-11-04T13:00:09"/>
        <d v="1946-09-13T19:00:00"/>
        <d v="1946-03-14T21:00:00"/>
        <d v="1945-02-07T04:30:00"/>
        <d v="1946-03-31T03:59:00"/>
        <d v="1944-11-16T17:23:26"/>
        <d v="1945-05-28T20:21:43"/>
        <d v="1946-03-31T01:27:39"/>
        <d v="1945-05-30T05:00:00"/>
        <d v="1945-08-31T00:28:25"/>
        <d v="1946-04-28T04:39:48"/>
        <d v="1946-02-08T21:00:00"/>
        <d v="1946-01-27T05:59:00"/>
        <d v="1947-02-27T05:00:00"/>
        <d v="1946-08-14T20:09:42"/>
        <d v="1945-11-26T18:00:28"/>
        <d v="1946-06-19T23:00:00"/>
        <d v="1947-02-19T08:50:02"/>
        <d v="1947-03-10T12:21:31"/>
        <d v="1945-09-15T03:59:00"/>
        <d v="1945-12-02T19:29:08"/>
        <d v="1947-03-03T10:12:32"/>
        <d v="1945-06-14T12:59:14"/>
        <d v="1946-09-25T10:37:09"/>
        <d v="1945-11-20T22:00:00"/>
        <d v="1945-07-25T22:59:00"/>
        <d v="1945-09-11T00:00:00"/>
        <d v="1945-10-12T22:01:03"/>
        <d v="1945-04-27T17:51:02"/>
        <d v="1946-07-31T06:59:00"/>
        <d v="1946-12-06T08:26:16"/>
        <d v="1945-03-26T14:38:04"/>
        <d v="1946-12-21T14:59:12"/>
        <d v="1945-07-29T20:32:28"/>
        <d v="1946-06-09T03:00:00"/>
        <d v="1946-05-14T01:22:19"/>
        <d v="1946-04-12T21:02:45"/>
        <d v="1946-10-15T15:36:18"/>
        <d v="1945-10-04T22:17:05"/>
        <d v="1945-10-15T07:00:10"/>
        <d v="1946-11-10T22:00:00"/>
        <d v="1946-01-25T01:00:00"/>
        <d v="1945-05-06T20:05:00"/>
        <d v="1946-05-05T07:17:21"/>
        <d v="1944-08-06T13:54:00"/>
        <d v="1946-06-07T00:57:04"/>
        <d v="1946-04-10T02:30:00"/>
        <d v="1945-01-29T14:03:06"/>
        <d v="1946-06-21T01:05:57"/>
        <d v="1944-10-14T03:59:00"/>
        <d v="1946-06-21T03:55:00"/>
        <d v="1946-09-24T08:46:48"/>
        <d v="1946-06-04T13:59:50"/>
        <d v="1945-04-03T17:51:17"/>
        <d v="1945-03-06T16:08:25"/>
        <d v="1946-05-07T08:59:26"/>
        <d v="1944-07-03T01:00:00"/>
        <d v="1944-07-25T23:00:00"/>
        <d v="1945-03-30T20:17:48"/>
        <d v="1945-10-04T16:44:46"/>
        <d v="1944-07-17T20:38:50"/>
        <d v="1945-06-13T16:14:40"/>
        <d v="1945-07-28T12:30:22"/>
        <d v="1944-08-01T23:00:00"/>
        <d v="1946-04-04T08:34:06"/>
        <d v="1944-10-08T21:00:00"/>
        <d v="1947-02-23T13:48:00"/>
        <d v="1946-07-27T15:58:38"/>
        <d v="1946-12-05T23:22:34"/>
        <d v="1946-06-11T17:00:00"/>
        <d v="1945-03-30T04:59:00"/>
        <d v="1946-04-12T13:18:00"/>
        <d v="1944-08-28T04:48:13"/>
        <d v="1945-04-16T00:37:00"/>
        <d v="1945-02-24T00:35:10"/>
        <d v="1946-05-07T21:00:00"/>
        <d v="1946-04-29T03:59:00"/>
        <d v="1946-06-12T17:00:00"/>
        <d v="1945-11-27T23:00:00"/>
        <d v="1944-07-21T11:00:00"/>
        <d v="1946-06-30T23:00:00"/>
        <d v="1946-05-01T23:00:00"/>
        <d v="1945-10-27T04:01:00"/>
        <d v="1946-05-09T11:17:00"/>
        <d v="1946-07-14T19:34:32"/>
        <d v="1944-07-30T10:01:50"/>
        <d v="1944-11-17T08:27:59"/>
        <d v="1947-02-24T01:22:14"/>
        <d v="1946-12-13T15:59:00"/>
        <d v="1944-08-30T15:59:00"/>
        <d v="1945-03-05T04:55:00"/>
        <d v="1944-08-17T16:00:00"/>
        <d v="1945-12-11T02:26:32"/>
        <d v="1945-05-11T01:37:17"/>
        <d v="1945-07-30T22:24:54"/>
        <d v="1944-12-30T05:00:00"/>
        <d v="1947-01-14T00:59:40"/>
        <d v="1946-12-16T08:00:00"/>
        <d v="1945-11-30T20:59:25"/>
        <d v="1945-07-16T16:00:00"/>
        <d v="1945-10-26T17:33:36"/>
        <d v="1944-05-16T14:39:33"/>
        <d v="1945-04-23T15:49:54"/>
        <d v="1945-03-18T16:56:00"/>
        <d v="1944-08-29T13:08:00"/>
        <d v="1945-08-24T23:00:00"/>
        <d v="1944-11-27T23:52:58"/>
        <d v="1945-03-09T03:26:23"/>
        <d v="1946-07-31T22:59:00"/>
        <d v="1946-06-22T18:47:00"/>
        <d v="1945-11-19T03:00:00"/>
        <d v="1944-12-08T20:49:12"/>
        <d v="1944-12-01T15:28:26"/>
        <d v="1944-12-12T18:18:08"/>
        <d v="1945-06-16T11:04:01"/>
        <d v="1946-06-02T13:31:22"/>
        <d v="1944-07-08T18:35:45"/>
        <d v="1944-08-06T22:28:00"/>
        <d v="1946-05-05T20:17:35"/>
        <d v="1944-11-04T00:46:00"/>
        <d v="1944-07-25T14:17:25"/>
        <d v="1945-05-28T18:10:00"/>
        <d v="1946-02-16T22:00:00"/>
        <d v="1944-11-19T17:00:00"/>
        <d v="1945-02-19T22:05:25"/>
        <d v="1944-08-26T22:53:34"/>
        <d v="1945-08-05T17:22:26"/>
        <d v="1945-11-10T02:31:00"/>
        <d v="1945-06-23T11:05:24"/>
        <d v="1945-06-15T12:05:02"/>
        <d v="1946-02-28T23:59:00"/>
        <d v="1944-07-14T11:49:36"/>
        <d v="1944-07-04T10:08:09"/>
        <d v="1944-07-16T23:48:24"/>
        <d v="1946-07-30T20:58:00"/>
        <d v="1946-06-05T07:00:00"/>
        <d v="1945-10-06T00:32:52"/>
        <d v="1944-09-25T23:01:02"/>
        <d v="1945-02-26T04:59:00"/>
        <d v="1946-11-30T07:59:00"/>
        <d v="1946-04-16T23:30:00"/>
        <d v="1945-04-21T18:30:00"/>
        <d v="1944-10-24T00:43:00"/>
        <d v="1944-05-21T20:01:47"/>
        <d v="1946-04-05T21:30:00"/>
        <d v="1946-02-12T00:00:00"/>
        <d v="1945-03-02T18:59:23"/>
        <d v="1945-04-22T21:52:21"/>
        <d v="1945-02-03T06:59:00"/>
        <d v="1944-10-02T14:48:56"/>
        <d v="1944-09-19T02:00:00"/>
        <d v="1944-06-30T15:29:12"/>
        <d v="1945-02-26T17:00:00"/>
        <d v="1946-11-01T00:31:01"/>
        <d v="1944-07-28T22:41:41"/>
        <d v="1944-08-16T17:32:33"/>
        <d v="1946-02-03T22:00:00"/>
        <d v="1944-06-15T03:00:00"/>
        <d v="1944-07-08T09:07:49"/>
        <d v="1946-08-06T03:00:00"/>
        <d v="1944-08-19T16:28:00"/>
        <d v="1945-08-17T17:03:40"/>
        <d v="1945-04-30T21:00:00"/>
        <d v="1946-01-17T04:59:00"/>
        <d v="1944-07-09T16:15:00"/>
        <d v="1945-11-11T20:17:00"/>
        <d v="1945-05-28T20:11:12"/>
        <d v="1944-09-07T12:35:46"/>
        <d v="1946-06-07T13:59:00"/>
        <d v="1945-10-21T12:43:56"/>
        <d v="1945-02-03T12:20:00"/>
        <d v="1946-03-17T20:20:12"/>
        <d v="1944-12-15T02:51:29"/>
        <d v="1946-07-08T04:00:00"/>
        <d v="1945-03-31T15:54:31"/>
        <d v="1945-04-19T17:22:07"/>
        <d v="1944-07-21T03:59:00"/>
        <d v="1946-08-12T23:29:16"/>
        <d v="1944-07-29T16:45:59"/>
        <d v="1946-10-12T18:00:27"/>
        <d v="1944-07-30T06:59:00"/>
        <d v="1945-02-10T05:59:00"/>
        <d v="1945-02-01T04:27:00"/>
        <d v="1946-05-19T11:31:00"/>
        <d v="1944-08-13T12:39:12"/>
        <d v="1946-10-28T03:00:00"/>
        <d v="1945-07-08T18:00:00"/>
        <d v="1946-10-10T03:59:00"/>
        <d v="1946-08-22T03:07:17"/>
        <d v="1945-08-07T16:00:00"/>
        <d v="1946-04-18T23:27:30"/>
        <d v="1945-03-18T15:07:12"/>
        <d v="1946-09-20T03:00:00"/>
        <d v="1946-04-27T15:24:05"/>
        <d v="1946-07-14T21:38:00"/>
        <d v="1944-08-29T20:00:00"/>
        <d v="1944-11-04T05:59:00"/>
        <d v="1945-03-18T20:27:00"/>
        <d v="1946-07-19T12:02:11"/>
        <d v="1944-11-01T00:00:00"/>
        <d v="1944-10-25T03:00:00"/>
        <d v="1945-05-15T03:00:00"/>
        <d v="1945-03-14T21:00:00"/>
        <d v="1944-06-19T20:31:20"/>
        <d v="1945-07-08T21:00:00"/>
        <d v="1944-12-31T05:56:28"/>
        <d v="1944-07-04T18:31:06"/>
        <d v="1944-07-01T16:03:01"/>
        <d v="1946-06-14T18:14:59"/>
        <d v="1946-01-31T16:38:00"/>
        <d v="1945-06-01T06:59:00"/>
        <d v="1945-06-22T22:34:12"/>
        <d v="1945-04-15T16:00:00"/>
        <d v="1944-05-22T21:00:00"/>
        <d v="1946-04-12T19:15:24"/>
        <d v="1945-05-16T05:59:44"/>
        <d v="1945-10-24T00:13:17"/>
        <d v="1944-08-15T05:11:00"/>
        <d v="1946-11-25T06:00:00"/>
        <d v="1944-10-30T17:18:00"/>
        <d v="1946-09-10T20:19:26"/>
        <d v="1946-06-01T22:00:00"/>
        <d v="1946-05-27T21:44:00"/>
        <d v="1945-06-29T06:59:00"/>
        <d v="1946-03-06T04:59:00"/>
        <d v="1945-09-09T18:19:55"/>
        <d v="1946-03-15T03:59:00"/>
        <d v="1946-07-23T11:28:48"/>
        <d v="1945-11-17T18:58:11"/>
        <d v="1944-05-11T04:00:00"/>
        <d v="1944-08-21T17:37:20"/>
        <d v="1946-05-30T22:08:57"/>
        <d v="1946-05-09T21:00:00"/>
        <d v="1944-11-19T04:55:00"/>
        <d v="1944-06-30T14:54:06"/>
        <d v="1944-11-05T18:30:00"/>
        <d v="1945-04-21T11:53:12"/>
        <d v="1944-06-02T04:59:00"/>
        <d v="1945-01-31T04:59:00"/>
        <d v="1945-05-29T18:32:51"/>
        <d v="1944-09-06T03:00:00"/>
        <d v="1944-07-02T11:00:00"/>
        <d v="1944-09-30T14:21:00"/>
        <d v="1945-03-02T14:22:30"/>
        <d v="1945-09-04T13:47:00"/>
        <d v="1944-09-27T08:40:20"/>
        <d v="1945-09-13T10:06:00"/>
        <d v="1946-09-24T23:00:00"/>
        <d v="1944-09-11T04:00:00"/>
        <d v="1946-04-27T05:59:00"/>
        <d v="1945-07-09T03:59:00"/>
        <d v="1947-01-17T12:01:58"/>
        <d v="1945-07-11T01:00:00"/>
        <d v="1946-04-09T20:00:00"/>
        <d v="1946-06-29T15:42:14"/>
        <d v="1944-09-16T03:59:00"/>
        <d v="1945-11-09T19:16:07"/>
        <d v="1945-09-29T15:00:23"/>
        <d v="1945-12-18T11:59:00"/>
        <d v="1944-11-15T07:59:00"/>
        <d v="1946-08-16T10:05:40"/>
        <d v="1946-09-07T18:08:42"/>
        <d v="1946-06-25T00:04:51"/>
        <d v="1945-08-29T17:31:15"/>
        <d v="1944-09-05T14:23:42"/>
        <d v="1945-06-23T18:07:39"/>
        <d v="1945-03-05T19:57:37"/>
        <d v="1945-04-09T19:22:39"/>
        <d v="1945-03-30T03:59:00"/>
        <d v="1946-05-13T03:59:00"/>
        <d v="1946-03-04T01:00:00"/>
        <d v="1945-09-02T09:27:53"/>
        <d v="1946-05-01T21:26:38"/>
        <d v="1944-05-20T22:07:00"/>
        <d v="1944-06-26T14:05:24"/>
        <d v="1945-08-10T00:00:00"/>
        <d v="1945-02-09T17:00:00"/>
        <d v="1946-11-16T11:36:34"/>
        <d v="1944-08-15T15:35:24"/>
        <d v="1944-05-03T06:38:31"/>
        <d v="1945-06-24T21:00:00"/>
        <d v="1945-07-29T08:58:00"/>
        <d v="1945-05-25T02:45:00"/>
        <d v="1945-08-03T18:36:00"/>
        <d v="1946-03-12T22:00:00"/>
        <d v="1946-07-31T19:00:00"/>
        <d v="1945-10-03T16:00:00"/>
        <d v="1944-12-29T17:50:08"/>
        <d v="1945-01-21T12:11:23"/>
        <d v="1945-06-08T19:27:24"/>
        <d v="1944-09-15T17:46:34"/>
        <d v="1945-01-06T16:31:36"/>
        <d v="1944-12-29T07:00:00"/>
        <d v="1944-10-28T20:36:53"/>
        <d v="1945-06-19T13:41:22"/>
        <d v="1944-11-06T10:00:46"/>
        <d v="1944-11-11T23:37:28"/>
        <d v="1946-08-10T03:59:00"/>
        <d v="1946-12-04T14:10:54"/>
        <d v="1945-04-24T06:28:00"/>
        <d v="1946-04-29T17:36:17"/>
        <d v="1946-03-30T17:17:36"/>
        <d v="1945-02-27T04:59:00"/>
        <d v="1944-07-28T11:18:30"/>
        <d v="1946-04-04T02:18:02"/>
        <d v="1946-04-17T09:13:25"/>
        <d v="1945-07-11T07:35:44"/>
        <d v="1944-12-19T17:11:30"/>
        <d v="1946-09-22T16:44:30"/>
        <d v="1946-06-26T19:00:00"/>
        <d v="1945-04-27T23:00:00"/>
        <d v="1945-05-24T15:32:27"/>
        <d v="1944-10-18T08:00:34"/>
        <d v="1945-01-22T04:59:00"/>
        <d v="1945-02-09T04:59:00"/>
        <d v="1945-01-03T20:26:00"/>
        <d v="1946-09-03T01:36:22"/>
        <d v="1945-03-11T06:59:00"/>
        <d v="1944-08-24T17:09:42"/>
        <d v="1946-03-02T05:59:00"/>
        <d v="1944-09-01T04:59:00"/>
        <d v="1945-08-28T00:00:00"/>
        <d v="1946-10-12T20:22:44"/>
        <d v="1945-01-14T23:58:02"/>
        <d v="1946-05-16T21:27:59"/>
        <d v="1945-11-03T21:44:40"/>
        <d v="1946-04-28T06:59:00"/>
        <d v="1946-02-11T19:02:06"/>
        <d v="1946-08-13T14:30:57"/>
        <d v="1945-12-13T00:00:00"/>
        <d v="1946-06-16T14:00:00"/>
        <d v="1946-03-29T22:48:05"/>
        <d v="1945-08-15T10:22:16"/>
        <d v="1945-04-06T08:53:21"/>
        <d v="1944-06-07T17:26:51"/>
        <d v="1944-06-26T14:09:34"/>
        <d v="1945-06-17T01:00:16"/>
        <d v="1945-12-08T14:14:56"/>
        <d v="1945-03-17T21:47:44"/>
        <d v="1947-02-27T00:00:00"/>
        <d v="1945-06-01T15:04:10"/>
        <d v="1946-11-18T22:00:00"/>
        <d v="1945-03-03T04:00:00"/>
        <d v="1946-09-29T21:00:00"/>
        <d v="1944-09-26T03:23:00"/>
        <d v="1944-07-24T07:00:00"/>
        <d v="1946-08-22T18:34:50"/>
        <d v="1945-06-30T15:39:37"/>
        <d v="1944-08-14T16:00:57"/>
        <d v="1946-05-20T03:59:00"/>
        <d v="1945-12-11T20:59:56"/>
        <d v="1946-05-04T17:00:00"/>
        <d v="1944-11-27T21:19:50"/>
        <d v="1944-09-21T03:59:00"/>
        <d v="1944-11-21T22:29:09"/>
        <d v="1946-11-18T01:00:00"/>
        <d v="1947-01-13T03:59:00"/>
        <d v="1946-04-19T21:11:16"/>
        <d v="1945-09-12T16:40:29"/>
        <d v="1944-12-30T16:48:55"/>
        <d v="1945-04-17T15:08:52"/>
        <d v="1946-10-06T15:11:00"/>
        <d v="1945-05-08T18:45:30"/>
        <d v="1944-10-03T05:00:00"/>
        <d v="1945-11-28T17:00:00"/>
        <d v="1945-11-15T04:27:19"/>
        <d v="1946-03-07T04:59:00"/>
        <d v="1946-11-21T00:17:18"/>
        <d v="1945-06-14T23:30:00"/>
        <d v="1946-09-29T17:58:47"/>
        <d v="1944-10-03T07:00:45"/>
        <d v="1944-06-14T17:06:34"/>
        <d v="1946-01-31T11:29:44"/>
        <d v="1944-08-08T15:59:00"/>
        <d v="1946-08-24T03:59:00"/>
        <d v="1945-08-03T08:43:27"/>
        <d v="1946-04-02T17:00:00"/>
        <d v="1945-07-16T06:59:00"/>
        <d v="1947-01-31T22:59:00"/>
        <d v="1946-05-31T21:42:00"/>
        <d v="1944-06-30T03:59:00"/>
        <d v="1945-03-17T14:39:00"/>
        <d v="1944-12-21T21:08:45"/>
        <d v="1946-04-09T04:00:00"/>
        <d v="1945-03-29T04:16:54"/>
        <d v="1946-12-20T11:50:30"/>
        <d v="1946-06-15T05:58:09"/>
        <d v="1945-10-26T19:54:00"/>
        <d v="1944-07-22T07:00:00"/>
        <d v="1945-07-16T23:16:59"/>
        <d v="1945-07-21T18:33:00"/>
        <d v="1945-06-09T16:12:17"/>
        <d v="1945-05-29T23:00:00"/>
        <d v="1944-07-19T03:59:00"/>
        <d v="1944-09-24T22:43:04"/>
        <d v="1944-11-03T12:52:00"/>
        <d v="1946-09-02T20:57:09"/>
        <d v="1946-05-14T23:00:00"/>
        <d v="1944-09-10T19:34:44"/>
        <d v="1944-07-01T03:59:00"/>
        <d v="1945-05-29T12:44:58"/>
        <d v="1944-06-29T04:59:00"/>
        <d v="1946-10-04T10:53:54"/>
        <d v="1946-01-13T15:38:10"/>
        <d v="1944-06-14T06:59:00"/>
        <d v="1946-10-19T02:48:16"/>
        <d v="1945-08-31T04:19:46"/>
        <d v="1944-05-17T21:00:00"/>
        <d v="1945-08-27T03:59:00"/>
        <d v="1944-06-25T05:14:15"/>
        <d v="1944-08-06T18:53:24"/>
        <d v="1945-06-19T22:25:00"/>
        <d v="1944-11-25T15:21:23"/>
        <d v="1945-02-28T04:59:00"/>
        <d v="1944-09-17T00:00:00"/>
        <d v="1945-11-28T22:30:00"/>
        <d v="1946-06-05T02:00:00"/>
        <d v="1945-01-09T20:53:30"/>
        <d v="1945-02-11T14:48:36"/>
        <d v="1946-05-09T11:10:48"/>
        <d v="1946-03-01T19:21:27"/>
        <d v="1944-10-13T14:26:56"/>
        <d v="1944-09-28T16:00:00"/>
        <d v="1945-06-02T12:59:53"/>
        <d v="1946-07-09T22:59:00"/>
        <d v="1946-08-12T06:59:00"/>
        <d v="1946-05-30T16:33:14"/>
        <d v="1944-06-21T18:00:00"/>
        <d v="1944-09-10T21:55:49"/>
        <d v="1946-07-21T05:26:00"/>
        <d v="1944-07-02T03:24:46"/>
        <d v="1944-06-23T16:59:06"/>
        <d v="1945-04-01T13:49:48"/>
        <d v="1945-05-29T06:59:00"/>
        <d v="1946-06-03T17:42:46"/>
        <d v="1945-05-24T03:59:00"/>
        <d v="1945-03-29T12:52:00"/>
        <d v="1946-01-19T21:18:29"/>
        <d v="1945-05-07T20:47:29"/>
        <d v="1945-02-25T17:11:15"/>
        <d v="1945-06-20T17:31:06"/>
        <d v="1945-06-30T23:50:06"/>
        <d v="1944-11-03T23:28:04"/>
        <d v="1946-02-09T22:59:00"/>
        <d v="1944-11-28T19:04:22"/>
        <d v="1946-05-03T23:00:00"/>
        <d v="1946-02-16T21:30:00"/>
        <d v="1946-04-28T21:00:00"/>
        <d v="1946-10-19T04:55:00"/>
        <d v="1945-08-17T04:06:16"/>
        <d v="1945-03-21T03:55:12"/>
        <d v="1945-08-15T16:15:59"/>
        <d v="1945-01-08T03:23:00"/>
        <d v="1945-01-22T12:00:00"/>
        <d v="1945-04-16T22:30:00"/>
        <d v="1945-05-23T21:38:16"/>
        <d v="1945-05-26T16:38:09"/>
        <d v="1945-03-21T18:00:00"/>
        <d v="1945-11-10T06:59:00"/>
        <d v="1944-07-13T22:00:00"/>
        <d v="1946-07-16T10:47:48"/>
        <d v="1944-08-10T01:53:58"/>
        <d v="1945-12-15T22:05:50"/>
        <d v="1944-09-04T05:09:04"/>
        <d v="1944-07-01T17:02:44"/>
        <d v="1944-07-03T03:59:00"/>
        <d v="1944-08-08T16:45:02"/>
        <d v="1946-10-07T09:20:39"/>
        <d v="1945-07-03T22:59:00"/>
        <d v="1946-02-14T05:59:00"/>
        <d v="1946-04-28T03:59:00"/>
        <d v="1945-02-08T07:59:00"/>
        <d v="1946-04-01T23:51:13"/>
        <d v="1946-10-15T21:00:00"/>
        <d v="1945-06-01T00:00:00"/>
        <d v="1944-07-24T04:59:00"/>
        <d v="1946-04-14T20:48:27"/>
        <d v="1944-06-09T19:33:18"/>
        <d v="1944-11-29T20:25:15"/>
        <d v="1944-05-17T05:00:00"/>
        <d v="1945-08-24T02:35:53"/>
        <d v="1944-05-03T12:36:26"/>
        <d v="1945-08-08T23:00:00"/>
        <d v="1945-07-31T19:31:29"/>
        <d v="1945-03-30T17:00:26"/>
        <d v="1946-05-28T00:36:00"/>
        <d v="1944-07-28T18:38:02"/>
        <d v="1944-07-01T04:00:45"/>
        <d v="1944-06-10T17:28:10"/>
        <d v="1946-04-14T14:21:19"/>
        <d v="1945-06-11T22:20:10"/>
        <d v="1946-05-17T00:00:00"/>
        <d v="1946-11-28T06:00:00"/>
        <d v="1946-11-14T02:08:00"/>
        <d v="1945-04-07T19:00:55"/>
        <d v="1945-04-07T04:00:00"/>
        <d v="1944-07-30T01:00:00"/>
        <d v="1944-09-25T04:00:00"/>
        <d v="1945-02-12T19:39:40"/>
        <d v="1946-03-25T16:39:00"/>
        <d v="1945-07-11T20:06:00"/>
        <d v="1944-09-06T21:11:25"/>
        <d v="1946-07-23T23:00:00"/>
        <d v="1946-03-14T16:00:00"/>
        <d v="1946-07-09T23:32:12"/>
        <d v="1946-08-01T10:03:00"/>
        <d v="1946-05-26T00:54:35"/>
        <d v="1945-12-21T16:18:00"/>
        <d v="1945-06-13T19:10:18"/>
        <d v="1946-11-21T17:00:23"/>
        <d v="1944-07-04T16:36:32"/>
        <d v="1945-07-13T10:43:42"/>
        <d v="1944-12-14T22:32:09"/>
        <d v="1945-06-05T13:55:54"/>
        <d v="1945-08-26T22:30:00"/>
        <d v="1947-01-13T00:42:36"/>
        <d v="1945-04-18T21:09:25"/>
        <d v="1944-08-08T17:20:48"/>
        <d v="1946-03-10T22:20:43"/>
        <d v="1945-01-09T04:59:00"/>
        <d v="1944-12-31T16:13:36"/>
        <d v="1945-10-20T03:01:46"/>
        <d v="1946-03-03T23:19:28"/>
        <d v="1946-07-30T07:00:00"/>
        <d v="1944-09-25T21:17:20"/>
        <d v="1944-06-27T06:13:01"/>
        <d v="1945-04-01T21:48:59"/>
        <d v="1945-04-23T09:53:39"/>
        <d v="1944-07-28T23:00:00"/>
        <d v="1945-03-19T19:22:38"/>
        <d v="1946-05-30T11:00:00"/>
        <d v="1946-06-13T21:43:00"/>
        <d v="1945-08-18T23:00:00"/>
        <d v="1944-07-15T16:33:43"/>
        <d v="1945-10-22T03:59:00"/>
        <d v="1945-03-10T19:13:02"/>
        <d v="1945-07-15T21:02:00"/>
        <d v="1945-07-03T15:38:37"/>
        <d v="1946-01-02T04:20:07"/>
        <d v="1946-01-17T22:59:00"/>
        <d v="1945-07-18T03:59:00"/>
        <d v="1946-07-31T13:41:00"/>
        <d v="1945-06-15T01:40:14"/>
        <d v="1945-05-05T10:09:54"/>
        <d v="1945-03-25T00:00:00"/>
        <d v="1944-12-29T13:39:47"/>
        <d v="1946-08-30T20:46:11"/>
        <d v="1946-05-26T17:46:51"/>
        <d v="1944-11-03T21:22:25"/>
        <d v="1946-02-18T02:45:35"/>
        <d v="1944-11-29T19:09:00"/>
        <d v="1945-06-16T10:41:07"/>
        <d v="1946-04-20T22:36:48"/>
        <d v="1946-08-02T04:09:00"/>
        <d v="1945-07-01T18:22:38"/>
        <d v="1945-05-20T17:03:29"/>
        <d v="1945-07-28T03:25:24"/>
        <d v="1946-03-27T15:50:29"/>
        <d v="1944-07-18T18:51:27"/>
        <d v="1944-05-09T11:50:52"/>
        <d v="1944-05-30T01:44:24"/>
        <d v="1944-06-01T06:59:00"/>
        <d v="1945-09-29T15:02:54"/>
        <d v="1944-10-02T06:59:00"/>
        <d v="1945-07-17T05:23:11"/>
        <d v="1945-10-16T19:36:29"/>
        <d v="1945-06-09T18:24:44"/>
        <d v="1944-12-30T02:59:03"/>
        <d v="1945-07-15T10:32:59"/>
        <d v="1945-03-25T03:34:36"/>
        <d v="1944-08-30T20:09:38"/>
        <d v="1945-05-07T21:14:18"/>
        <d v="1945-03-24T22:17:51"/>
        <d v="1945-03-06T16:50:03"/>
        <d v="1944-07-30T17:12:00"/>
        <d v="1945-05-20T21:00:00"/>
        <d v="1944-06-23T21:00:00"/>
        <d v="1944-08-10T15:51:50"/>
        <d v="1944-11-10T21:47:00"/>
        <d v="1946-09-11T16:59:00"/>
        <d v="1945-11-03T16:11:45"/>
        <d v="1945-11-15T22:24:14"/>
        <d v="1944-08-28T05:30:00"/>
        <d v="1946-03-22T03:29:00"/>
        <d v="1946-06-17T19:32:19"/>
        <d v="1944-09-06T15:50:05"/>
        <d v="1945-03-12T03:11:00"/>
        <d v="1944-07-01T04:07:58"/>
        <d v="1947-03-28T17:44:10"/>
        <d v="1945-08-12T03:29:56"/>
        <d v="1945-10-06T16:42:15"/>
        <d v="1945-01-22T01:00:00"/>
        <d v="1946-09-02T10:00:00"/>
        <d v="1946-01-31T14:58:48"/>
        <d v="1946-12-07T16:15:52"/>
        <d v="1945-06-28T03:59:00"/>
        <d v="1945-01-23T20:39:56"/>
        <d v="1947-02-19T00:26:39"/>
        <d v="1946-01-29T23:03:00"/>
        <d v="1944-08-31T14:27:49"/>
        <d v="1945-03-25T17:59:52"/>
        <d v="1946-05-08T22:49:51"/>
        <d v="1944-12-09T05:28:22"/>
        <d v="1945-04-29T22:00:00"/>
        <d v="1947-02-25T13:05:58"/>
        <d v="1945-01-02T23:26:00"/>
        <d v="1945-08-13T18:12:24"/>
        <d v="1945-03-21T04:59:00"/>
        <d v="1944-08-22T07:00:00"/>
        <d v="1944-06-29T06:00:00"/>
        <d v="1946-12-05T04:59:00"/>
        <d v="1945-02-26T06:00:18"/>
        <d v="1944-06-15T04:36:18"/>
        <d v="1945-01-06T20:58:03"/>
        <d v="1945-08-15T16:00:00"/>
        <d v="1944-08-10T18:36:01"/>
        <d v="1945-06-09T02:13:11"/>
        <d v="1945-12-17T19:49:59"/>
        <d v="1946-11-13T12:14:02"/>
        <d v="1945-08-12T19:38:00"/>
        <d v="1945-04-13T05:04:00"/>
        <d v="1945-06-09T23:00:00"/>
        <d v="1945-06-24T13:25:00"/>
        <d v="1944-10-24T20:08:00"/>
        <d v="1944-07-27T03:14:56"/>
        <d v="1944-09-09T08:37:22"/>
        <d v="1945-09-05T18:09:57"/>
        <d v="1944-11-24T20:29:37"/>
        <d v="1945-04-23T04:35:00"/>
        <d v="1945-11-28T06:04:09"/>
        <d v="1945-05-08T22:59:00"/>
        <d v="1946-05-31T23:38:29"/>
        <d v="1946-06-02T11:19:12"/>
        <d v="1944-09-09T12:39:21"/>
        <d v="1944-08-02T16:00:00"/>
        <d v="1946-01-16T00:00:00"/>
        <d v="1946-11-12T10:17:40"/>
        <d v="1944-10-24T18:00:00"/>
        <d v="1945-02-28T23:00:00"/>
        <d v="1945-04-07T23:31:11"/>
        <d v="1944-06-24T23:02:02"/>
        <d v="1944-07-28T20:53:59"/>
        <d v="1944-12-25T02:02:28"/>
        <d v="1944-08-07T06:25:04"/>
        <d v="1945-10-14T04:59:00"/>
        <d v="1946-09-17T19:51:05"/>
        <d v="1946-03-31T06:00:00"/>
        <d v="1945-09-04T03:38:27"/>
        <d v="1946-03-15T03:02:44"/>
        <d v="1946-07-16T00:43:00"/>
        <d v="1945-09-29T13:00:00"/>
        <d v="1945-10-02T15:45:46"/>
        <d v="1946-11-30T07:18:40"/>
        <d v="1946-07-10T15:09:20"/>
        <d v="1945-06-25T21:44:14"/>
        <d v="1944-10-05T04:30:00"/>
        <d v="1944-12-31T11:49:11"/>
        <d v="1944-11-23T01:00:00"/>
        <d v="1945-06-14T21:41:54"/>
        <d v="1945-10-31T16:50:00"/>
        <d v="1945-08-25T15:54:35"/>
        <d v="1945-05-13T19:14:28"/>
        <d v="1945-02-26T08:00:00"/>
        <d v="1946-10-01T03:25:44"/>
        <d v="1944-09-05T07:48:43"/>
        <d v="1945-02-09T02:53:41"/>
        <d v="1946-04-07T18:35:00"/>
        <d v="1946-05-02T18:49:02"/>
        <d v="1945-10-24T18:58:10"/>
        <d v="1946-07-28T23:29:00"/>
        <d v="1944-07-12T15:37:44"/>
        <d v="1945-11-26T21:22:21"/>
        <d v="1946-04-24T00:20:00"/>
        <d v="1946-07-07T23:25:54"/>
        <d v="1944-07-31T14:00:00"/>
        <d v="1944-09-26T18:55:56"/>
        <d v="1946-01-01T20:17:36"/>
        <d v="1944-05-06T21:23:30"/>
        <d v="1945-11-26T14:54:54"/>
        <d v="1945-11-16T04:41:57"/>
        <d v="1945-04-17T16:19:46"/>
        <d v="1946-04-13T04:39:40"/>
        <d v="1944-07-22T02:59:00"/>
        <d v="1947-03-05T06:58:27"/>
        <d v="1946-05-21T19:34:33"/>
        <d v="1946-08-28T03:55:00"/>
        <d v="1946-04-16T20:43:31"/>
        <d v="1944-07-19T12:52:06"/>
        <d v="1945-02-04T01:37:14"/>
        <d v="1946-05-08T04:00:00"/>
        <d v="1946-06-01T13:07:28"/>
        <d v="1946-07-12T20:48:18"/>
        <d v="1944-07-30T07:00:00"/>
        <d v="1946-07-21T18:55:32"/>
        <d v="1945-01-29T15:25:53"/>
        <d v="1945-03-27T20:00:00"/>
        <d v="1944-07-03T14:22:27"/>
        <d v="1946-07-16T04:19:09"/>
        <d v="1945-07-05T19:26:20"/>
        <d v="1944-05-18T06:59:00"/>
        <d v="1944-11-06T00:00:00"/>
        <d v="1946-02-18T21:05:00"/>
        <d v="1946-05-05T13:04:00"/>
        <d v="1944-05-14T22:11:30"/>
        <d v="1945-08-27T01:56:53"/>
        <d v="1945-11-06T18:59:41"/>
        <d v="1946-03-01T16:08:13"/>
        <d v="1945-05-29T15:28:02"/>
        <d v="1945-12-09T23:34:19"/>
        <d v="1945-05-11T20:45:12"/>
        <d v="1944-07-17T09:21:30"/>
        <d v="1945-02-12T11:27:00"/>
        <d v="1944-11-18T16:04:00"/>
        <d v="1945-04-03T08:23:41"/>
        <d v="1945-03-26T22:07:06"/>
        <d v="1944-08-29T19:51:49"/>
        <d v="1946-05-06T14:29:18"/>
        <d v="1944-09-25T01:02:41"/>
        <d v="1945-02-13T14:05:47"/>
        <d v="1944-10-06T03:54:17"/>
        <d v="1944-10-18T19:23:05"/>
        <d v="1946-02-14T18:33:07"/>
        <d v="1944-08-24T16:28:00"/>
        <d v="1945-07-20T23:08:27"/>
        <d v="1944-09-07T16:49:20"/>
        <d v="1944-10-24T18:29:26"/>
        <d v="1945-01-26T13:04:38"/>
        <d v="1945-04-30T13:04:09"/>
        <d v="1945-02-14T07:13:43"/>
        <d v="1946-03-04T05:54:29"/>
        <d v="1945-07-17T18:44:23"/>
        <d v="1944-09-15T20:56:40"/>
        <d v="1944-09-02T16:07:54"/>
        <d v="1946-10-06T21:51:48"/>
        <d v="1946-04-14T16:28:00"/>
        <d v="1945-03-22T03:34:59"/>
        <d v="1944-10-24T21:52:38"/>
        <d v="1945-01-30T02:54:00"/>
        <d v="1946-03-23T22:59:23"/>
        <d v="1945-08-29T16:04:57"/>
        <d v="1945-07-24T05:42:16"/>
        <d v="1945-12-02T16:43:59"/>
        <d v="1947-02-22T01:00:00"/>
        <d v="1944-06-03T22:31:40"/>
        <d v="1945-12-12T00:36:10"/>
        <d v="1946-02-01T18:49:00"/>
        <d v="1944-12-16T15:02:44"/>
        <d v="1945-12-13T20:25:16"/>
        <d v="1946-10-01T09:00:00"/>
        <d v="1945-04-01T21:44:10"/>
        <d v="1944-10-19T21:11:27"/>
        <d v="1944-06-29T22:30:00"/>
        <d v="1946-05-23T14:25:00"/>
        <d v="1944-10-15T19:10:10"/>
        <d v="1945-11-29T05:59:00"/>
        <d v="1945-07-16T03:00:00"/>
        <d v="1946-09-05T11:22:34"/>
        <d v="1945-01-18T19:16:00"/>
        <d v="1944-11-18T22:58:45"/>
        <d v="1945-04-08T05:00:00"/>
        <d v="1944-08-19T04:49:49"/>
        <d v="1944-10-20T15:36:50"/>
        <d v="1945-01-09T01:00:00"/>
        <d v="1946-04-10T11:13:07"/>
        <d v="1945-07-12T23:00:15"/>
        <d v="1944-10-21T15:16:31"/>
        <d v="1944-05-07T06:53:00"/>
        <d v="1944-10-11T21:05:16"/>
        <d v="1944-11-13T20:00:00"/>
        <d v="1946-09-30T04:00:00"/>
        <d v="1944-06-17T15:33:51"/>
        <d v="1946-07-02T19:59:00"/>
        <d v="1945-11-23T23:00:00"/>
        <d v="1944-09-14T03:00:00"/>
        <d v="1944-06-21T16:00:00"/>
        <d v="1946-04-20T02:23:43"/>
        <d v="1946-07-01T17:44:28"/>
        <d v="1944-06-25T16:21:24"/>
        <d v="1945-04-27T14:07:06"/>
        <d v="1944-08-10T22:50:11"/>
        <d v="1946-05-18T00:56:28"/>
        <d v="1945-09-26T02:49:10"/>
        <d v="1947-01-12T23:05:00"/>
        <d v="1945-02-26T12:00:00"/>
        <d v="1945-02-27T03:00:00"/>
        <d v="1946-12-25T19:18:51"/>
        <d v="1944-08-19T18:35:11"/>
        <d v="1945-05-07T04:00:00"/>
        <d v="1945-11-03T14:16:15"/>
        <d v="1944-06-28T17:28:00"/>
        <d v="1944-10-19T19:51:00"/>
        <d v="1946-12-20T17:03:14"/>
        <d v="1947-01-26T18:54:02"/>
        <d v="1946-06-18T22:32:01"/>
        <d v="1946-06-13T18:54:00"/>
        <d v="1945-03-06T12:57:05"/>
        <d v="1945-11-12T23:00:00"/>
        <d v="1946-01-12T18:16:56"/>
        <d v="1946-10-08T10:28:26"/>
        <d v="1945-03-22T03:59:00"/>
        <d v="1945-11-19T04:00:00"/>
        <d v="1946-07-16T17:49:46"/>
        <d v="1945-01-14T10:26:00"/>
        <d v="1945-05-29T17:35:00"/>
        <d v="1945-08-05T15:00:00"/>
        <d v="1945-01-14T12:09:11"/>
        <d v="1945-04-03T03:40:47"/>
        <d v="1945-08-20T19:34:53"/>
        <d v="1944-10-20T04:59:00"/>
        <d v="1946-12-18T00:45:50"/>
        <d v="1947-02-27T08:51:00"/>
        <d v="1946-01-29T23:55:00"/>
        <d v="1946-06-03T17:19:57"/>
        <d v="1946-09-01T20:24:33"/>
        <d v="1944-10-23T02:59:50"/>
        <d v="1947-01-24T21:41:22"/>
        <d v="1946-05-14T20:21:13"/>
        <d v="1945-08-24T18:32:00"/>
        <d v="1946-10-26T06:40:34"/>
        <d v="1946-12-25T00:15:09"/>
        <d v="1945-03-31T01:00:00"/>
        <d v="1944-09-22T22:00:01"/>
        <d v="1947-03-02T05:00:00"/>
        <d v="1945-11-27T13:56:44"/>
        <d v="1946-07-20T15:02:31"/>
        <d v="1945-02-22T03:15:40"/>
        <d v="1946-02-26T00:00:00"/>
        <d v="1946-01-06T06:34:00"/>
      </sharedItems>
      <fieldGroup par="24" base="19">
        <rangePr groupBy="months" startDate="1939-08-09T19:26:00" endDate="1947-05-02T19:12:00"/>
        <groupItems count="14">
          <s v="&lt;8/9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194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1939-08-09T19:26:00" endDate="1947-05-02T19:12:00"/>
        <groupItems count="6">
          <s v="&lt;8/9/1939"/>
          <s v="Qtr1"/>
          <s v="Qtr2"/>
          <s v="Qtr3"/>
          <s v="Qtr4"/>
          <s v="&gt;5/2/1947"/>
        </groupItems>
      </fieldGroup>
    </cacheField>
    <cacheField name="Years3" numFmtId="0" databaseField="0">
      <fieldGroup base="19">
        <rangePr groupBy="years" startDate="1939-08-09T19:26:00" endDate="1947-05-02T19:12:00"/>
        <groupItems count="11">
          <s v="&lt;8/9/1939"/>
          <s v="1939"/>
          <s v="1940"/>
          <s v="1941"/>
          <s v="1942"/>
          <s v="1943"/>
          <s v="1944"/>
          <s v="1945"/>
          <s v="1946"/>
          <s v="1947"/>
          <s v="&gt;5/2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s v="film &amp; video/television"/>
    <n v="27578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s v="film &amp; video/television"/>
    <n v="1047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s v="film &amp; video/television"/>
    <n v="210422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s v="film &amp; video/television"/>
    <n v="9726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s v="film &amp; video/television"/>
    <n v="1819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s v="film &amp; video/television"/>
    <n v="1980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s v="film &amp; video/television"/>
    <n v="7385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s v="film &amp; video/television"/>
    <n v="5705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s v="film &amp; video/television"/>
    <n v="1452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s v="film &amp; video/television"/>
    <n v="100157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s v="film &amp; video/television"/>
    <n v="1571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s v="film &amp; video/television"/>
    <n v="8196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s v="film &amp; video/television"/>
    <n v="1322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s v="film &amp; video/television"/>
    <n v="99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s v="film &amp; video/television"/>
    <n v="5800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s v="film &amp; video/television"/>
    <n v="16780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s v="film &amp; video/television"/>
    <n v="2627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s v="film &amp; video/television"/>
    <n v="21015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s v="film &amp; video/television"/>
    <n v="102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s v="film &amp; video/television"/>
    <n v="35496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s v="film &amp; video/television"/>
    <n v="14605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s v="film &amp; video/television"/>
    <n v="1542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s v="film &amp; video/television"/>
    <n v="69651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s v="film &amp; video/television"/>
    <n v="11577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s v="film &amp; video/television"/>
    <n v="657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s v="film &amp; video/television"/>
    <n v="35029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s v="film &amp; video/television"/>
    <n v="16539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s v="film &amp; video/television"/>
    <n v="1025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s v="film &amp; video/television"/>
    <n v="1691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s v="film &amp; video/television"/>
    <n v="6706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s v="film &amp; video/television"/>
    <n v="4960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s v="film &amp; video/television"/>
    <n v="1492030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s v="film &amp; video/television"/>
    <n v="647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s v="film &amp; video/television"/>
    <n v="343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s v="film &amp; video/television"/>
    <n v="6824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s v="film &amp; video/television"/>
    <n v="17652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s v="film &amp; video/television"/>
    <n v="2940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s v="film &amp; video/television"/>
    <n v="778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s v="film &amp; video/television"/>
    <n v="6821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s v="film &amp; video/television"/>
    <n v="681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s v="film &amp; video/television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s v="film &amp; video/television"/>
    <n v="8470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s v="film &amp; video/television"/>
    <n v="120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s v="film &amp; video/television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s v="film &amp; video/television"/>
    <n v="837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s v="film &amp; video/television"/>
    <n v="3229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s v="film &amp; video/television"/>
    <n v="191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s v="film &amp; video/television"/>
    <n v="3067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s v="film &amp; video/television"/>
    <n v="7630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s v="film &amp; video/television"/>
    <n v="1271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s v="film &amp; video/television"/>
    <n v="25361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s v="film &amp; video/television"/>
    <n v="136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s v="film &amp; video/television"/>
    <n v="1472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s v="film &amp; video/television"/>
    <n v="4749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s v="film &amp; video/television"/>
    <n v="1373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s v="film &amp; video/television"/>
    <n v="1592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s v="film &amp; video/television"/>
    <n v="170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s v="film &amp; video/television"/>
    <n v="865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s v="film &amp; video/television"/>
    <n v="1261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s v="film &amp; video/television"/>
    <n v="626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s v="film &amp; video/shorts"/>
    <n v="2754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s v="film &amp; video/shorts"/>
    <n v="2469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s v="film &amp; video/shorts"/>
    <n v="400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s v="film &amp; video/shorts"/>
    <n v="5861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s v="film &amp; video/shorts"/>
    <n v="97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s v="film &amp; video/shorts"/>
    <n v="1655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s v="film &amp; video/shorts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s v="film &amp; video/shorts"/>
    <n v="5749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s v="film &amp; video/shorts"/>
    <n v="18836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s v="film &amp; video/shorts"/>
    <n v="1125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s v="film &amp; video/shorts"/>
    <n v="2210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s v="film &amp; video/shorts"/>
    <n v="6131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s v="film &amp; video/shorts"/>
    <n v="492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s v="film &amp; video/shorts"/>
    <n v="11936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s v="film &amp; video/shorts"/>
    <n v="21430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s v="film &amp; video/shorts"/>
    <n v="303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s v="film &amp; video/shorts"/>
    <n v="35407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s v="film &amp; video/shorts"/>
    <n v="2652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s v="film &amp; video/shorts"/>
    <n v="2117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s v="film &amp; video/shorts"/>
    <n v="8134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s v="film &amp; video/shorts"/>
    <n v="868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s v="film &amp; video/shorts"/>
    <n v="13459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s v="film &amp; video/shorts"/>
    <n v="252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s v="film &amp; video/shorts"/>
    <n v="50245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s v="film &amp; video/shorts"/>
    <n v="20007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s v="film &amp; video/shorts"/>
    <n v="8246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s v="film &amp; video/shorts"/>
    <n v="1621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s v="film &amp; video/shorts"/>
    <n v="3850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s v="film &amp; video/shorts"/>
    <n v="2743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s v="film &amp; video/shorts"/>
    <n v="1556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s v="film &amp; video/shorts"/>
    <n v="18570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s v="film &amp; video/shorts"/>
    <n v="3078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s v="film &amp; video/shorts"/>
    <n v="1843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s v="film &amp; video/shorts"/>
    <n v="8649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s v="film &amp; video/shorts"/>
    <n v="34453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s v="film &amp; video/shorts"/>
    <n v="24341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s v="film &amp; video/shorts"/>
    <n v="566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s v="film &amp; video/shorts"/>
    <n v="206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s v="film &amp; video/shorts"/>
    <n v="2541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s v="film &amp; video/shorts"/>
    <n v="53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s v="film &amp; video/shorts"/>
    <n v="1594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s v="film &amp; video/shorts"/>
    <n v="2267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s v="film &amp; video/shorts"/>
    <n v="1320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s v="film &amp; video/shorts"/>
    <n v="5978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s v="film &amp; video/shorts"/>
    <n v="1539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s v="film &amp; video/shorts"/>
    <n v="3488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s v="film &amp; video/shorts"/>
    <n v="1523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s v="film &amp; video/shorts"/>
    <n v="1015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s v="film &amp; video/shorts"/>
    <n v="5070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s v="film &amp; video/shorts"/>
    <n v="7510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s v="film &amp; video/shorts"/>
    <n v="5771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s v="film &amp; video/shorts"/>
    <n v="2118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s v="film &amp; video/shorts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s v="film &amp; video/shorts"/>
    <n v="147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s v="film &amp; video/shorts"/>
    <n v="2452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s v="film &amp; video/shorts"/>
    <n v="15949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s v="film &amp; video/shorts"/>
    <n v="205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s v="film &amp; video/shorts"/>
    <n v="154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s v="film &amp; video/shorts"/>
    <n v="1357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s v="film &amp; video/shorts"/>
    <n v="2048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s v="film &amp; video/science fiction"/>
    <n v="95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s v="film &amp; video/science fiction"/>
    <n v="2197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s v="film &amp; video/science fiction"/>
    <n v="118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s v="film &amp; video/science fiction"/>
    <n v="1605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s v="film &amp; video/science fiction"/>
    <n v="12705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s v="film &amp; video/science fiction"/>
    <n v="254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s v="film &amp; video/science fiction"/>
    <n v="756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s v="film &amp; video/science fiction"/>
    <n v="60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s v="film &amp; video/science fiction"/>
    <n v="301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s v="film &amp; video/science fiction"/>
    <n v="10016"/>
    <e v="#DIV/0!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s v="film &amp; video/science fiction"/>
    <n v="5004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s v="film &amp; video/science fiction"/>
    <n v="73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s v="film &amp; video/science fiction"/>
    <n v="81"/>
    <e v="#DIV/0!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s v="film &amp; video/science fiction"/>
    <n v="1155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s v="film &amp; video/science fiction"/>
    <n v="191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s v="film &amp; video/science fiction"/>
    <n v="1907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s v="film &amp; video/science fiction"/>
    <n v="103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s v="film &amp; video/science fiction"/>
    <n v="38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s v="film &amp; video/science fiction"/>
    <n v="11229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s v="film &amp; video/science fiction"/>
    <n v="28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s v="film &amp; video/science fiction"/>
    <n v="460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s v="film &amp; video/science fiction"/>
    <n v="184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s v="film &amp; video/science fiction"/>
    <n v="984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s v="film &amp; video/science fiction"/>
    <n v="71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s v="film &amp; video/science fiction"/>
    <n v="1195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s v="film &amp; video/science fiction"/>
    <n v="269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s v="film &amp; video/science fiction"/>
    <n v="767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s v="film &amp; video/science fiction"/>
    <n v="106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s v="film &amp; video/science fiction"/>
    <n v="530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s v="film &amp; video/science fiction"/>
    <n v="40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s v="film &amp; video/science fiction"/>
    <n v="2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s v="film &amp; video/science fiction"/>
    <n v="1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s v="film &amp; video/science fiction"/>
    <n v="3436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s v="film &amp; video/science fiction"/>
    <n v="4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s v="film &amp; video/science fiction"/>
    <n v="146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s v="film &amp; video/science fiction"/>
    <n v="1708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s v="film &amp; video/science fiction"/>
    <n v="1017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s v="film &amp; video/science fiction"/>
    <n v="10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s v="film &amp; video/drama"/>
    <n v="1013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s v="film &amp; video/drama"/>
    <n v="1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s v="film &amp; video/drama"/>
    <n v="1789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s v="film &amp; video/drama"/>
    <n v="2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s v="film &amp; video/drama"/>
    <n v="42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s v="film &amp; video/drama"/>
    <n v="292"/>
    <e v="#DIV/0!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s v="film &amp; video/drama"/>
    <n v="986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s v="film &amp; video/drama"/>
    <n v="4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s v="film &amp; video/drama"/>
    <n v="605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s v="film &amp; video/drama"/>
    <n v="1919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s v="film &amp; video/drama"/>
    <n v="47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s v="film &amp; video/drama"/>
    <n v="9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s v="film &amp; video/drama"/>
    <n v="50"/>
    <e v="#DIV/0!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s v="film &amp; video/drama"/>
    <n v="4241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s v="film &amp; video/drama"/>
    <n v="777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s v="film &amp; video/drama"/>
    <n v="23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s v="film &amp; video/drama"/>
    <n v="3069"/>
    <e v="#DIV/0!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s v="film &amp; video/drama"/>
    <n v="10218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s v="film &amp; video/drama"/>
    <n v="9"/>
    <e v="#DIV/0!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s v="film &amp; video/drama"/>
    <n v="4513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s v="film &amp; video/drama"/>
    <n v="3753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s v="film &amp; video/drama"/>
    <n v="1305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s v="film &amp; video/drama"/>
    <n v="4464"/>
    <e v="#DIV/0!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s v="film &amp; video/drama"/>
    <n v="355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s v="film &amp; video/drama"/>
    <n v="2917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s v="film &amp; video/drama"/>
    <n v="108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s v="film &amp; video/drama"/>
    <n v="861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s v="film &amp; video/drama"/>
    <n v="860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s v="film &amp; video/drama"/>
    <n v="2843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s v="film &amp; video/drama"/>
    <n v="8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s v="film &amp; video/drama"/>
    <n v="351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s v="film &amp; video/drama"/>
    <n v="8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s v="film &amp; video/drama"/>
    <n v="4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s v="film &amp; video/drama"/>
    <n v="415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s v="film &amp; video/drama"/>
    <n v="1640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s v="film &amp; video/drama"/>
    <n v="2"/>
    <e v="#DIV/0!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s v="film &amp; video/drama"/>
    <n v="1163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s v="film &amp; video/drama"/>
    <n v="1624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s v="film &amp; video/drama"/>
    <n v="162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s v="film &amp; video/drama"/>
    <n v="404"/>
    <e v="#DIV/0!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s v="film &amp; video/drama"/>
    <n v="673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s v="film &amp; video/drama"/>
    <n v="6197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s v="film &amp; video/drama"/>
    <n v="669"/>
    <e v="#DIV/0!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s v="film &amp; video/drama"/>
    <n v="1606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s v="film &amp; video/drama"/>
    <n v="13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s v="film &amp; video/drama"/>
    <n v="501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s v="film &amp; video/drama"/>
    <n v="315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s v="film &amp; video/drama"/>
    <n v="284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s v="film &amp; video/drama"/>
    <n v="7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s v="film &amp; video/drama"/>
    <n v="158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s v="film &amp; video/drama"/>
    <n v="329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s v="film &amp; video/drama"/>
    <n v="786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s v="film &amp; video/drama"/>
    <n v="624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s v="film &amp; video/drama"/>
    <n v="7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s v="film &amp; video/drama"/>
    <n v="313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s v="film &amp; video/drama"/>
    <n v="884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s v="film &amp; video/drama"/>
    <n v="77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s v="film &amp; video/drama"/>
    <n v="39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s v="film &amp; video/drama"/>
    <n v="762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s v="film &amp; video/drama"/>
    <n v="76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s v="film &amp; video/drama"/>
    <n v="75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s v="film &amp; video/drama"/>
    <n v="74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s v="film &amp; video/drama"/>
    <n v="3608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s v="film &amp; video/drama"/>
    <n v="2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s v="film &amp; video/drama"/>
    <n v="1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s v="film &amp; video/drama"/>
    <n v="17820"/>
    <e v="#DIV/0!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s v="film &amp; video/drama"/>
    <n v="122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s v="film &amp; video/drama"/>
    <n v="126"/>
    <e v="#DIV/0!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s v="film &amp; video/drama"/>
    <n v="441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s v="film &amp; video/drama"/>
    <n v="1177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s v="film &amp; video/drama"/>
    <n v="235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s v="film &amp; video/drama"/>
    <n v="2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s v="film &amp; video/drama"/>
    <n v="878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s v="film &amp; video/drama"/>
    <n v="1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s v="film &amp; video/drama"/>
    <n v="3468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s v="film &amp; video/drama"/>
    <n v="347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s v="film &amp; video/drama"/>
    <n v="23"/>
    <e v="#DIV/0!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s v="film &amp; video/drama"/>
    <n v="227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s v="film &amp; video/drama"/>
    <n v="130"/>
    <e v="#DIV/0!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s v="film &amp; video/drama"/>
    <n v="3379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s v="film &amp; video/documentary"/>
    <n v="224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s v="film &amp; video/documentary"/>
    <n v="92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s v="film &amp; video/documentary"/>
    <n v="257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s v="film &amp; video/documentary"/>
    <n v="134"/>
    <n v="101.8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s v="film &amp; video/documentary"/>
    <n v="95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s v="film &amp; video/documentary"/>
    <n v="665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s v="film &amp; video/documentary"/>
    <n v="660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s v="film &amp; video/documentary"/>
    <n v="658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s v="film &amp; video/documentary"/>
    <n v="39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s v="film &amp; video/documentary"/>
    <n v="327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s v="film &amp; video/documentary"/>
    <n v="10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s v="film &amp; video/documentary"/>
    <n v="919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s v="film &amp; video/documentary"/>
    <n v="642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s v="film &amp; video/documentary"/>
    <n v="2136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s v="film &amp; video/documentary"/>
    <n v="133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s v="film &amp; video/documentary"/>
    <n v="399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s v="film &amp; video/documentary"/>
    <n v="245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s v="film &amp; video/documentary"/>
    <n v="9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s v="film &amp; video/documentary"/>
    <n v="106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s v="film &amp; video/documentary"/>
    <n v="42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s v="film &amp; video/documentary"/>
    <n v="315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s v="film &amp; video/documentary"/>
    <n v="157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s v="film &amp; video/documentary"/>
    <n v="1253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s v="film &amp; video/documentary"/>
    <n v="125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s v="film &amp; video/documentary"/>
    <n v="626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s v="film &amp; video/documentary"/>
    <n v="62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s v="film &amp; video/documentary"/>
    <n v="3089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s v="film &amp; video/documentary"/>
    <n v="313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s v="film &amp; video/documentary"/>
    <n v="61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s v="film &amp; video/documentary"/>
    <n v="3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s v="film &amp; video/documentary"/>
    <n v="1334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s v="film &amp; video/documentary"/>
    <n v="1020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s v="film &amp; video/documentary"/>
    <n v="610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s v="film &amp; video/documentary"/>
    <n v="760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s v="film &amp; video/documentary"/>
    <n v="15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s v="film &amp; video/documentary"/>
    <n v="758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s v="film &amp; video/documentary"/>
    <n v="47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s v="film &amp; video/documentary"/>
    <n v="11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s v="film &amp; video/documentary"/>
    <n v="178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s v="film &amp; video/documentary"/>
    <n v="40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s v="film &amp; video/documentary"/>
    <n v="54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s v="film &amp; video/documentary"/>
    <n v="67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s v="film &amp; video/documentary"/>
    <n v="167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s v="film &amp; video/documentary"/>
    <n v="75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s v="film &amp; video/documentary"/>
    <n v="214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s v="film &amp; video/documentary"/>
    <n v="200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s v="film &amp; video/documentary"/>
    <n v="198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s v="film &amp; video/documentary"/>
    <n v="59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s v="film &amp; video/documentary"/>
    <n v="197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s v="film &amp; video/documentary"/>
    <n v="649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s v="film &amp; video/documentary"/>
    <n v="582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s v="film &amp; video/documentary"/>
    <n v="39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s v="film &amp; video/documentary"/>
    <n v="111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s v="film &amp; video/documentary"/>
    <n v="575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s v="film &amp; video/documentary"/>
    <n v="57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s v="film &amp; video/documentary"/>
    <n v="143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s v="film &amp; video/documentary"/>
    <n v="23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s v="film &amp; video/documentary"/>
    <n v="283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s v="film &amp; video/documentary"/>
    <n v="217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s v="film &amp; video/documentary"/>
    <n v="281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s v="film &amp; video/documentary"/>
    <n v="936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s v="film &amp; video/documentary"/>
    <n v="819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s v="film &amp; video/documentary"/>
    <n v="3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s v="film &amp; video/documentary"/>
    <n v="2760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s v="film &amp; video/documentary"/>
    <n v="125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s v="film &amp; video/documentary"/>
    <n v="227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s v="film &amp; video/documentary"/>
    <n v="151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s v="film &amp; video/documentary"/>
    <n v="271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s v="film &amp; video/documentary"/>
    <n v="135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s v="film &amp; video/documentary"/>
    <n v="334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s v="film &amp; video/documentary"/>
    <n v="157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s v="film &amp; video/documentary"/>
    <n v="2658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s v="film &amp; video/documentary"/>
    <n v="177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s v="film &amp; video/documentary"/>
    <n v="88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s v="film &amp; video/documentary"/>
    <n v="529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s v="film &amp; video/documentary"/>
    <n v="529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s v="film &amp; video/documentary"/>
    <n v="132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s v="film &amp; video/documentary"/>
    <n v="75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s v="film &amp; video/documentary"/>
    <n v="486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s v="film &amp; video/documentary"/>
    <n v="309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s v="film &amp; video/documentary"/>
    <n v="52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s v="film &amp; video/documentary"/>
    <n v="17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s v="film &amp; video/documentary"/>
    <n v="651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s v="film &amp; video/documentary"/>
    <n v="34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s v="film &amp; video/documentary"/>
    <n v="257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s v="film &amp; video/documentary"/>
    <n v="73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s v="film &amp; video/documentary"/>
    <n v="64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s v="film &amp; video/documentary"/>
    <n v="26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s v="film &amp; video/documentary"/>
    <n v="64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s v="film &amp; video/documentary"/>
    <n v="299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s v="film &amp; video/documentary"/>
    <n v="846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s v="film &amp; video/documentary"/>
    <n v="169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s v="film &amp; video/documentary"/>
    <n v="420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s v="film &amp; video/documentary"/>
    <n v="72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s v="film &amp; video/documentary"/>
    <n v="717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s v="film &amp; video/documentary"/>
    <n v="4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s v="film &amp; video/documentary"/>
    <n v="82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s v="film &amp; video/documentary"/>
    <n v="74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s v="film &amp; video/documentary"/>
    <n v="1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s v="film &amp; video/documentary"/>
    <n v="245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s v="film &amp; video/documentary"/>
    <n v="61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s v="film &amp; video/documentary"/>
    <n v="243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s v="film &amp; video/documentary"/>
    <n v="216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s v="film &amp; video/documentary"/>
    <n v="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s v="film &amp; video/documentary"/>
    <n v="71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s v="film &amp; video/documentary"/>
    <n v="24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s v="film &amp; video/documentary"/>
    <n v="41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s v="film &amp; video/documentary"/>
    <n v="678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s v="film &amp; video/documentary"/>
    <n v="67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s v="film &amp; video/documentary"/>
    <n v="313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s v="film &amp; video/documentary"/>
    <n v="156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s v="film &amp; video/documentary"/>
    <n v="4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s v="film &amp; video/documentary"/>
    <n v="95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s v="film &amp; video/documentary"/>
    <n v="192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s v="film &amp; video/documentary"/>
    <n v="66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s v="film &amp; video/documentary"/>
    <n v="237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s v="film &amp; video/documentary"/>
    <n v="254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s v="film &amp; video/documentary"/>
    <n v="323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s v="film &amp; video/documentary"/>
    <n v="150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s v="film &amp; video/documentary"/>
    <n v="59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s v="film &amp; video/documentary"/>
    <n v="224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s v="film &amp; video/documentary"/>
    <n v="179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s v="film &amp; video/documentary"/>
    <n v="343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s v="film &amp; video/documentary"/>
    <n v="89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s v="film &amp; video/documentary"/>
    <n v="15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s v="film &amp; video/documentary"/>
    <n v="7331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s v="film &amp; video/documentary"/>
    <n v="292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s v="film &amp; video/documentary"/>
    <n v="365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s v="film &amp; video/documentary"/>
    <n v="4381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s v="film &amp; video/documentary"/>
    <n v="893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s v="film &amp; video/documentary"/>
    <n v="182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s v="film &amp; video/documentary"/>
    <n v="728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s v="film &amp; video/documentary"/>
    <n v="145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s v="film &amp; video/documentary"/>
    <n v="542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s v="film &amp; video/documentary"/>
    <n v="87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s v="film &amp; video/documentary"/>
    <n v="3606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s v="film &amp; video/documentary"/>
    <n v="21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s v="film &amp; video/documentary"/>
    <n v="8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s v="film &amp; video/documentary"/>
    <n v="3568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s v="film &amp; video/documentary"/>
    <n v="56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s v="film &amp; video/documentary"/>
    <n v="427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s v="film &amp; video/documentary"/>
    <n v="31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s v="film &amp; video/documentary"/>
    <n v="2132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s v="film &amp; video/documentary"/>
    <n v="10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s v="film &amp; video/documentary"/>
    <n v="114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s v="film &amp; video/documentary"/>
    <n v="42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s v="film &amp; video/documentary"/>
    <n v="44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s v="film &amp; video/documentary"/>
    <n v="20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s v="film &amp; video/documentary"/>
    <n v="139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s v="film &amp; video/documentary"/>
    <n v="167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s v="film &amp; video/documentary"/>
    <n v="276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s v="film &amp; video/documentary"/>
    <n v="103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s v="film &amp; video/documentary"/>
    <n v="206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s v="film &amp; video/documentary"/>
    <n v="41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s v="film &amp; video/documentary"/>
    <n v="102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s v="film &amp; video/documentary"/>
    <n v="409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s v="film &amp; video/documentary"/>
    <n v="58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s v="film &amp; video/documentary"/>
    <n v="723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s v="film &amp; video/documentary"/>
    <n v="727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s v="film &amp; video/documentary"/>
    <n v="1017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s v="film &amp; video/documentary"/>
    <n v="338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s v="film &amp; video/documentary"/>
    <n v="4038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s v="film &amp; video/documentary"/>
    <n v="2013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s v="film &amp; video/documentary"/>
    <n v="67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s v="film &amp; video/documentary"/>
    <n v="805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s v="film &amp; video/documentary"/>
    <n v="157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s v="film &amp; video/documentary"/>
    <n v="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s v="film &amp; video/documentary"/>
    <n v="1430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s v="film &amp; video/documentary"/>
    <n v="2002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s v="film &amp; video/documentary"/>
    <n v="190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s v="film &amp; video/documentary"/>
    <n v="89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s v="film &amp; video/documentary"/>
    <n v="248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s v="film &amp; video/animation"/>
    <n v="599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s v="film &amp; video/animation"/>
    <n v="13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s v="film &amp; video/animation"/>
    <n v="4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s v="film &amp; video/animation"/>
    <n v="9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s v="film &amp; video/animation"/>
    <n v="64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s v="film &amp; video/animation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s v="film &amp; video/animation"/>
    <n v="193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s v="film &amp; video/animation"/>
    <n v="297"/>
    <e v="#DIV/0!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s v="film &amp; video/animation"/>
    <n v="160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s v="film &amp; video/animation"/>
    <n v="383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s v="film &amp; video/animation"/>
    <n v="19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s v="film &amp; video/animation"/>
    <n v="629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s v="film &amp; video/animation"/>
    <n v="314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s v="film &amp; video/animation"/>
    <n v="622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s v="film &amp; video/animation"/>
    <n v="747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s v="film &amp; video/animation"/>
    <n v="17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s v="film &amp; video/animation"/>
    <n v="1863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s v="film &amp; video/animation"/>
    <n v="265"/>
    <e v="#DIV/0!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s v="film &amp; video/animation"/>
    <n v="92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s v="film &amp; video/animation"/>
    <n v="4049"/>
    <e v="#DIV/0!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s v="film &amp; video/animation"/>
    <n v="364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s v="film &amp; video/animation"/>
    <n v="4525"/>
    <e v="#DIV/0!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s v="film &amp; video/animation"/>
    <n v="106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s v="film &amp; video/animation"/>
    <n v="181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s v="film &amp; video/animation"/>
    <n v="179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s v="film &amp; video/animation"/>
    <n v="30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s v="film &amp; video/animation"/>
    <n v="170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s v="film &amp; video/animation"/>
    <n v="59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s v="film &amp; video/animation"/>
    <n v="709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s v="film &amp; video/animation"/>
    <n v="8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s v="film &amp; video/animation"/>
    <n v="35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s v="film &amp; video/animation"/>
    <n v="88"/>
    <e v="#DIV/0!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s v="film &amp; video/animation"/>
    <n v="2339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s v="film &amp; video/animation"/>
    <n v="18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s v="film &amp; video/animation"/>
    <n v="17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s v="film &amp; video/animation"/>
    <n v="2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s v="film &amp; video/animation"/>
    <n v="196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s v="film &amp; video/animation"/>
    <n v="87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s v="film &amp; video/animation"/>
    <n v="174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s v="film &amp; video/animation"/>
    <n v="44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s v="film &amp; video/animation"/>
    <n v="203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s v="film &amp; video/animation"/>
    <n v="3123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s v="film &amp; video/animation"/>
    <n v="17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s v="film &amp; video/animation"/>
    <n v="3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s v="film &amp; video/animation"/>
    <n v="1690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s v="film &amp; video/animation"/>
    <n v="3326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s v="film &amp; video/animation"/>
    <n v="170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s v="film &amp; video/animation"/>
    <n v="8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s v="film &amp; video/animation"/>
    <n v="224"/>
    <e v="#DIV/0!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s v="film &amp; video/animation"/>
    <n v="278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s v="film &amp; video/animation"/>
    <n v="333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s v="film &amp; video/animation"/>
    <n v="30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s v="film &amp; video/animation"/>
    <n v="206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s v="film &amp; video/animation"/>
    <n v="55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s v="film &amp; video/animation"/>
    <n v="499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s v="film &amp; video/animation"/>
    <n v="819"/>
    <e v="#DIV/0!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s v="film &amp; video/animation"/>
    <n v="7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s v="film &amp; video/animation"/>
    <n v="1082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s v="film &amp; video/animation"/>
    <n v="162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s v="film &amp; video/animation"/>
    <n v="1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s v="film &amp; video/animation"/>
    <n v="40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s v="film &amp; video/animation"/>
    <n v="54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s v="film &amp; video/animation"/>
    <n v="160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s v="film &amp; video/animation"/>
    <n v="106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s v="film &amp; video/animation"/>
    <n v="20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s v="film &amp; video/animation"/>
    <n v="42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s v="film &amp; video/animation"/>
    <n v="3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s v="film &amp; video/animation"/>
    <n v="32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s v="film &amp; video/animation"/>
    <n v="132"/>
    <e v="#DIV/0!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s v="film &amp; video/animation"/>
    <n v="21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s v="film &amp; video/animation"/>
    <n v="1573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s v="film &amp; video/animation"/>
    <n v="157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s v="film &amp; video/animation"/>
    <n v="52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s v="film &amp; video/animation"/>
    <n v="78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s v="film &amp; video/animation"/>
    <n v="224"/>
    <e v="#DIV/0!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s v="film &amp; video/animation"/>
    <n v="26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s v="film &amp; video/animation"/>
    <n v="349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s v="film &amp; video/animation"/>
    <n v="24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s v="film &amp; video/animation"/>
    <n v="78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s v="film &amp; video/animation"/>
    <n v="240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s v="film &amp; video/animation"/>
    <n v="156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s v="film &amp; video/animation"/>
    <n v="78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s v="film &amp; video/animation"/>
    <n v="239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s v="film &amp; video/animation"/>
    <n v="63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s v="film &amp; video/animation"/>
    <n v="129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s v="film &amp; video/animation"/>
    <n v="8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s v="film &amp; video/animation"/>
    <n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s v="film &amp; video/animation"/>
    <n v="31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s v="film &amp; video/animation"/>
    <n v="309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s v="film &amp; video/animation"/>
    <n v="11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s v="film &amp; video/animation"/>
    <n v="30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s v="film &amp; video/animation"/>
    <n v="192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s v="film &amp; video/animation"/>
    <n v="3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s v="film &amp; video/animation"/>
    <n v="102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s v="film &amp; video/animation"/>
    <n v="1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s v="film &amp; video/animation"/>
    <n v="306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s v="film &amp; video/animation"/>
    <n v="10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s v="film &amp; video/animation"/>
    <n v="213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s v="film &amp; video/animation"/>
    <n v="127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s v="theater/plays"/>
    <n v="305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s v="theater/plays"/>
    <n v="304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s v="theater/plays"/>
    <n v="506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s v="theater/plays"/>
    <n v="303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s v="theater/plays"/>
    <n v="43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s v="theater/plays"/>
    <n v="126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s v="theater/plays"/>
    <n v="1005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s v="theater/plays"/>
    <n v="150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s v="theater/plays"/>
    <n v="128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s v="theater/plays"/>
    <n v="1221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s v="theater/plays"/>
    <n v="42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s v="theater/plays"/>
    <n v="363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s v="theater/plays"/>
    <n v="145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s v="theater/plays"/>
    <n v="722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s v="theater/plays"/>
    <n v="95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s v="theater/plays"/>
    <n v="710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s v="theater/plays"/>
    <n v="430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s v="theater/plays"/>
    <n v="708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s v="theater/plays"/>
    <n v="282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s v="theater/plays"/>
    <n v="28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s v="technology/web"/>
    <n v="93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s v="technology/web"/>
    <n v="311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s v="technology/web"/>
    <n v="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s v="technology/web"/>
    <n v="63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s v="technology/web"/>
    <n v="276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s v="technology/web"/>
    <n v="27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s v="technology/web"/>
    <n v="23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s v="technology/web"/>
    <n v="183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s v="technology/web"/>
    <n v="137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s v="technology/web"/>
    <n v="545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s v="technology/web"/>
    <n v="27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s v="technology/web"/>
    <n v="18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s v="technology/web"/>
    <n v="30"/>
    <e v="#DIV/0!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s v="technology/web"/>
    <n v="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s v="technology/web"/>
    <n v="348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s v="technology/web"/>
    <n v="178"/>
    <e v="#DIV/0!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s v="technology/web"/>
    <n v="167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s v="technology/web"/>
    <n v="9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s v="technology/web"/>
    <n v="1773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s v="technology/web"/>
    <n v="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s v="technology/web"/>
    <n v="13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s v="technology/web"/>
    <n v="88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s v="technology/web"/>
    <n v="26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s v="technology/web"/>
    <n v="1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s v="technology/web"/>
    <n v="73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s v="technology/web"/>
    <n v="52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s v="technology/web"/>
    <n v="260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s v="technology/web"/>
    <n v="13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s v="technology/web"/>
    <n v="53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s v="technology/web"/>
    <n v="515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s v="technology/web"/>
    <n v="15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s v="technology/web"/>
    <n v="5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s v="technology/web"/>
    <n v="512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s v="technology/web"/>
    <n v="14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s v="technology/web"/>
    <n v="114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s v="technology/web"/>
    <n v="21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s v="technology/web"/>
    <n v="16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s v="technology/web"/>
    <n v="255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s v="technology/web"/>
    <n v="10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s v="technology/web"/>
    <n v="105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s v="technology/web"/>
    <n v="419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s v="technology/web"/>
    <n v="313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s v="technology/web"/>
    <n v="13"/>
    <e v="#DIV/0!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s v="technology/web"/>
    <n v="13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s v="technology/web"/>
    <n v="1241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s v="technology/web"/>
    <n v="138"/>
    <e v="#DIV/0!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s v="technology/web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s v="technology/web"/>
    <n v="41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s v="technology/web"/>
    <n v="137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s v="technology/web"/>
    <n v="164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s v="technology/web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s v="technology/web"/>
    <n v="12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s v="technology/web"/>
    <n v="163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s v="technology/web"/>
    <n v="2446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s v="technology/web"/>
    <n v="49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s v="technology/web"/>
    <n v="12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s v="technology/web"/>
    <n v="61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s v="technology/web"/>
    <n v="161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s v="technology/web"/>
    <n v="484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s v="technology/web"/>
    <n v="24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s v="technology/web"/>
    <n v="241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s v="technology/web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s v="technology/web"/>
    <n v="17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s v="technology/web"/>
    <n v="80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s v="technology/web"/>
    <n v="800"/>
    <e v="#DIV/0!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s v="technology/web"/>
    <n v="24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s v="technology/web"/>
    <n v="24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s v="technology/web"/>
    <n v="480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s v="technology/web"/>
    <n v="8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s v="technology/web"/>
    <n v="1537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s v="technology/web"/>
    <n v="87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s v="technology/web"/>
    <n v="15"/>
    <e v="#DIV/0!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s v="technology/web"/>
    <n v="11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s v="technology/web"/>
    <n v="20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s v="technology/web"/>
    <n v="118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s v="technology/web"/>
    <n v="2282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s v="technology/web"/>
    <n v="235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s v="technology/web"/>
    <n v="587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s v="technology/web"/>
    <n v="2936"/>
    <e v="#DIV/0!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s v="technology/web"/>
    <n v="0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s v="technology/web"/>
    <n v="39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s v="technology/web"/>
    <n v="4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s v="technology/web"/>
    <n v="194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s v="technology/web"/>
    <n v="16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s v="technology/web"/>
    <n v="232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s v="technology/web"/>
    <n v="46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s v="technology/web"/>
    <n v="4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s v="technology/web"/>
    <n v="3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s v="technology/web"/>
    <n v="231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s v="technology/web"/>
    <n v="6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s v="technology/web"/>
    <n v="96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s v="technology/web"/>
    <n v="23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s v="technology/web"/>
    <n v="57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s v="technology/web"/>
    <n v="11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s v="technology/web"/>
    <n v="229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s v="technology/web"/>
    <n v="46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s v="technology/web"/>
    <n v="56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s v="technology/web"/>
    <n v="11"/>
    <e v="#DIV/0!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s v="technology/web"/>
    <n v="6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s v="technology/web"/>
    <n v="1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s v="technology/wearables"/>
    <n v="16207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s v="technology/wearables"/>
    <n v="28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s v="technology/wearables"/>
    <n v="57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s v="technology/wearables"/>
    <n v="45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s v="technology/wearables"/>
    <n v="45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s v="technology/wearables"/>
    <n v="56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s v="technology/wearables"/>
    <n v="1403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s v="technology/wearables"/>
    <n v="561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s v="technology/wearables"/>
    <n v="3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s v="technology/wearables"/>
    <n v="446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s v="technology/wearables"/>
    <n v="74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s v="technology/wearables"/>
    <n v="44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s v="technology/wearables"/>
    <n v="370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s v="technology/wearables"/>
    <n v="15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s v="technology/wearables"/>
    <n v="92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s v="technology/wearables"/>
    <n v="138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s v="technology/wearables"/>
    <n v="221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s v="technology/wearables"/>
    <n v="73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s v="technology/wearables"/>
    <n v="38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s v="technology/wearables"/>
    <n v="362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s v="technology/wearables"/>
    <n v="22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s v="technology/wearables"/>
    <n v="108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s v="technology/wearables"/>
    <n v="2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s v="technology/wearables"/>
    <n v="5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s v="technology/wearables"/>
    <n v="90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s v="technology/wearables"/>
    <n v="108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s v="technology/wearables"/>
    <n v="5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s v="technology/wearables"/>
    <n v="21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s v="technology/wearables"/>
    <n v="71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s v="technology/wearables"/>
    <n v="5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s v="technology/wearables"/>
    <n v="12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s v="technology/wearables"/>
    <n v="36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s v="technology/wearables"/>
    <n v="2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s v="technology/wearables"/>
    <n v="11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s v="technology/wearables"/>
    <n v="21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s v="technology/wearables"/>
    <n v="177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s v="technology/wearables"/>
    <n v="11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s v="technology/wearables"/>
    <n v="2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s v="technology/wearables"/>
    <n v="3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s v="technology/wearables"/>
    <n v="19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s v="technology/wearables"/>
    <n v="14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s v="technology/wearables"/>
    <n v="421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s v="technology/wearables"/>
    <n v="2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s v="technology/wearables"/>
    <n v="30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s v="technology/wearables"/>
    <n v="3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s v="technology/wearables"/>
    <n v="52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s v="technology/wearables"/>
    <n v="2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s v="technology/wearables"/>
    <n v="10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s v="technology/wearables"/>
    <n v="52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s v="technology/wearables"/>
    <n v="5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s v="technology/wearables"/>
    <n v="52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s v="technology/wearables"/>
    <n v="21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s v="technology/wearables"/>
    <n v="52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s v="technology/wearables"/>
    <n v="10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s v="technology/wearables"/>
    <n v="7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s v="technology/wearables"/>
    <n v="17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s v="technology/wearables"/>
    <n v="6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s v="technology/wearables"/>
    <n v="205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s v="technology/wearables"/>
    <n v="10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s v="technology/wearables"/>
    <n v="8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s v="technology/wearables"/>
    <n v="68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s v="technology/wearables"/>
    <n v="4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s v="technology/wearables"/>
    <n v="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s v="technology/wearables"/>
    <n v="68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s v="technology/wearables"/>
    <n v="18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s v="technology/wearables"/>
    <n v="10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s v="technology/wearables"/>
    <n v="1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s v="technology/wearables"/>
    <n v="15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s v="technology/wearables"/>
    <n v="25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s v="technology/wearables"/>
    <n v="67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s v="technology/wearables"/>
    <n v="842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s v="technology/wearables"/>
    <n v="10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s v="technology/wearables"/>
    <n v="2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s v="technology/wearables"/>
    <n v="40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s v="technology/wearables"/>
    <n v="67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s v="technology/wearables"/>
    <n v="37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s v="technology/wearables"/>
    <n v="144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s v="technology/wearables"/>
    <n v="10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s v="technology/wearables"/>
    <n v="84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s v="technology/wearables"/>
    <n v="67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s v="publishing/nonfiction"/>
    <n v="529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s v="publishing/nonfiction"/>
    <n v="122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s v="publishing/nonfiction"/>
    <n v="40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s v="publishing/nonfiction"/>
    <n v="201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s v="publishing/nonfiction"/>
    <n v="143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s v="publishing/nonfiction"/>
    <n v="5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s v="publishing/nonfiction"/>
    <n v="4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s v="publishing/nonfiction"/>
    <n v="286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s v="publishing/nonfiction"/>
    <n v="134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s v="publishing/nonfiction"/>
    <n v="250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s v="publishing/nonfiction"/>
    <n v="50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s v="publishing/nonfiction"/>
    <n v="198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s v="publishing/nonfiction"/>
    <n v="24580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s v="publishing/nonfiction"/>
    <n v="392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s v="publishing/nonfiction"/>
    <n v="115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s v="publishing/nonfiction"/>
    <n v="21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s v="publishing/nonfiction"/>
    <n v="269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s v="publishing/nonfiction"/>
    <n v="191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s v="publishing/nonfiction"/>
    <n v="636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s v="publishing/nonfiction"/>
    <n v="15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s v="publishing/nonfiction"/>
    <n v="317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s v="publishing/nonfiction"/>
    <n v="7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s v="publishing/nonfiction"/>
    <n v="677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s v="publishing/nonfiction"/>
    <n v="1720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s v="publishing/nonfiction"/>
    <n v="189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s v="publishing/nonfiction"/>
    <n v="425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s v="publishing/nonfiction"/>
    <n v="3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s v="publishing/nonfiction"/>
    <n v="134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s v="publishing/nonfiction"/>
    <n v="469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s v="publishing/nonfiction"/>
    <n v="9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s v="publishing/nonfiction"/>
    <n v="210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s v="publishing/nonfiction"/>
    <n v="310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s v="publishing/nonfiction"/>
    <n v="186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s v="publishing/nonfiction"/>
    <n v="9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s v="publishing/nonfiction"/>
    <n v="461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s v="publishing/nonfiction"/>
    <n v="368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s v="publishing/nonfiction"/>
    <n v="13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s v="publishing/nonfiction"/>
    <n v="3655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s v="publishing/nonfiction"/>
    <n v="365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s v="publishing/nonfiction"/>
    <n v="182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s v="publishing/fiction"/>
    <n v="415"/>
    <e v="#DIV/0!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s v="publishing/fiction"/>
    <n v="18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s v="publishing/fiction"/>
    <n v="26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s v="publishing/fiction"/>
    <n v="21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s v="publishing/fiction"/>
    <n v="181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s v="publishing/fiction"/>
    <n v="129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s v="publishing/fiction"/>
    <n v="224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s v="publishing/fiction"/>
    <n v="177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s v="publishing/fiction"/>
    <n v="353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s v="publishing/fiction"/>
    <n v="221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s v="publishing/fiction"/>
    <n v="5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s v="publishing/fiction"/>
    <n v="23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s v="publishing/fiction"/>
    <n v="58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s v="publishing/fiction"/>
    <n v="234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s v="publishing/fiction"/>
    <n v="1750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s v="publishing/fiction"/>
    <n v="87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s v="publishing/fiction"/>
    <n v="125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s v="publishing/fiction"/>
    <n v="291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s v="publishing/fiction"/>
    <n v="17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s v="publishing/fiction"/>
    <n v="58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s v="music/rock"/>
    <n v="872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s v="music/rock"/>
    <n v="1089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s v="music/rock"/>
    <n v="1241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s v="music/rock"/>
    <n v="578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s v="music/rock"/>
    <n v="8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s v="music/rock"/>
    <n v="1727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s v="music/rock"/>
    <n v="173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s v="music/rock"/>
    <n v="718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s v="music/rock"/>
    <n v="859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s v="music/rock"/>
    <n v="505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s v="music/rock"/>
    <n v="86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s v="music/rock"/>
    <n v="114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s v="music/rock"/>
    <n v="34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s v="music/rock"/>
    <n v="310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s v="music/rock"/>
    <n v="107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s v="music/rock"/>
    <n v="61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s v="music/rock"/>
    <n v="85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s v="music/rock"/>
    <n v="241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s v="music/rock"/>
    <n v="560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s v="music/rock"/>
    <n v="418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s v="music/rock"/>
    <n v="139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s v="music/rock"/>
    <n v="363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s v="music/rock"/>
    <n v="151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s v="music/rock"/>
    <n v="277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s v="music/rock"/>
    <n v="104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s v="music/rock"/>
    <n v="208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s v="music/rock"/>
    <n v="184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s v="music/rock"/>
    <n v="207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s v="music/rock"/>
    <n v="550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s v="music/rock"/>
    <n v="824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s v="music/rock"/>
    <n v="1372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s v="music/rock"/>
    <n v="548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s v="music/rock"/>
    <n v="821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s v="music/rock"/>
    <n v="205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s v="music/rock"/>
    <n v="117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s v="music/rock"/>
    <n v="547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s v="music/rock"/>
    <n v="2340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s v="music/rock"/>
    <n v="2048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s v="music/rock"/>
    <n v="409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s v="music/rock"/>
    <n v="4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s v="music/rock"/>
    <n v="2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s v="music/rock"/>
    <n v="10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s v="music/rock"/>
    <n v="509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s v="music/rock"/>
    <n v="65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s v="music/rock"/>
    <n v="148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s v="music/rock"/>
    <n v="2703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s v="music/rock"/>
    <n v="624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s v="music/rock"/>
    <n v="16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s v="music/rock"/>
    <n v="450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s v="music/rock"/>
    <n v="540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s v="music/rock"/>
    <n v="54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s v="music/rock"/>
    <n v="135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s v="music/rock"/>
    <n v="147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s v="music/rock"/>
    <n v="404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s v="music/rock"/>
    <n v="16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s v="music/rock"/>
    <n v="32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s v="music/rock"/>
    <n v="403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s v="music/rock"/>
    <n v="16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s v="music/metal"/>
    <n v="8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s v="music/metal"/>
    <n v="161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s v="music/metal"/>
    <n v="321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s v="music/metal"/>
    <n v="2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s v="music/metal"/>
    <n v="160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s v="music/metal"/>
    <n v="727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s v="music/metal"/>
    <n v="800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s v="music/metal"/>
    <n v="2660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s v="music/metal"/>
    <n v="199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s v="music/metal"/>
    <n v="198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s v="music/metal"/>
    <n v="396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s v="music/metal"/>
    <n v="226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s v="music/metal"/>
    <n v="26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s v="music/metal"/>
    <n v="2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s v="music/metal"/>
    <n v="543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s v="music/metal"/>
    <n v="3149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s v="music/metal"/>
    <n v="6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s v="music/metal"/>
    <n v="653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s v="music/metal"/>
    <n v="196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s v="music/jazz"/>
    <n v="56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s v="music/jazz"/>
    <n v="174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s v="music/jazz"/>
    <n v="16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s v="music/jazz"/>
    <n v="390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s v="music/jazz"/>
    <n v="120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s v="music/jazz"/>
    <n v="354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s v="music/jazz"/>
    <n v="222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s v="music/jazz"/>
    <n v="1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s v="music/jazz"/>
    <n v="1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s v="music/jazz"/>
    <n v="8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s v="music/jazz"/>
    <n v="39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s v="music/jazz"/>
    <n v="128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s v="music/jazz"/>
    <n v="96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s v="music/jazz"/>
    <n v="2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s v="music/jazz"/>
    <n v="255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s v="music/jazz"/>
    <n v="153"/>
    <e v="#DIV/0!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s v="music/jazz"/>
    <n v="24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s v="music/jazz"/>
    <n v="381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s v="music/jazz"/>
    <n v="15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s v="music/jazz"/>
    <n v="36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s v="music/indie rock"/>
    <n v="200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s v="music/indie rock"/>
    <n v="201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s v="music/indie rock"/>
    <n v="503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s v="music/indie rock"/>
    <n v="151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s v="music/indie rock"/>
    <n v="376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s v="music/indie rock"/>
    <n v="75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s v="music/indie rock"/>
    <n v="15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s v="music/indie rock"/>
    <n v="751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s v="music/indie rock"/>
    <n v="75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s v="music/indie rock"/>
    <n v="30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s v="music/indie rock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s v="music/indie rock"/>
    <n v="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s v="music/indie rock"/>
    <n v="124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s v="music/indie rock"/>
    <n v="371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s v="music/indie rock"/>
    <n v="37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s v="music/indie rock"/>
    <n v="92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s v="music/indie rock"/>
    <n v="92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s v="music/indie rock"/>
    <n v="245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s v="music/indie rock"/>
    <n v="294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s v="music/indie rock"/>
    <n v="978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s v="music/jazz"/>
    <n v="14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s v="music/jazz"/>
    <n v="112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s v="music/jazz"/>
    <n v="24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s v="music/jazz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s v="music/jazz"/>
    <n v="14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s v="music/jazz"/>
    <n v="111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s v="music/jazz"/>
    <n v="48"/>
    <e v="#DIV/0!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s v="music/jazz"/>
    <n v="247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s v="music/jazz"/>
    <n v="287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s v="music/jazz"/>
    <n v="4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s v="music/jazz"/>
    <n v="1298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s v="music/jazz"/>
    <n v="7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s v="music/jazz"/>
    <n v="202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s v="music/jazz"/>
    <n v="24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s v="music/jazz"/>
    <n v="47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s v="music/jazz"/>
    <n v="108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s v="music/jazz"/>
    <n v="213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s v="music/jazz"/>
    <n v="140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s v="music/jazz"/>
    <n v="180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s v="music/jazz"/>
    <n v="35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s v="music/jazz"/>
    <n v="127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s v="music/jazz"/>
    <n v="46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s v="music/jazz"/>
    <n v="26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s v="music/jazz"/>
    <n v="4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s v="music/jazz"/>
    <n v="229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s v="music/jazz"/>
    <n v="114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s v="music/jazz"/>
    <n v="98"/>
    <e v="#DIV/0!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s v="music/jazz"/>
    <n v="34"/>
    <e v="#DIV/0!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s v="music/jazz"/>
    <n v="47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s v="music/jazz"/>
    <n v="1348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s v="music/jazz"/>
    <n v="7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s v="music/jazz"/>
    <n v="3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s v="music/jazz"/>
    <n v="70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s v="music/jazz"/>
    <n v="334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s v="music/jazz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s v="music/jazz"/>
    <n v="190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s v="music/jazz"/>
    <n v="476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s v="music/jazz"/>
    <n v="190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s v="music/jazz"/>
    <n v="95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s v="music/jazz"/>
    <n v="241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s v="technology/wearables"/>
    <n v="74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s v="technology/wearables"/>
    <n v="13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s v="technology/wearables"/>
    <n v="88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s v="technology/wearables"/>
    <n v="2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s v="technology/wearables"/>
    <n v="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s v="technology/wearables"/>
    <n v="7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s v="technology/wearables"/>
    <n v="44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s v="technology/wearables"/>
    <n v="768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s v="technology/wearables"/>
    <n v="163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s v="technology/wearables"/>
    <n v="33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s v="technology/wearables"/>
    <n v="130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s v="technology/wearables"/>
    <n v="13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s v="technology/wearables"/>
    <n v="13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s v="technology/wearables"/>
    <n v="43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s v="technology/wearables"/>
    <n v="43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s v="technology/wearables"/>
    <n v="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s v="technology/wearables"/>
    <n v="13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s v="technology/wearables"/>
    <n v="5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s v="technology/wearables"/>
    <n v="82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s v="technology/wearables"/>
    <n v="13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s v="technology/wearables"/>
    <n v="1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s v="technology/wearables"/>
    <n v="7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s v="technology/wearables"/>
    <n v="25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s v="technology/wearables"/>
    <n v="18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s v="technology/wearables"/>
    <n v="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s v="technology/wearables"/>
    <n v="25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s v="technology/wearables"/>
    <n v="53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s v="technology/wearables"/>
    <n v="32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s v="technology/wearables"/>
    <n v="79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s v="technology/wearables"/>
    <n v="2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s v="technology/wearables"/>
    <n v="125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s v="technology/wearables"/>
    <n v="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s v="technology/wearables"/>
    <n v="31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s v="technology/wearables"/>
    <n v="3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s v="technology/wearables"/>
    <n v="12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s v="technology/wearables"/>
    <n v="6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s v="technology/wearables"/>
    <n v="4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s v="technology/wearables"/>
    <n v="230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s v="technology/wearables"/>
    <n v="4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s v="technology/wearables"/>
    <n v="18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s v="technology/wearables"/>
    <n v="62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s v="technology/wearables"/>
    <n v="7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s v="technology/wearables"/>
    <n v="35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s v="technology/wearables"/>
    <n v="6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s v="technology/wearables"/>
    <n v="61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s v="technology/wearables"/>
    <n v="20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s v="technology/wearables"/>
    <n v="31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s v="technology/wearables"/>
    <n v="1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s v="technology/wearables"/>
    <n v="122"/>
    <e v="#DIV/0!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s v="technology/wearables"/>
    <n v="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s v="technology/wearables"/>
    <n v="24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s v="technology/wearables"/>
    <n v="122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s v="technology/wearables"/>
    <n v="6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s v="technology/wearables"/>
    <n v="9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s v="technology/wearables"/>
    <n v="3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s v="technology/wearables"/>
    <n v="61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s v="technology/wearables"/>
    <n v="152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s v="technology/wearables"/>
    <n v="12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s v="technology/wearables"/>
    <n v="10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s v="technology/wearables"/>
    <n v="4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s v="technology/wearables"/>
    <n v="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s v="technology/wearables"/>
    <n v="12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s v="technology/wearables"/>
    <n v="60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s v="technology/wearables"/>
    <n v="30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s v="technology/wearables"/>
    <n v="24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s v="technology/wearables"/>
    <n v="3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s v="technology/wearables"/>
    <n v="15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s v="technology/wearables"/>
    <n v="2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s v="technology/wearables"/>
    <n v="6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s v="technology/wearables"/>
    <n v="12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s v="technology/wearables"/>
    <n v="5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s v="technology/wearables"/>
    <n v="3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s v="technology/wearables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s v="technology/wearables"/>
    <n v="2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s v="technology/wearables"/>
    <n v="60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s v="technology/wearables"/>
    <n v="67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s v="technology/wearables"/>
    <n v="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s v="technology/wearables"/>
    <n v="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s v="technology/wearables"/>
    <n v="30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s v="technology/wearables"/>
    <n v="13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s v="music/electronic music"/>
    <n v="383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s v="music/electronic music"/>
    <n v="197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s v="music/electronic music"/>
    <n v="296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s v="music/electronic music"/>
    <n v="29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s v="music/electronic music"/>
    <n v="30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s v="music/electronic music"/>
    <n v="8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s v="music/electronic music"/>
    <n v="84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s v="music/electronic music"/>
    <n v="78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s v="music/electronic music"/>
    <n v="59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s v="music/electronic music"/>
    <n v="59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s v="music/electronic music"/>
    <n v="292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s v="music/electronic music"/>
    <n v="58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s v="music/electronic music"/>
    <n v="108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s v="music/electronic music"/>
    <n v="439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s v="music/electronic music"/>
    <n v="126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s v="music/electronic music"/>
    <n v="128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s v="music/electronic music"/>
    <n v="576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s v="music/electronic music"/>
    <n v="383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s v="music/electronic music"/>
    <n v="1143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s v="journalism/audio"/>
    <n v="7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s v="journalism/audio"/>
    <n v="11392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s v="journalism/audio"/>
    <n v="874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s v="journalism/audio"/>
    <n v="6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s v="journalism/audio"/>
    <n v="81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s v="journalism/audio"/>
    <n v="57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s v="journalism/audio"/>
    <n v="18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s v="journalism/audio"/>
    <n v="2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s v="journalism/audio"/>
    <n v="38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s v="journalism/audio"/>
    <n v="47"/>
    <e v="#DIV/0!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s v="journalism/audio"/>
    <n v="226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s v="journalism/audio"/>
    <n v="1127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s v="journalism/audio"/>
    <n v="13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s v="journalism/audio"/>
    <n v="375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s v="journalism/audio"/>
    <n v="225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s v="journalism/audio"/>
    <n v="16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s v="journalism/audio"/>
    <n v="56"/>
    <e v="#DIV/0!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s v="journalism/audio"/>
    <n v="56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s v="journalism/audio"/>
    <n v="14"/>
    <e v="#DIV/0!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s v="journalism/audio"/>
    <n v="508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s v="journalism/audio"/>
    <n v="112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s v="journalism/audio"/>
    <n v="139"/>
    <e v="#DIV/0!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s v="journalism/audio"/>
    <n v="279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s v="journalism/audio"/>
    <n v="556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s v="games/video games"/>
    <n v="6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s v="games/video games"/>
    <n v="185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s v="games/video games"/>
    <n v="4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s v="games/video games"/>
    <n v="11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s v="games/video games"/>
    <n v="18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s v="games/video games"/>
    <n v="251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s v="games/video games"/>
    <n v="5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s v="games/video games"/>
    <n v="55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s v="games/video games"/>
    <n v="7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s v="games/video games"/>
    <n v="734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s v="games/video games"/>
    <n v="10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s v="games/video games"/>
    <n v="550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s v="games/video games"/>
    <n v="7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s v="games/video games"/>
    <n v="22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s v="games/video games"/>
    <n v="913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s v="games/video games"/>
    <n v="21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s v="games/video games"/>
    <n v="27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s v="games/video games"/>
    <n v="8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s v="games/video games"/>
    <n v="55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s v="games/video games"/>
    <n v="11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s v="games/video games"/>
    <n v="990"/>
    <e v="#DIV/0!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s v="games/video games"/>
    <n v="18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s v="games/video games"/>
    <n v="30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s v="games/video games"/>
    <n v="494"/>
    <e v="#DIV/0!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s v="games/video games"/>
    <n v="12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s v="games/video games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s v="games/video games"/>
    <n v="42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s v="games/video games"/>
    <n v="27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s v="games/video games"/>
    <n v="27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s v="games/video games"/>
    <n v="1800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s v="games/video games"/>
    <n v="30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s v="games/video games"/>
    <n v="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s v="games/video games"/>
    <n v="45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s v="games/video games"/>
    <n v="5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s v="games/video games"/>
    <n v="2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s v="games/video games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s v="games/video games"/>
    <n v="134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s v="games/video games"/>
    <n v="5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s v="games/video games"/>
    <n v="67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s v="games/video games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s v="games/video games"/>
    <n v="9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s v="games/video games"/>
    <n v="1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s v="games/video games"/>
    <n v="1333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s v="games/video games"/>
    <n v="53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s v="games/video games"/>
    <n v="21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s v="games/video games"/>
    <n v="53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s v="games/video games"/>
    <n v="1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s v="games/video games"/>
    <n v="212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s v="games/video games"/>
    <n v="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s v="games/video games"/>
    <n v="530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s v="games/video games"/>
    <n v="88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s v="games/video games"/>
    <n v="13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s v="games/video games"/>
    <n v="1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s v="games/video games"/>
    <n v="527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s v="games/video games"/>
    <n v="117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s v="games/video games"/>
    <n v="251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s v="games/video games"/>
    <n v="21"/>
    <e v="#DIV/0!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s v="games/video games"/>
    <n v="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s v="games/video games"/>
    <n v="164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s v="games/video games"/>
    <n v="1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s v="games/mobile games"/>
    <n v="6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s v="games/mobile games"/>
    <n v="175"/>
    <e v="#DIV/0!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s v="games/mobile games"/>
    <n v="26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s v="games/mobile games"/>
    <n v="15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s v="games/mobile games"/>
    <n v="523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s v="games/mobile games"/>
    <n v="2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s v="games/mobile games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s v="games/mobile games"/>
    <n v="13"/>
    <e v="#DIV/0!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s v="games/mobile games"/>
    <n v="5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s v="games/mobile games"/>
    <n v="174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s v="games/mobile games"/>
    <n v="21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s v="games/mobile games"/>
    <n v="521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s v="games/mobile games"/>
    <n v="12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s v="games/mobile games"/>
    <n v="21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s v="games/mobile games"/>
    <n v="15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s v="games/mobile games"/>
    <n v="65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s v="games/mobile games"/>
    <n v="104"/>
    <e v="#DIV/0!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s v="games/mobile games"/>
    <n v="1035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s v="games/mobile games"/>
    <n v="12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s v="games/mobile games"/>
    <n v="11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s v="food/food trucks"/>
    <n v="55"/>
    <e v="#DIV/0!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s v="food/food trucks"/>
    <n v="6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s v="food/food trucks"/>
    <n v="86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s v="food/food trucks"/>
    <n v="20"/>
    <e v="#DIV/0!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s v="food/food trucks"/>
    <n v="34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s v="food/food trucks"/>
    <n v="10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s v="food/food trucks"/>
    <n v="204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s v="food/food trucks"/>
    <n v="20"/>
    <e v="#DIV/0!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s v="food/food trucks"/>
    <n v="32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s v="food/food trucks"/>
    <n v="64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s v="food/food trucks"/>
    <n v="102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s v="food/food trucks"/>
    <n v="20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s v="food/food trucks"/>
    <n v="78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s v="food/food trucks"/>
    <n v="51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s v="food/food trucks"/>
    <n v="68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s v="food/food trucks"/>
    <n v="75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s v="food/food trucks"/>
    <n v="17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s v="food/food trucks"/>
    <n v="28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s v="food/food trucks"/>
    <n v="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s v="food/food trucks"/>
    <n v="97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s v="food/food trucks"/>
    <n v="51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s v="food/food trucks"/>
    <n v="5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s v="food/food trucks"/>
    <n v="34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s v="food/food trucks"/>
    <n v="8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s v="food/food trucks"/>
    <n v="28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s v="food/food trucks"/>
    <n v="50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s v="food/food trucks"/>
    <n v="20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s v="food/food trucks"/>
    <n v="20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s v="food/food trucks"/>
    <n v="56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s v="food/food trucks"/>
    <n v="4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s v="food/food trucks"/>
    <n v="33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s v="food/food trucks"/>
    <n v="25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s v="food/food trucks"/>
    <n v="3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s v="food/food trucks"/>
    <n v="84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s v="food/food trucks"/>
    <n v="7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s v="food/food trucks"/>
    <n v="8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s v="food/food trucks"/>
    <n v="10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s v="food/food trucks"/>
    <n v="1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s v="food/food trucks"/>
    <n v="5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s v="food/food trucks"/>
    <n v="2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s v="photography/photobooks"/>
    <n v="23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s v="photography/photobooks"/>
    <n v="4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s v="photography/photobooks"/>
    <n v="66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s v="photography/photobooks"/>
    <n v="56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s v="photography/photobooks"/>
    <n v="247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s v="photography/photobooks"/>
    <n v="55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s v="photography/photobooks"/>
    <n v="9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s v="photography/photobooks"/>
    <n v="182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s v="photography/photobooks"/>
    <n v="49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s v="photography/photobooks"/>
    <n v="23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s v="photography/photobooks"/>
    <n v="39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s v="photography/photobooks"/>
    <n v="49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s v="photography/photobooks"/>
    <n v="33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s v="photography/photobooks"/>
    <n v="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s v="photography/photobooks"/>
    <n v="181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s v="photography/photobooks"/>
    <n v="100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s v="photography/photobooks"/>
    <n v="8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s v="photography/photobooks"/>
    <n v="1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s v="photography/photobooks"/>
    <n v="29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s v="photography/photobooks"/>
    <n v="36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s v="photography/photobooks"/>
    <n v="3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s v="photography/photobooks"/>
    <n v="521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s v="photography/photobooks"/>
    <n v="28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s v="photography/photobooks"/>
    <n v="47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s v="photography/photobooks"/>
    <n v="78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s v="photography/photobooks"/>
    <n v="23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s v="photography/photobooks"/>
    <n v="4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s v="photography/photobooks"/>
    <n v="186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s v="photography/photobooks"/>
    <n v="72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s v="photography/photobooks"/>
    <n v="23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s v="photography/photobooks"/>
    <n v="9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s v="photography/photobooks"/>
    <n v="33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s v="photography/photobooks"/>
    <n v="17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s v="photography/photobooks"/>
    <n v="51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s v="photography/photobooks"/>
    <n v="28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s v="photography/photobooks"/>
    <n v="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s v="photography/photobooks"/>
    <n v="208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s v="photography/photobooks"/>
    <n v="114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s v="photography/photobooks"/>
    <n v="23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s v="music/world music"/>
    <n v="30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s v="music/world music"/>
    <n v="152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s v="music/world music"/>
    <n v="9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s v="music/world music"/>
    <n v="228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s v="music/world music"/>
    <n v="9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s v="music/world music"/>
    <n v="165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s v="music/world music"/>
    <n v="1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s v="music/world music"/>
    <n v="9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s v="music/world music"/>
    <n v="9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s v="music/world music"/>
    <n v="452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s v="music/world music"/>
    <n v="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s v="music/world music"/>
    <n v="60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s v="music/world music"/>
    <n v="18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s v="music/world music"/>
    <n v="18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s v="music/world music"/>
    <n v="450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s v="music/world music"/>
    <n v="18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s v="music/world music"/>
    <n v="5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s v="music/world music"/>
    <n v="89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s v="music/world music"/>
    <n v="488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s v="music/world music"/>
    <n v="37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s v="music/rock"/>
    <n v="221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s v="music/rock"/>
    <n v="22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s v="music/rock"/>
    <n v="220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s v="music/rock"/>
    <n v="126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s v="music/rock"/>
    <n v="176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s v="music/rock"/>
    <n v="88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s v="music/rock"/>
    <n v="15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s v="music/rock"/>
    <n v="73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s v="music/rock"/>
    <n v="125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s v="music/rock"/>
    <n v="43710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s v="music/rock"/>
    <n v="65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s v="music/rock"/>
    <n v="145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s v="music/rock"/>
    <n v="14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s v="music/rock"/>
    <n v="79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s v="music/rock"/>
    <n v="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s v="music/rock"/>
    <n v="173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s v="music/rock"/>
    <n v="131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s v="music/rock"/>
    <n v="216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s v="music/rock"/>
    <n v="66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s v="music/rock"/>
    <n v="287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s v="music/rock"/>
    <n v="6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s v="music/rock"/>
    <n v="123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s v="music/rock"/>
    <n v="45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s v="music/rock"/>
    <n v="19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s v="music/rock"/>
    <n v="36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s v="music/rock"/>
    <n v="23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s v="music/rock"/>
    <n v="43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s v="music/rock"/>
    <n v="57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s v="music/rock"/>
    <n v="85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s v="music/rock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s v="music/rock"/>
    <n v="17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s v="music/rock"/>
    <n v="2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s v="music/rock"/>
    <n v="14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s v="music/rock"/>
    <n v="28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s v="music/rock"/>
    <n v="6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s v="music/rock"/>
    <n v="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s v="music/rock"/>
    <n v="28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s v="music/rock"/>
    <n v="60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s v="music/rock"/>
    <n v="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s v="music/rock"/>
    <n v="418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s v="theater/plays"/>
    <n v="209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s v="theater/plays"/>
    <n v="20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s v="theater/plays"/>
    <n v="277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s v="theater/plays"/>
    <n v="1660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s v="theater/plays"/>
    <n v="104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s v="theater/plays"/>
    <n v="276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s v="theater/plays"/>
    <n v="11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s v="theater/plays"/>
    <n v="138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s v="theater/plays"/>
    <n v="243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s v="theater/plays"/>
    <n v="28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s v="theater/plays"/>
    <n v="825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s v="theater/plays"/>
    <n v="165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s v="theater/plays"/>
    <n v="48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s v="theater/plays"/>
    <n v="20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s v="theater/plays"/>
    <n v="205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s v="theater/plays"/>
    <n v="11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s v="theater/plays"/>
    <n v="204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s v="theater/plays"/>
    <n v="163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s v="theater/plays"/>
    <n v="116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s v="technology/wearables"/>
    <n v="10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s v="technology/wearables"/>
    <n v="1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s v="technology/wearables"/>
    <n v="4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s v="technology/wearables"/>
    <n v="8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s v="technology/wearables"/>
    <n v="41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s v="technology/wearables"/>
    <n v="35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s v="technology/wearables"/>
    <n v="20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s v="technology/wearables"/>
    <n v="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s v="technology/wearables"/>
    <n v="8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s v="technology/wearables"/>
    <n v="10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s v="technology/wearables"/>
    <n v="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s v="technology/wearables"/>
    <n v="4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s v="technology/wearables"/>
    <n v="5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s v="technology/wearables"/>
    <n v="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s v="technology/wearables"/>
    <n v="10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s v="technology/wearables"/>
    <n v="69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s v="technology/wearables"/>
    <n v="4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s v="technology/wearables"/>
    <n v="1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s v="technology/wearables"/>
    <n v="11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s v="technology/wearables"/>
    <n v="27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s v="technology/wearables"/>
    <n v="8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s v="technology/wearables"/>
    <n v="20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s v="technology/wearables"/>
    <n v="4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s v="technology/wearables"/>
    <n v="8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s v="technology/wearables"/>
    <n v="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s v="technology/wearables"/>
    <n v="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s v="technology/wearables"/>
    <n v="11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s v="technology/wearables"/>
    <n v="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s v="technology/wearables"/>
    <n v="3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s v="technology/wearables"/>
    <n v="15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s v="technology/wearables"/>
    <n v="3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s v="technology/wearables"/>
    <n v="16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s v="technology/wearables"/>
    <n v="4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s v="technology/wearables"/>
    <n v="8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s v="technology/wearables"/>
    <n v="13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s v="technology/wearables"/>
    <n v="8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s v="technology/wearables"/>
    <n v="233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s v="technology/wearables"/>
    <n v="16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s v="technology/wearables"/>
    <n v="8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s v="technology/wearables"/>
    <n v="8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s v="publishing/nonfiction"/>
    <n v="260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s v="publishing/nonfiction"/>
    <n v="1301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s v="publishing/nonfiction"/>
    <n v="80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s v="publishing/nonfiction"/>
    <n v="155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s v="publishing/nonfiction"/>
    <n v="66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s v="publishing/nonfiction"/>
    <n v="7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s v="publishing/nonfiction"/>
    <n v="77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s v="publishing/nonfiction"/>
    <n v="1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s v="publishing/nonfiction"/>
    <n v="38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s v="publishing/nonfiction"/>
    <n v="380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s v="publishing/nonfiction"/>
    <n v="317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s v="publishing/nonfiction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s v="publishing/nonfiction"/>
    <n v="11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s v="publishing/nonfiction"/>
    <n v="189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s v="publishing/nonfiction"/>
    <n v="126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s v="publishing/nonfiction"/>
    <n v="572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s v="publishing/nonfiction"/>
    <n v="251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s v="publishing/nonfiction"/>
    <n v="63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s v="publishing/nonfiction"/>
    <n v="3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s v="publishing/nonfiction"/>
    <n v="18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s v="music/rock"/>
    <n v="9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s v="music/rock"/>
    <n v="50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s v="music/rock"/>
    <n v="50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s v="music/rock"/>
    <n v="75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s v="music/rock"/>
    <n v="74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s v="music/rock"/>
    <n v="11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s v="music/rock"/>
    <n v="53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s v="music/rock"/>
    <n v="737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s v="music/rock"/>
    <n v="37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s v="music/rock"/>
    <n v="245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s v="music/rock"/>
    <n v="92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s v="music/rock"/>
    <n v="99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s v="music/rock"/>
    <n v="281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s v="music/rock"/>
    <n v="182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s v="music/rock"/>
    <n v="36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s v="music/rock"/>
    <n v="145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s v="music/rock"/>
    <n v="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s v="music/rock"/>
    <n v="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s v="music/rock"/>
    <n v="164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s v="music/rock"/>
    <n v="45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s v="music/rock"/>
    <n v="893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s v="music/rock"/>
    <n v="89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s v="music/rock"/>
    <n v="71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s v="music/rock"/>
    <n v="710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s v="music/rock"/>
    <n v="127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s v="music/rock"/>
    <n v="7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s v="music/rock"/>
    <n v="141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s v="music/rock"/>
    <n v="35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s v="music/rock"/>
    <n v="471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s v="music/rock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s v="music/rock"/>
    <n v="59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s v="music/rock"/>
    <n v="35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s v="music/rock"/>
    <n v="80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s v="music/rock"/>
    <n v="39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s v="music/rock"/>
    <n v="1002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s v="music/rock"/>
    <n v="14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s v="music/rock"/>
    <n v="140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s v="music/rock"/>
    <n v="88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s v="publishing/translations"/>
    <n v="24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s v="publishing/translations"/>
    <n v="14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s v="publishing/translations"/>
    <n v="29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s v="publishing/translations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s v="publishing/translations"/>
    <n v="3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s v="publishing/translations"/>
    <n v="87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s v="publishing/translations"/>
    <n v="58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s v="publishing/translations"/>
    <n v="50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s v="publishing/translations"/>
    <n v="1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s v="publishing/translations"/>
    <n v="691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s v="publishing/translations"/>
    <n v="78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s v="publishing/translations"/>
    <n v="7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s v="publishing/translations"/>
    <n v="76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s v="publishing/translations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s v="publishing/translations"/>
    <n v="54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s v="publishing/translations"/>
    <n v="310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s v="publishing/translations"/>
    <n v="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s v="publishing/translations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s v="publishing/translations"/>
    <n v="11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s v="publishing/translations"/>
    <n v="4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s v="publishing/translations"/>
    <n v="26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s v="publishing/translations"/>
    <n v="34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s v="publishing/translations"/>
    <n v="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s v="publishing/translations"/>
    <n v="340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s v="publishing/translations"/>
    <n v="34"/>
    <e v="#DIV/0!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s v="publishing/translations"/>
    <n v="6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s v="publishing/translations"/>
    <n v="20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s v="publishing/translations"/>
    <n v="8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s v="publishing/translations"/>
    <n v="28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s v="publishing/translations"/>
    <n v="4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s v="publishing/translations"/>
    <n v="2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s v="publishing/translations"/>
    <n v="34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s v="publishing/translations"/>
    <n v="112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s v="publishing/translations"/>
    <n v="17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s v="publishing/translations"/>
    <n v="124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s v="publishing/translations"/>
    <n v="26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s v="publishing/translations"/>
    <n v="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s v="publishing/translations"/>
    <n v="224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s v="publishing/translations"/>
    <n v="26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s v="publishing/translations"/>
    <n v="68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s v="publishing/translations"/>
    <n v="3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s v="publishing/translations"/>
    <n v="371"/>
    <e v="#DIV/0!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s v="publishing/translations"/>
    <n v="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s v="publishing/translations"/>
    <n v="2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s v="publishing/translations"/>
    <n v="37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s v="publishing/translations"/>
    <n v="3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s v="publishing/translations"/>
    <n v="18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s v="publishing/translations"/>
    <n v="24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s v="publishing/translations"/>
    <n v="13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s v="publishing/translations"/>
    <n v="189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s v="publishing/translations"/>
    <n v="22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s v="publishing/translations"/>
    <n v="66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s v="publishing/translations"/>
    <n v="55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s v="publishing/translations"/>
    <n v="66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s v="publishing/translations"/>
    <n v="9"/>
    <e v="#DIV/0!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s v="publishing/radio &amp; podcasts"/>
    <n v="2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s v="publishing/radio &amp; podcasts"/>
    <n v="82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s v="publishing/radio &amp; podcasts"/>
    <n v="546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s v="publishing/radio &amp; podcasts"/>
    <n v="65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s v="publishing/radio &amp; podcasts"/>
    <n v="11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s v="publishing/radio &amp; podcasts"/>
    <n v="20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s v="publishing/radio &amp; podcasts"/>
    <n v="8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s v="publishing/radio &amp; podcasts"/>
    <n v="34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s v="publishing/radio &amp; podcasts"/>
    <n v="7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s v="publishing/radio &amp; podcasts"/>
    <n v="2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s v="publishing/radio &amp; podcasts"/>
    <n v="10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s v="publishing/radio &amp; podcasts"/>
    <n v="13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s v="publishing/radio &amp; podcasts"/>
    <n v="215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s v="publishing/radio &amp; podcasts"/>
    <n v="22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s v="publishing/radio &amp; podcasts"/>
    <n v="54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s v="publishing/radio &amp; podcasts"/>
    <n v="11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s v="publishing/radio &amp; podcasts"/>
    <n v="6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s v="publishing/radio &amp; podcasts"/>
    <n v="2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s v="publishing/radio &amp; podcasts"/>
    <n v="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s v="publishing/fiction"/>
    <n v="64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s v="publishing/fiction"/>
    <n v="64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s v="publishing/fiction"/>
    <n v="46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s v="publishing/fiction"/>
    <n v="16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s v="publishing/fiction"/>
    <n v="48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s v="publishing/fiction"/>
    <n v="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s v="publishing/fiction"/>
    <n v="32"/>
    <e v="#DIV/0!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s v="publishing/fiction"/>
    <n v="21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s v="publishing/fiction"/>
    <n v="64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s v="publishing/fiction"/>
    <n v="110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s v="publishing/fiction"/>
    <n v="26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s v="publishing/fiction"/>
    <n v="79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s v="publishing/fiction"/>
    <n v="132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s v="publishing/fiction"/>
    <n v="63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s v="publishing/fiction"/>
    <n v="15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s v="publishing/fiction"/>
    <n v="211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s v="publishing/fiction"/>
    <n v="21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s v="publishing/fiction"/>
    <n v="105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s v="publishing/fiction"/>
    <n v="158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s v="publishing/fiction"/>
    <n v="112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s v="photography/photobooks"/>
    <n v="6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s v="photography/photobooks"/>
    <n v="14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s v="photography/photobooks"/>
    <n v="84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s v="photography/photobooks"/>
    <n v="48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s v="photography/photobooks"/>
    <n v="20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s v="photography/photobooks"/>
    <n v="208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s v="photography/photobooks"/>
    <n v="260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s v="photography/photobooks"/>
    <n v="17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s v="photography/photobooks"/>
    <n v="18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s v="photography/photobooks"/>
    <n v="19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s v="photography/photobooks"/>
    <n v="2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s v="photography/photobooks"/>
    <n v="89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s v="photography/photobooks"/>
    <n v="39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s v="photography/photobooks"/>
    <n v="12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s v="photography/photobooks"/>
    <n v="1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s v="photography/photobooks"/>
    <n v="18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s v="photography/photobooks"/>
    <n v="21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s v="photography/photobooks"/>
    <n v="21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s v="photography/photobooks"/>
    <n v="34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s v="photography/photobooks"/>
    <n v="17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s v="photography/photobooks"/>
    <n v="8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s v="photography/photobooks"/>
    <n v="7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s v="photography/photobooks"/>
    <n v="17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s v="photography/photobooks"/>
    <n v="1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s v="photography/photobooks"/>
    <n v="118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s v="photography/photobooks"/>
    <n v="1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s v="photography/photobooks"/>
    <n v="87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s v="photography/photobooks"/>
    <n v="16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s v="photography/photobooks"/>
    <n v="9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s v="photography/photobooks"/>
    <n v="130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s v="photography/photobooks"/>
    <n v="61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s v="photography/photobooks"/>
    <n v="7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s v="photography/photobooks"/>
    <n v="40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s v="photography/photobooks"/>
    <n v="76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s v="photography/photobooks"/>
    <n v="25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s v="photography/photobooks"/>
    <n v="25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s v="photography/photobooks"/>
    <n v="43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s v="photography/photobooks"/>
    <n v="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s v="photography/photobooks"/>
    <n v="20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s v="photography/nature"/>
    <n v="17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s v="photography/nature"/>
    <n v="605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s v="photography/nature"/>
    <n v="134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s v="photography/nature"/>
    <n v="302"/>
    <e v="#DIV/0!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s v="photography/nature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s v="photography/nature"/>
    <n v="302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s v="photography/nature"/>
    <n v="15075"/>
    <e v="#DIV/0!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s v="photography/nature"/>
    <n v="431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s v="photography/nature"/>
    <n v="603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s v="photography/nature"/>
    <n v="402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s v="photography/nature"/>
    <n v="86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s v="photography/nature"/>
    <n v="70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s v="photography/nature"/>
    <n v="5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s v="photography/nature"/>
    <n v="15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s v="photography/nature"/>
    <n v="40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s v="photography/nature"/>
    <n v="200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s v="photography/nature"/>
    <n v="120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s v="photography/nature"/>
    <n v="400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s v="photography/nature"/>
    <n v="20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s v="photography/nature"/>
    <n v="12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s v="publishing/art books"/>
    <n v="3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s v="publishing/art books"/>
    <n v="75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s v="publishing/art books"/>
    <n v="5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s v="publishing/art books"/>
    <n v="3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s v="publishing/art books"/>
    <n v="7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s v="publishing/art books"/>
    <n v="10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s v="publishing/art books"/>
    <n v="35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s v="publishing/art books"/>
    <n v="12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s v="publishing/art books"/>
    <n v="10"/>
    <e v="#DIV/0!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s v="publishing/art books"/>
    <n v="49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s v="publishing/art books"/>
    <n v="24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s v="publishing/art books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s v="publishing/art books"/>
    <n v="33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s v="publishing/art books"/>
    <n v="29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s v="publishing/art books"/>
    <n v="29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s v="publishing/art books"/>
    <n v="59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s v="publishing/art books"/>
    <n v="2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s v="publishing/art books"/>
    <n v="154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s v="publishing/art books"/>
    <n v="8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s v="publishing/art books"/>
    <n v="167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s v="photography/places"/>
    <n v="291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s v="photography/places"/>
    <n v="289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s v="photography/places"/>
    <n v="14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s v="photography/places"/>
    <n v="24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s v="photography/places"/>
    <n v="144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s v="photography/places"/>
    <n v="192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s v="photography/places"/>
    <n v="38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s v="photography/places"/>
    <n v="556"/>
    <e v="#DIV/0!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s v="photography/places"/>
    <n v="239"/>
    <e v="#DIV/0!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s v="photography/places"/>
    <n v="5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s v="photography/places"/>
    <n v="20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s v="photography/places"/>
    <n v="11424"/>
    <e v="#DIV/0!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s v="photography/places"/>
    <n v="13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s v="photography/places"/>
    <n v="284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s v="photography/places"/>
    <n v="3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s v="photography/places"/>
    <n v="8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s v="photography/places"/>
    <n v="1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s v="photography/places"/>
    <n v="354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s v="photography/places"/>
    <n v="566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s v="photography/places"/>
    <n v="57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s v="music/rock"/>
    <n v="113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s v="music/rock"/>
    <n v="187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s v="music/rock"/>
    <n v="100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s v="music/rock"/>
    <n v="4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s v="music/rock"/>
    <n v="35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s v="music/rock"/>
    <n v="28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s v="music/rock"/>
    <n v="23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s v="music/rock"/>
    <n v="183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s v="music/rock"/>
    <n v="138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s v="music/rock"/>
    <n v="34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s v="music/rock"/>
    <n v="549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s v="music/rock"/>
    <n v="27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s v="music/rock"/>
    <n v="55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s v="music/rock"/>
    <n v="34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s v="music/rock"/>
    <n v="27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s v="music/rock"/>
    <n v="3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s v="music/rock"/>
    <n v="182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s v="music/rock"/>
    <n v="181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s v="music/rock"/>
    <n v="27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s v="music/rock"/>
    <n v="5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s v="music/rock"/>
    <n v="3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s v="music/rock"/>
    <n v="361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s v="music/rock"/>
    <n v="270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s v="music/rock"/>
    <n v="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s v="music/rock"/>
    <n v="34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s v="music/rock"/>
    <n v="13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s v="music/rock"/>
    <n v="67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s v="music/rock"/>
    <n v="45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s v="music/rock"/>
    <n v="6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s v="music/rock"/>
    <n v="2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s v="music/rock"/>
    <n v="67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s v="music/rock"/>
    <n v="27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s v="music/rock"/>
    <n v="133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s v="music/rock"/>
    <n v="133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s v="music/rock"/>
    <n v="59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s v="music/rock"/>
    <n v="530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s v="music/rock"/>
    <n v="265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s v="music/rock"/>
    <n v="146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s v="music/rock"/>
    <n v="659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s v="music/pop"/>
    <n v="105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s v="music/pop"/>
    <n v="21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s v="music/pop"/>
    <n v="53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s v="music/pop"/>
    <n v="26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s v="music/pop"/>
    <n v="52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s v="music/pop"/>
    <n v="13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s v="music/pop"/>
    <n v="5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s v="music/pop"/>
    <n v="113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s v="music/pop"/>
    <n v="69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s v="music/pop"/>
    <n v="130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s v="music/pop"/>
    <n v="130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s v="music/pop"/>
    <n v="58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s v="music/pop"/>
    <n v="5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s v="music/pop"/>
    <n v="236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s v="music/pop"/>
    <n v="173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s v="music/pop"/>
    <n v="35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s v="music/pop"/>
    <n v="10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s v="music/pop"/>
    <n v="43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s v="music/pop"/>
    <n v="519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s v="music/pop"/>
    <n v="3231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s v="music/pop"/>
    <n v="3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s v="music/pop"/>
    <n v="32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s v="music/pop"/>
    <n v="258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s v="music/pop"/>
    <n v="7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s v="music/pop"/>
    <n v="103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s v="music/pop"/>
    <n v="75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s v="music/pop"/>
    <n v="32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s v="music/pop"/>
    <n v="128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s v="music/pop"/>
    <n v="2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s v="music/pop"/>
    <n v="151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s v="music/pop"/>
    <n v="12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s v="music/pop"/>
    <n v="5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s v="music/pop"/>
    <n v="256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s v="music/pop"/>
    <n v="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s v="music/pop"/>
    <n v="4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s v="music/pop"/>
    <n v="170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s v="music/pop"/>
    <n v="127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s v="music/pop"/>
    <n v="255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s v="music/faith"/>
    <n v="4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s v="music/faith"/>
    <n v="42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s v="music/faith"/>
    <n v="72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s v="music/faith"/>
    <n v="3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s v="music/faith"/>
    <n v="724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s v="music/faith"/>
    <n v="51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s v="music/faith"/>
    <n v="25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s v="music/faith"/>
    <n v="63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s v="music/faith"/>
    <n v="105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s v="music/faith"/>
    <n v="101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s v="music/faith"/>
    <n v="8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s v="music/faith"/>
    <n v="50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s v="music/faith"/>
    <n v="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s v="music/faith"/>
    <n v="25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s v="music/faith"/>
    <n v="21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s v="music/faith"/>
    <n v="1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s v="music/faith"/>
    <n v="20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s v="music/faith"/>
    <n v="2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s v="music/faith"/>
    <n v="49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s v="music/faith"/>
    <n v="13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s v="music/faith"/>
    <n v="50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s v="music/faith"/>
    <n v="15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s v="music/faith"/>
    <n v="50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s v="music/faith"/>
    <n v="1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s v="music/faith"/>
    <n v="125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s v="music/faith"/>
    <n v="45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s v="music/faith"/>
    <n v="5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s v="music/faith"/>
    <n v="36"/>
    <e v="#DIV/0!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s v="music/faith"/>
    <n v="143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s v="music/faith"/>
    <n v="5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s v="music/faith"/>
    <n v="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s v="music/faith"/>
    <n v="5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s v="music/faith"/>
    <n v="8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s v="music/faith"/>
    <n v="10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s v="music/faith"/>
    <n v="50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s v="music/faith"/>
    <n v="124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s v="music/faith"/>
    <n v="7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s v="music/faith"/>
    <n v="7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s v="music/faith"/>
    <n v="6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s v="music/faith"/>
    <n v="6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s v="music/faith"/>
    <n v="48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s v="music/faith"/>
    <n v="8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s v="music/faith"/>
    <n v="24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s v="music/faith"/>
    <n v="40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s v="music/faith"/>
    <n v="44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s v="music/faith"/>
    <n v="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s v="music/faith"/>
    <n v="80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s v="music/faith"/>
    <n v="1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s v="music/faith"/>
    <n v="24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s v="music/faith"/>
    <n v="80"/>
    <e v="#DIV/0!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s v="music/faith"/>
    <n v="23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s v="music/faith"/>
    <n v="6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s v="music/faith"/>
    <n v="24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s v="music/faith"/>
    <n v="53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s v="music/faith"/>
    <n v="2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s v="music/faith"/>
    <n v="79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s v="music/faith"/>
    <n v="59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s v="music/faith"/>
    <n v="47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s v="music/faith"/>
    <n v="236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s v="music/faith"/>
    <n v="79"/>
    <e v="#DIV/0!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s v="photography/photobooks"/>
    <n v="196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s v="photography/photobooks"/>
    <n v="118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s v="photography/photobooks"/>
    <n v="39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s v="photography/photobooks"/>
    <n v="43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s v="photography/photobooks"/>
    <n v="3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s v="photography/photobooks"/>
    <n v="1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s v="photography/photobooks"/>
    <n v="26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s v="photography/photobooks"/>
    <n v="5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s v="photography/photobooks"/>
    <n v="23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s v="photography/photobooks"/>
    <n v="47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s v="photography/photobooks"/>
    <n v="23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s v="photography/photobooks"/>
    <n v="194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s v="photography/photobooks"/>
    <n v="15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s v="photography/photobooks"/>
    <n v="27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s v="photography/photobooks"/>
    <n v="92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s v="photography/photobooks"/>
    <n v="42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s v="photography/photobooks"/>
    <n v="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s v="photography/photobooks"/>
    <n v="230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s v="photography/photobooks"/>
    <n v="46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s v="photography/photobooks"/>
    <n v="46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s v="photography/photobooks"/>
    <n v="22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s v="photography/photobooks"/>
    <n v="22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s v="photography/photobooks"/>
    <n v="19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s v="photography/photobooks"/>
    <n v="21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s v="photography/photobooks"/>
    <n v="18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s v="photography/photobooks"/>
    <n v="152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s v="photography/photobooks"/>
    <n v="46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s v="photography/photobooks"/>
    <n v="45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s v="photography/photobooks"/>
    <n v="6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s v="photography/photobooks"/>
    <n v="9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s v="photography/photobooks"/>
    <n v="5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s v="photography/photobooks"/>
    <n v="41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s v="photography/photobooks"/>
    <n v="7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s v="photography/photobooks"/>
    <n v="89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s v="photography/photobooks"/>
    <n v="7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s v="photography/photobooks"/>
    <n v="44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s v="photography/photobooks"/>
    <n v="46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s v="photography/photobooks"/>
    <n v="4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s v="photography/photobooks"/>
    <n v="20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s v="photography/photobooks"/>
    <n v="7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s v="photography/photobooks"/>
    <n v="4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s v="photography/photobooks"/>
    <n v="6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s v="photography/photobooks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s v="photography/photobooks"/>
    <n v="44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s v="photography/photobooks"/>
    <n v="9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s v="photography/photobooks"/>
    <n v="116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s v="photography/photobooks"/>
    <n v="22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s v="photography/photobooks"/>
    <n v="40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s v="photography/photobooks"/>
    <n v="27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s v="photography/photobooks"/>
    <n v="7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s v="photography/photobooks"/>
    <n v="73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s v="photography/photobooks"/>
    <n v="9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s v="photography/photobooks"/>
    <n v="7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s v="photography/photobooks"/>
    <n v="24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s v="photography/photobooks"/>
    <n v="8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s v="photography/photobooks"/>
    <n v="11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s v="photography/photobooks"/>
    <n v="22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s v="photography/photobooks"/>
    <n v="13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s v="photography/photobooks"/>
    <n v="54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s v="photography/photobooks"/>
    <n v="5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s v="photography/photobooks"/>
    <n v="13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s v="photography/photobooks"/>
    <n v="61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s v="photography/photobooks"/>
    <n v="12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s v="photography/photobooks"/>
    <n v="14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s v="photography/photobooks"/>
    <n v="10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s v="photography/photobooks"/>
    <n v="11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s v="photography/photobooks"/>
    <n v="4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s v="photography/photobooks"/>
    <n v="8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s v="photography/photobooks"/>
    <n v="61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s v="photography/photobooks"/>
    <n v="476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s v="photography/photobooks"/>
    <n v="4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s v="photography/photobooks"/>
    <n v="33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s v="photography/photobooks"/>
    <n v="24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s v="photography/photobooks"/>
    <n v="18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s v="photography/photobooks"/>
    <n v="71"/>
    <e v="#DIV/0!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s v="photography/photobooks"/>
    <n v="9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s v="photography/photobooks"/>
    <n v="12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s v="photography/photobooks"/>
    <n v="14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s v="photography/photobooks"/>
    <n v="177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s v="photography/photobooks"/>
    <n v="8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s v="music/rock"/>
    <n v="8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s v="music/rock"/>
    <n v="704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s v="music/rock"/>
    <n v="302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s v="music/rock"/>
    <n v="70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s v="music/rock"/>
    <n v="105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s v="music/rock"/>
    <n v="26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s v="music/rock"/>
    <n v="1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s v="music/rock"/>
    <n v="140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s v="music/rock"/>
    <n v="14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s v="music/rock"/>
    <n v="210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s v="music/rock"/>
    <n v="600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s v="music/rock"/>
    <n v="5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s v="music/rock"/>
    <n v="21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s v="music/rock"/>
    <n v="419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s v="music/rock"/>
    <n v="42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s v="music/rock"/>
    <n v="348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s v="music/rock"/>
    <n v="20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s v="music/rock"/>
    <n v="208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s v="music/rock"/>
    <n v="231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s v="music/rock"/>
    <n v="104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s v="music/rock"/>
    <n v="21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s v="music/rock"/>
    <n v="138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s v="music/rock"/>
    <n v="207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s v="music/rock"/>
    <n v="14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s v="music/rock"/>
    <n v="83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s v="music/rock"/>
    <n v="69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s v="music/rock"/>
    <n v="688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s v="music/rock"/>
    <n v="2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s v="music/rock"/>
    <n v="158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s v="music/rock"/>
    <n v="1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s v="music/rock"/>
    <n v="257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s v="music/rock"/>
    <n v="14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s v="music/rock"/>
    <n v="2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s v="music/rock"/>
    <n v="68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s v="music/rock"/>
    <n v="37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s v="music/rock"/>
    <n v="68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s v="music/rock"/>
    <n v="27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s v="games/mobile games"/>
    <n v="1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s v="games/mobile games"/>
    <n v="11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s v="games/mobile games"/>
    <n v="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s v="games/mobile games"/>
    <n v="31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s v="games/mobile games"/>
    <n v="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s v="games/mobile games"/>
    <n v="8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s v="games/mobile games"/>
    <n v="10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s v="games/mobile games"/>
    <n v="8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s v="games/mobile games"/>
    <n v="2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s v="games/mobile games"/>
    <n v="58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s v="games/mobile games"/>
    <n v="31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s v="games/mobile games"/>
    <n v="10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s v="games/mobile games"/>
    <n v="25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s v="games/mobile games"/>
    <n v="1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s v="games/mobile games"/>
    <n v="20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s v="games/mobile games"/>
    <n v="724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s v="games/mobile games"/>
    <n v="3375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s v="games/mobile games"/>
    <n v="25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s v="games/mobile games"/>
    <n v="41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s v="games/mobile games"/>
    <n v="4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s v="music/indie rock"/>
    <n v="60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s v="music/indie rock"/>
    <n v="20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s v="music/indie rock"/>
    <n v="2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s v="music/indie rock"/>
    <n v="44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s v="music/indie rock"/>
    <n v="168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s v="music/indie rock"/>
    <n v="67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s v="music/indie rock"/>
    <n v="8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s v="music/indie rock"/>
    <n v="17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s v="music/indie rock"/>
    <n v="20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s v="music/indie rock"/>
    <n v="403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s v="music/indie rock"/>
    <n v="80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s v="music/indie rock"/>
    <n v="2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s v="music/indie rock"/>
    <n v="2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s v="music/indie rock"/>
    <n v="445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s v="music/indie rock"/>
    <n v="32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s v="music/indie rock"/>
    <n v="201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s v="music/indie rock"/>
    <n v="223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s v="music/indie rock"/>
    <n v="8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s v="technology/gadgets"/>
    <n v="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s v="technology/gadgets"/>
    <n v="200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s v="technology/gadgets"/>
    <n v="67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s v="technology/gadgets"/>
    <n v="4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s v="technology/gadgets"/>
    <n v="8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s v="technology/gadgets"/>
    <n v="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s v="technology/gadgets"/>
    <n v="7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s v="technology/gadgets"/>
    <n v="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s v="technology/gadgets"/>
    <n v="6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s v="technology/gadgets"/>
    <n v="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s v="technology/gadgets"/>
    <n v="5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s v="technology/gadgets"/>
    <n v="40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s v="technology/gadgets"/>
    <n v="4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s v="technology/gadgets"/>
    <n v="3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s v="technology/gadgets"/>
    <n v="400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s v="technology/gadgets"/>
    <n v="10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s v="technology/gadgets"/>
    <n v="1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s v="technology/gadgets"/>
    <n v="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s v="technology/gadgets"/>
    <n v="399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s v="technology/gadgets"/>
    <n v="20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s v="music/indie rock"/>
    <n v="1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s v="music/indie rock"/>
    <n v="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s v="music/indie rock"/>
    <n v="1574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s v="music/indie rock"/>
    <n v="65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s v="music/indie rock"/>
    <n v="129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s v="music/indie rock"/>
    <n v="323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s v="music/indie rock"/>
    <n v="76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s v="music/indie rock"/>
    <n v="60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s v="music/indie rock"/>
    <n v="1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s v="music/indie rock"/>
    <n v="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s v="music/indie rock"/>
    <n v="36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s v="music/indie rock"/>
    <n v="32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s v="music/indie rock"/>
    <n v="38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s v="music/indie rock"/>
    <n v="76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s v="music/indie rock"/>
    <n v="25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s v="music/indie rock"/>
    <n v="3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s v="music/indie rock"/>
    <n v="13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s v="music/indie rock"/>
    <n v="19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s v="music/indie rock"/>
    <n v="289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s v="technology/hardware"/>
    <n v="1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s v="technology/hardware"/>
    <n v="31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s v="technology/hardware"/>
    <n v="1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s v="technology/hardware"/>
    <n v="5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s v="technology/hardware"/>
    <n v="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s v="technology/hardware"/>
    <n v="25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s v="technology/hardware"/>
    <n v="233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s v="technology/hardware"/>
    <n v="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s v="technology/hardware"/>
    <n v="4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s v="technology/hardware"/>
    <n v="4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s v="technology/hardware"/>
    <n v="4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s v="technology/hardware"/>
    <n v="5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s v="technology/hardware"/>
    <n v="12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s v="technology/hardware"/>
    <n v="4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s v="technology/hardware"/>
    <n v="4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s v="technology/hardware"/>
    <n v="3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s v="technology/hardware"/>
    <n v="26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s v="technology/hardware"/>
    <n v="18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s v="technology/hardware"/>
    <n v="3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s v="technology/hardware"/>
    <n v="18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s v="technology/hardware"/>
    <n v="18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s v="technology/hardware"/>
    <n v="10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s v="technology/hardware"/>
    <n v="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s v="technology/hardware"/>
    <n v="36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s v="technology/hardware"/>
    <n v="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s v="technology/hardware"/>
    <n v="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s v="technology/hardware"/>
    <n v="4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s v="technology/hardware"/>
    <n v="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s v="technology/hardware"/>
    <n v="36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s v="technology/hardware"/>
    <n v="0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s v="technology/hardware"/>
    <n v="71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s v="technology/hardware"/>
    <n v="1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s v="technology/hardware"/>
    <n v="9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s v="technology/hardware"/>
    <n v="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s v="technology/hardware"/>
    <n v="44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s v="technology/hardware"/>
    <n v="4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s v="technology/hardware"/>
    <n v="4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s v="technology/hardware"/>
    <n v="1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s v="technology/hardware"/>
    <n v="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s v="photography/people"/>
    <n v="24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s v="photography/people"/>
    <n v="1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s v="photography/people"/>
    <n v="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s v="photography/people"/>
    <n v="1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s v="photography/people"/>
    <n v="110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s v="photography/people"/>
    <n v="88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s v="photography/people"/>
    <n v="32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s v="photography/people"/>
    <n v="29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s v="photography/people"/>
    <n v="35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s v="photography/people"/>
    <n v="58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s v="photography/people"/>
    <n v="86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s v="photography/people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s v="photography/people"/>
    <n v="86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s v="photography/people"/>
    <n v="53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s v="photography/people"/>
    <n v="17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s v="photography/people"/>
    <n v="1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s v="photography/people"/>
    <n v="26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s v="photography/people"/>
    <n v="68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s v="photography/people"/>
    <n v="5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s v="photography/people"/>
    <n v="34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s v="technology/hardware"/>
    <n v="3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s v="technology/hardware"/>
    <n v="3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s v="technology/hardware"/>
    <n v="338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s v="technology/hardware"/>
    <n v="3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s v="technology/hardware"/>
    <n v="6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s v="technology/hardware"/>
    <n v="3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s v="technology/hardware"/>
    <n v="17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s v="technology/hardware"/>
    <n v="10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s v="technology/hardware"/>
    <n v="3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s v="technology/hardware"/>
    <n v="6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s v="technology/hardware"/>
    <n v="3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s v="technology/hardware"/>
    <n v="33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s v="technology/hardware"/>
    <n v="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s v="technology/hardware"/>
    <n v="6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s v="technology/hardware"/>
    <n v="23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s v="technology/hardware"/>
    <n v="17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s v="technology/hardware"/>
    <n v="7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s v="technology/hardware"/>
    <n v="3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s v="technology/hardware"/>
    <n v="4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s v="technology/hardware"/>
    <n v="110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s v="technology/hardware"/>
    <n v="33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s v="technology/hardware"/>
    <n v="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s v="technology/hardware"/>
    <n v="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s v="technology/hardware"/>
    <n v="41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s v="technology/hardware"/>
    <n v="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s v="technology/hardware"/>
    <n v="7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s v="technology/hardware"/>
    <n v="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s v="technology/hardware"/>
    <n v="54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s v="technology/hardware"/>
    <n v="65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s v="technology/hardware"/>
    <n v="5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s v="technology/hardware"/>
    <n v="3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s v="technology/hardware"/>
    <n v="6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s v="technology/hardware"/>
    <n v="6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s v="technology/hardware"/>
    <n v="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s v="technology/hardware"/>
    <n v="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s v="technology/hardware"/>
    <n v="5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s v="technology/hardware"/>
    <n v="16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s v="technology/hardware"/>
    <n v="20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s v="technology/hardware"/>
    <n v="1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s v="technology/hardware"/>
    <n v="53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s v="technology/hardware"/>
    <n v="1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s v="technology/hardware"/>
    <n v="16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s v="technology/hardware"/>
    <n v="114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s v="technology/hardware"/>
    <n v="11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s v="technology/hardware"/>
    <n v="32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s v="technology/hardware"/>
    <n v="16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s v="technology/hardware"/>
    <n v="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s v="technology/hardware"/>
    <n v="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s v="technology/hardware"/>
    <n v="3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s v="technology/hardware"/>
    <n v="16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s v="technology/hardware"/>
    <n v="20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s v="technology/hardware"/>
    <n v="3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s v="technology/hardware"/>
    <n v="31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s v="technology/hardware"/>
    <n v="4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s v="technology/hardware"/>
    <n v="26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s v="technology/hardware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s v="technology/hardware"/>
    <n v="10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s v="technology/hardware"/>
    <n v="61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s v="technology/hardware"/>
    <n v="5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s v="technology/hardware"/>
    <n v="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s v="technology/hardware"/>
    <n v="3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s v="technology/hardware"/>
    <n v="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s v="technology/hardware"/>
    <n v="39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s v="technology/hardware"/>
    <n v="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s v="technology/hardware"/>
    <n v="4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s v="technology/hardware"/>
    <n v="77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s v="technology/hardware"/>
    <n v="31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s v="technology/hardware"/>
    <n v="6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s v="technology/hardware"/>
    <n v="3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s v="technology/hardware"/>
    <n v="1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s v="technology/hardware"/>
    <n v="8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s v="technology/hardware"/>
    <n v="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s v="technology/hardware"/>
    <n v="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s v="technology/hardware"/>
    <n v="255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s v="technology/hardware"/>
    <n v="15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s v="technology/hardware"/>
    <n v="1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s v="technology/hardware"/>
    <n v="3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s v="technology/hardware"/>
    <n v="8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s v="technology/hardware"/>
    <n v="15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s v="technology/hardware"/>
    <n v="152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s v="music/indie rock"/>
    <n v="43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s v="music/indie rock"/>
    <n v="202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s v="music/indie rock"/>
    <n v="50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s v="music/indie rock"/>
    <n v="2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s v="music/indie rock"/>
    <n v="38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s v="music/indie rock"/>
    <n v="50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s v="music/indie rock"/>
    <n v="60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s v="music/indie rock"/>
    <n v="19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s v="music/indie rock"/>
    <n v="8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s v="music/indie rock"/>
    <n v="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s v="music/indie rock"/>
    <n v="43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s v="music/indie rock"/>
    <n v="60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s v="music/indie rock"/>
    <n v="250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s v="music/indie rock"/>
    <n v="50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s v="music/indie rock"/>
    <n v="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s v="music/indie rock"/>
    <n v="5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s v="music/indie rock"/>
    <n v="25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s v="music/indie rock"/>
    <n v="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s v="music/indie rock"/>
    <n v="150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s v="music/indie rock"/>
    <n v="19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s v="music/indie rock"/>
    <n v="188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s v="music/indie rock"/>
    <n v="7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s v="music/indie rock"/>
    <n v="68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s v="music/indie rock"/>
    <n v="74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s v="music/indie rock"/>
    <n v="9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s v="music/indie rock"/>
    <n v="37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s v="music/indie rock"/>
    <n v="73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s v="music/indie rock"/>
    <n v="73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s v="music/indie rock"/>
    <n v="488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s v="music/indie rock"/>
    <n v="2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s v="music/indie rock"/>
    <n v="29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s v="music/indie rock"/>
    <n v="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s v="music/indie rock"/>
    <n v="3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s v="music/indie rock"/>
    <n v="120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s v="music/indie rock"/>
    <n v="144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s v="music/indie rock"/>
    <n v="72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s v="music/indie rock"/>
    <n v="18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s v="games/video games"/>
    <n v="3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s v="games/video games"/>
    <n v="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s v="games/video games"/>
    <n v="286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s v="games/video games"/>
    <n v="1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s v="games/video games"/>
    <n v="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s v="games/video games"/>
    <n v="7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s v="games/video games"/>
    <n v="5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s v="games/video games"/>
    <n v="9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s v="games/video games"/>
    <n v="70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s v="games/video games"/>
    <n v="3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s v="games/video games"/>
    <n v="280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s v="games/video games"/>
    <n v="1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s v="games/video games"/>
    <n v="140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s v="games/video games"/>
    <n v="23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s v="games/video games"/>
    <n v="28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s v="games/video games"/>
    <n v="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s v="games/video games"/>
    <n v="3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s v="games/video games"/>
    <n v="139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s v="games/video games"/>
    <n v="5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s v="games/video games"/>
    <n v="0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s v="games/video games"/>
    <n v="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s v="games/video games"/>
    <n v="13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s v="games/video games"/>
    <n v="69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s v="games/video games"/>
    <n v="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s v="games/video games"/>
    <n v="9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s v="games/video games"/>
    <n v="27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s v="games/video games"/>
    <n v="0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s v="games/video games"/>
    <n v="13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s v="games/video games"/>
    <n v="68"/>
    <e v="#DIV/0!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s v="games/video games"/>
    <n v="3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s v="games/video games"/>
    <n v="3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s v="games/video games"/>
    <n v="5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s v="games/video games"/>
    <n v="0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s v="games/video games"/>
    <n v="540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s v="games/video games"/>
    <n v="27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s v="games/video games"/>
    <n v="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s v="games/video games"/>
    <n v="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s v="games/video games"/>
    <n v="0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s v="games/video games"/>
    <n v="37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s v="games/video games"/>
    <n v="13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s v="music/rock"/>
    <n v="334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s v="music/rock"/>
    <n v="30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s v="music/rock"/>
    <n v="53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s v="music/rock"/>
    <n v="24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s v="music/rock"/>
    <n v="5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s v="music/rock"/>
    <n v="67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s v="music/rock"/>
    <n v="88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s v="music/rock"/>
    <n v="7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s v="music/rock"/>
    <n v="864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s v="music/rock"/>
    <n v="37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s v="music/rock"/>
    <n v="33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s v="music/rock"/>
    <n v="132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s v="music/rock"/>
    <n v="31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s v="music/rock"/>
    <n v="33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s v="music/rock"/>
    <n v="186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s v="music/rock"/>
    <n v="26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s v="music/rock"/>
    <n v="52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s v="music/rock"/>
    <n v="5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s v="music/rock"/>
    <n v="130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s v="music/rock"/>
    <n v="2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s v="games/tabletop games"/>
    <n v="65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s v="games/tabletop games"/>
    <n v="4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s v="games/tabletop games"/>
    <n v="72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s v="games/tabletop games"/>
    <n v="1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s v="games/tabletop games"/>
    <n v="26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s v="games/tabletop games"/>
    <n v="6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s v="games/tabletop games"/>
    <n v="6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s v="games/tabletop games"/>
    <n v="23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s v="games/tabletop games"/>
    <n v="10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s v="games/tabletop games"/>
    <n v="7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s v="games/tabletop games"/>
    <n v="170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s v="games/tabletop games"/>
    <n v="11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s v="games/tabletop games"/>
    <n v="8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s v="games/tabletop games"/>
    <n v="13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s v="games/tabletop games"/>
    <n v="28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s v="games/tabletop games"/>
    <n v="9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s v="games/tabletop games"/>
    <n v="4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s v="games/tabletop games"/>
    <n v="3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s v="games/tabletop games"/>
    <n v="14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s v="games/tabletop games"/>
    <n v="63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s v="music/electronic music"/>
    <n v="1137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s v="music/electronic music"/>
    <n v="31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s v="music/electronic music"/>
    <n v="63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s v="music/electronic music"/>
    <n v="83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s v="music/electronic music"/>
    <n v="16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s v="music/electronic music"/>
    <n v="113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s v="music/electronic music"/>
    <n v="62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s v="music/electronic music"/>
    <n v="124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s v="music/electronic music"/>
    <n v="247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s v="music/electronic music"/>
    <n v="31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s v="music/electronic music"/>
    <n v="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s v="music/electronic music"/>
    <n v="20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s v="music/electronic music"/>
    <n v="24480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s v="music/electronic music"/>
    <n v="203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s v="music/electronic music"/>
    <n v="221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s v="music/electronic music"/>
    <n v="40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s v="music/electronic music"/>
    <n v="290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s v="music/electronic music"/>
    <n v="61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s v="music/electronic music"/>
    <n v="122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s v="music/electronic music"/>
    <n v="35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s v="games/tabletop games"/>
    <n v="16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s v="games/tabletop games"/>
    <n v="240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s v="games/tabletop games"/>
    <n v="6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s v="games/tabletop games"/>
    <n v="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s v="games/tabletop games"/>
    <n v="6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s v="games/tabletop games"/>
    <n v="7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s v="games/tabletop games"/>
    <n v="9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s v="games/tabletop games"/>
    <n v="120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s v="games/tabletop games"/>
    <n v="15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s v="games/tabletop games"/>
    <n v="14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s v="games/tabletop games"/>
    <n v="4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s v="games/tabletop games"/>
    <n v="24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s v="games/tabletop games"/>
    <n v="47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s v="games/tabletop games"/>
    <n v="11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s v="games/tabletop games"/>
    <n v="9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s v="games/tabletop games"/>
    <n v="42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s v="games/tabletop games"/>
    <n v="7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s v="games/tabletop games"/>
    <n v="29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s v="games/tabletop games"/>
    <n v="5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s v="games/tabletop games"/>
    <n v="23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s v="games/tabletop games"/>
    <n v="117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s v="games/tabletop games"/>
    <n v="12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s v="games/tabletop games"/>
    <n v="116100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s v="games/tabletop games"/>
    <n v="23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s v="games/tabletop games"/>
    <n v="29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s v="games/tabletop games"/>
    <n v="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s v="games/tabletop games"/>
    <n v="6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s v="games/tabletop games"/>
    <n v="16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s v="games/tabletop games"/>
    <n v="33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s v="games/tabletop games"/>
    <n v="5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s v="games/tabletop games"/>
    <n v="13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s v="games/tabletop games"/>
    <n v="13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s v="games/tabletop games"/>
    <n v="14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s v="games/tabletop games"/>
    <n v="22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s v="games/tabletop games"/>
    <n v="29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s v="games/tabletop games"/>
    <n v="23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s v="games/tabletop games"/>
    <n v="45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s v="games/tabletop games"/>
    <n v="5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s v="games/tabletop games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s v="games/tabletop games"/>
    <n v="45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s v="games/tabletop games"/>
    <n v="113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s v="games/tabletop games"/>
    <n v="34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s v="games/tabletop games"/>
    <n v="15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s v="games/tabletop games"/>
    <n v="19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s v="games/tabletop games"/>
    <n v="562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s v="games/tabletop games"/>
    <n v="75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s v="games/tabletop games"/>
    <n v="6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s v="games/tabletop games"/>
    <n v="4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s v="games/tabletop games"/>
    <n v="45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s v="games/tabletop games"/>
    <n v="4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s v="games/tabletop games"/>
    <n v="6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s v="games/tabletop games"/>
    <n v="11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s v="games/tabletop games"/>
    <n v="44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s v="games/tabletop games"/>
    <n v="44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s v="games/tabletop games"/>
    <n v="170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s v="games/tabletop games"/>
    <n v="24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s v="games/tabletop games"/>
    <n v="13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s v="games/tabletop games"/>
    <n v="55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s v="games/tabletop games"/>
    <n v="11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s v="games/tabletop games"/>
    <n v="11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s v="music/rock"/>
    <n v="366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s v="music/rock"/>
    <n v="146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s v="music/rock"/>
    <n v="36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s v="music/rock"/>
    <n v="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s v="music/rock"/>
    <n v="36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s v="music/rock"/>
    <n v="72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s v="music/rock"/>
    <n v="24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s v="music/rock"/>
    <n v="72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s v="music/rock"/>
    <n v="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s v="music/rock"/>
    <n v="43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s v="music/rock"/>
    <n v="54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s v="music/rock"/>
    <n v="126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s v="music/rock"/>
    <n v="2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s v="music/rock"/>
    <n v="89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s v="music/rock"/>
    <n v="15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s v="music/rock"/>
    <n v="107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s v="music/rock"/>
    <n v="4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s v="music/rock"/>
    <n v="355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s v="music/rock"/>
    <n v="133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s v="music/indie rock"/>
    <n v="21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s v="music/indie rock"/>
    <n v="4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s v="music/indie rock"/>
    <n v="16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s v="music/indie rock"/>
    <n v="6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s v="music/indie rock"/>
    <n v="30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s v="music/indie rock"/>
    <n v="54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s v="music/indie rock"/>
    <n v="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s v="music/indie rock"/>
    <n v="18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s v="music/indie rock"/>
    <n v="6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s v="music/indie rock"/>
    <n v="12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s v="music/indie rock"/>
    <n v="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s v="music/indie rock"/>
    <n v="2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s v="music/indie rock"/>
    <n v="87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s v="music/indie rock"/>
    <n v="42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s v="music/indie rock"/>
    <n v="7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s v="music/indie rock"/>
    <n v="260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s v="music/indie rock"/>
    <n v="21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s v="music/indie rock"/>
    <n v="35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s v="music/indie rock"/>
    <n v="21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s v="food/small batch"/>
    <n v="10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s v="food/small batch"/>
    <n v="38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s v="food/small batch"/>
    <n v="414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s v="food/small batch"/>
    <n v="1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s v="food/small batch"/>
    <n v="7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s v="food/small batch"/>
    <n v="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s v="food/small batch"/>
    <n v="10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s v="food/small batch"/>
    <n v="4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s v="food/small batch"/>
    <n v="3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s v="food/small batch"/>
    <n v="1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s v="food/small batch"/>
    <n v="4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s v="food/small batch"/>
    <n v="171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s v="food/small batch"/>
    <n v="26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s v="food/small batch"/>
    <n v="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s v="food/small batch"/>
    <n v="5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s v="food/small batch"/>
    <n v="9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s v="food/small batch"/>
    <n v="7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s v="food/small batch"/>
    <n v="4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s v="food/small batch"/>
    <n v="3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s v="technology/web"/>
    <n v="2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s v="technology/web"/>
    <n v="18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s v="technology/web"/>
    <n v="10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s v="technology/web"/>
    <n v="1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s v="technology/web"/>
    <n v="34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s v="technology/web"/>
    <n v="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s v="technology/web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s v="technology/web"/>
    <n v="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s v="technology/web"/>
    <n v="2"/>
    <e v="#DIV/0!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s v="technology/web"/>
    <n v="5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s v="technology/web"/>
    <n v="5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s v="technology/web"/>
    <n v="100"/>
    <e v="#DIV/0!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s v="technology/web"/>
    <n v="3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s v="technology/web"/>
    <n v="13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s v="technology/web"/>
    <n v="1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s v="technology/web"/>
    <n v="4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s v="technology/web"/>
    <n v="67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s v="technology/web"/>
    <n v="13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s v="technology/web"/>
    <n v="2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s v="technology/web"/>
    <n v="5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s v="technology/web"/>
    <n v="238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s v="technology/web"/>
    <n v="1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s v="technology/web"/>
    <n v="781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s v="technology/web"/>
    <n v="1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s v="technology/web"/>
    <n v="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s v="technology/web"/>
    <n v="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s v="technology/web"/>
    <n v="3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s v="technology/web"/>
    <n v="4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s v="technology/web"/>
    <n v="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s v="technology/web"/>
    <n v="5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s v="technology/web"/>
    <n v="18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s v="technology/web"/>
    <n v="0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s v="technology/web"/>
    <n v="5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s v="technology/web"/>
    <n v="1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s v="technology/web"/>
    <n v="33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s v="technology/web"/>
    <n v="39"/>
    <e v="#DIV/0!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s v="technology/web"/>
    <n v="1"/>
    <e v="#DIV/0!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s v="technology/web"/>
    <n v="3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s v="technology/web"/>
    <n v="7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s v="technology/web"/>
    <n v="1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s v="technology/web"/>
    <n v="32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s v="technology/web"/>
    <n v="10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s v="technology/web"/>
    <n v="95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s v="technology/web"/>
    <n v="1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s v="technology/web"/>
    <n v="3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s v="technology/web"/>
    <n v="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s v="technology/web"/>
    <n v="3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s v="technology/web"/>
    <n v="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s v="technology/web"/>
    <n v="5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s v="technology/web"/>
    <n v="22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s v="technology/web"/>
    <n v="1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s v="technology/web"/>
    <n v="18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s v="technology/web"/>
    <n v="3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s v="technology/web"/>
    <n v="18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s v="technology/web"/>
    <n v="1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s v="technology/web"/>
    <n v="23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s v="technology/web"/>
    <n v="7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s v="technology/web"/>
    <n v="2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s v="food/food trucks"/>
    <n v="3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s v="food/food trucks"/>
    <n v="8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s v="food/food trucks"/>
    <n v="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s v="food/food trucks"/>
    <n v="6"/>
    <e v="#DIV/0!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s v="food/food trucks"/>
    <n v="18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s v="food/food trucks"/>
    <n v="28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s v="food/food trucks"/>
    <n v="4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s v="food/food trucks"/>
    <n v="6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s v="food/food trucks"/>
    <n v="4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s v="food/food trucks"/>
    <n v="6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s v="food/food trucks"/>
    <n v="4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s v="food/food trucks"/>
    <n v="11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s v="food/food trucks"/>
    <n v="30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s v="food/food trucks"/>
    <n v="6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s v="food/food trucks"/>
    <n v="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s v="food/food trucks"/>
    <n v="4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s v="food/food trucks"/>
    <n v="88"/>
    <e v="#DIV/0!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s v="food/food trucks"/>
    <n v="4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s v="food/food trucks"/>
    <n v="2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s v="food/food trucks"/>
    <n v="5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s v="food/food trucks"/>
    <n v="15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s v="food/food trucks"/>
    <n v="17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s v="food/food trucks"/>
    <n v="1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s v="food/food trucks"/>
    <n v="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s v="food/food trucks"/>
    <n v="25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s v="food/food trucks"/>
    <n v="4"/>
    <e v="#DIV/0!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s v="food/food trucks"/>
    <n v="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s v="food/food trucks"/>
    <n v="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s v="food/food trucks"/>
    <n v="1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s v="food/food trucks"/>
    <n v="28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s v="food/food trucks"/>
    <n v="1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s v="food/food trucks"/>
    <n v="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s v="food/food trucks"/>
    <n v="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s v="food/food trucks"/>
    <n v="4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s v="food/food trucks"/>
    <n v="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s v="food/food trucks"/>
    <n v="1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s v="food/food trucks"/>
    <n v="11"/>
    <e v="#DIV/0!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s v="food/food trucks"/>
    <n v="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s v="food/food trucks"/>
    <n v="8"/>
    <e v="#DIV/0!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s v="food/food trucks"/>
    <n v="17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s v="food/small batch"/>
    <n v="11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s v="food/small batch"/>
    <n v="3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s v="food/small batch"/>
    <n v="4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s v="food/small batch"/>
    <n v="2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s v="food/small batch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s v="food/small batch"/>
    <n v="33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s v="food/small batch"/>
    <n v="204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s v="food/small batch"/>
    <n v="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s v="food/small batch"/>
    <n v="5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s v="food/small batch"/>
    <n v="8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s v="food/small batch"/>
    <n v="135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s v="food/small batch"/>
    <n v="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s v="food/small batch"/>
    <n v="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s v="food/small batch"/>
    <n v="2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s v="food/small batch"/>
    <n v="54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s v="food/small batch"/>
    <n v="4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s v="food/small batch"/>
    <n v="16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s v="food/small batch"/>
    <n v="3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s v="food/small batch"/>
    <n v="9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s v="music/indie rock"/>
    <n v="1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s v="music/indie rock"/>
    <n v="27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s v="music/indie rock"/>
    <n v="40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s v="music/indie rock"/>
    <n v="40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s v="music/indie rock"/>
    <n v="114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s v="music/indie rock"/>
    <n v="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s v="music/indie rock"/>
    <n v="80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s v="music/indie rock"/>
    <n v="40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s v="music/indie rock"/>
    <n v="6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s v="music/indie rock"/>
    <n v="80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s v="music/indie rock"/>
    <n v="1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s v="music/indie rock"/>
    <n v="11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s v="music/indie rock"/>
    <n v="39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s v="music/indie rock"/>
    <n v="16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s v="music/indie rock"/>
    <n v="31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s v="music/indie rock"/>
    <n v="24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s v="music/indie rock"/>
    <n v="1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s v="music/indie rock"/>
    <n v="10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s v="music/indie rock"/>
    <n v="258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s v="music/indie rock"/>
    <n v="39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s v="music/indie rock"/>
    <n v="19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s v="music/indie rock"/>
    <n v="76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s v="music/indie rock"/>
    <n v="69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s v="music/indie rock"/>
    <n v="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s v="music/indie rock"/>
    <n v="253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s v="music/indie rock"/>
    <n v="5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s v="music/indie rock"/>
    <n v="2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s v="music/indie rock"/>
    <n v="22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s v="music/indie rock"/>
    <n v="150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s v="music/indie rock"/>
    <n v="150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s v="music/indie rock"/>
    <n v="4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s v="music/indie rock"/>
    <n v="5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s v="music/indie rock"/>
    <n v="50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s v="music/indie rock"/>
    <n v="12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s v="music/indie rock"/>
    <n v="18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s v="music/indie rock"/>
    <n v="73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s v="music/indie rock"/>
    <n v="18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s v="music/indie rock"/>
    <n v="122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s v="food/restaurants"/>
    <n v="7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s v="food/restaurants"/>
    <n v="1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s v="food/restaurants"/>
    <n v="7"/>
    <e v="#DIV/0!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s v="food/restaurants"/>
    <n v="2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s v="food/restaurants"/>
    <n v="1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s v="food/restaurants"/>
    <n v="14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s v="food/restaurants"/>
    <n v="2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s v="food/restaurants"/>
    <n v="4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s v="food/restaurants"/>
    <n v="1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s v="food/restaurants"/>
    <n v="1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s v="food/restaurants"/>
    <n v="1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s v="food/restaurants"/>
    <n v="62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s v="food/restaurants"/>
    <n v="6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s v="food/restaurants"/>
    <n v="1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s v="food/restaurants"/>
    <n v="3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s v="food/restaurants"/>
    <n v="4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s v="food/restaurants"/>
    <n v="14"/>
    <e v="#DIV/0!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s v="food/restaurants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s v="food/restaurants"/>
    <n v="1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s v="music/classical music"/>
    <n v="6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s v="music/classical music"/>
    <n v="14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s v="music/classical music"/>
    <n v="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s v="music/classical music"/>
    <n v="9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s v="music/classical music"/>
    <n v="9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s v="music/classical music"/>
    <n v="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s v="music/classical music"/>
    <n v="17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s v="music/classical music"/>
    <n v="17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s v="music/classical music"/>
    <n v="11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s v="music/classical music"/>
    <n v="10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s v="music/classical music"/>
    <n v="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s v="music/classical music"/>
    <n v="1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s v="music/classical music"/>
    <n v="9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s v="music/classical music"/>
    <n v="33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s v="music/classical music"/>
    <n v="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s v="music/classical music"/>
    <n v="2661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s v="music/classical music"/>
    <n v="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s v="music/classical music"/>
    <n v="4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s v="music/classical music"/>
    <n v="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s v="music/classical music"/>
    <n v="19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s v="music/classical music"/>
    <n v="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s v="music/classical music"/>
    <n v="260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s v="music/classical music"/>
    <n v="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s v="music/classical music"/>
    <n v="33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s v="music/classical music"/>
    <n v="19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s v="music/classical music"/>
    <n v="12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s v="music/classical music"/>
    <n v="11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s v="music/classical music"/>
    <n v="41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s v="music/classical music"/>
    <n v="10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s v="music/classical music"/>
    <n v="18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s v="music/classical music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s v="music/classical music"/>
    <n v="43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s v="music/classical music"/>
    <n v="21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s v="music/classical music"/>
    <n v="32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s v="music/classical music"/>
    <n v="86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s v="music/classical music"/>
    <n v="71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s v="music/classical music"/>
    <n v="5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s v="music/classical music"/>
    <n v="80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s v="music/classical music"/>
    <n v="21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s v="food/food trucks"/>
    <n v="1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s v="food/food trucks"/>
    <n v="6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s v="food/food trucks"/>
    <n v="3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s v="food/food trucks"/>
    <n v="2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s v="food/food trucks"/>
    <n v="6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s v="food/food trucks"/>
    <n v="2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s v="food/food trucks"/>
    <n v="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s v="food/food trucks"/>
    <n v="6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s v="food/food trucks"/>
    <n v="10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s v="food/food trucks"/>
    <n v="9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s v="food/food trucks"/>
    <n v="1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s v="food/food trucks"/>
    <n v="2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s v="food/food trucks"/>
    <n v="8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s v="food/food trucks"/>
    <n v="6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s v="food/food trucks"/>
    <n v="1"/>
    <e v="#DIV/0!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s v="food/food trucks"/>
    <n v="6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s v="food/food trucks"/>
    <n v="4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s v="food/food trucks"/>
    <n v="1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s v="food/food trucks"/>
    <n v="0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s v="food/food trucks"/>
    <n v="7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s v="food/food trucks"/>
    <n v="12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s v="food/food trucks"/>
    <n v="1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s v="food/food trucks"/>
    <n v="61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s v="food/food trucks"/>
    <n v="6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s v="food/food trucks"/>
    <n v="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s v="food/food trucks"/>
    <n v="20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s v="food/food trucks"/>
    <n v="1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s v="food/food trucks"/>
    <n v="10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s v="food/food trucks"/>
    <n v="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s v="food/food trucks"/>
    <n v="2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s v="food/food trucks"/>
    <n v="40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s v="food/food trucks"/>
    <n v="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s v="food/food trucks"/>
    <n v="6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s v="food/food trucks"/>
    <n v="1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s v="food/food trucks"/>
    <n v="4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s v="food/food trucks"/>
    <n v="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s v="food/food trucks"/>
    <n v="40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s v="food/food trucks"/>
    <n v="20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s v="food/food trucks"/>
    <n v="7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s v="food/food trucks"/>
    <n v="1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s v="technology/space exploration"/>
    <n v="1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s v="technology/space exploration"/>
    <n v="5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s v="technology/space exploration"/>
    <n v="34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s v="technology/space exploration"/>
    <n v="1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s v="technology/space exploration"/>
    <n v="5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s v="technology/space exploration"/>
    <n v="7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s v="technology/space exploration"/>
    <n v="7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s v="technology/space exploration"/>
    <n v="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s v="technology/space exploration"/>
    <n v="3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s v="technology/space exploration"/>
    <n v="5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s v="technology/space exploration"/>
    <n v="6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s v="technology/space exploration"/>
    <n v="8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s v="technology/space exploration"/>
    <n v="5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s v="technology/space exploration"/>
    <n v="28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s v="technology/space exploration"/>
    <n v="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s v="technology/space exploration"/>
    <n v="4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s v="technology/space exploration"/>
    <n v="57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s v="technology/space exploration"/>
    <n v="1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s v="technology/space exploration"/>
    <n v="4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s v="technology/space exploration"/>
    <n v="38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s v="technology/space exploration"/>
    <n v="7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s v="technology/space exploration"/>
    <n v="373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s v="technology/space exploration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s v="technology/space exploration"/>
    <n v="373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s v="technology/space exploration"/>
    <n v="67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s v="technology/space exploration"/>
    <n v="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s v="technology/space exploration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s v="technology/space exploration"/>
    <n v="3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s v="technology/space exploration"/>
    <n v="51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s v="technology/space exploration"/>
    <n v="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s v="technology/space exploration"/>
    <n v="59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s v="technology/space exploration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s v="technology/space exploration"/>
    <n v="55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s v="technology/space exploration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s v="technology/space exploration"/>
    <n v="157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s v="technology/space exploration"/>
    <n v="182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s v="technology/space exploration"/>
    <n v="18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s v="technology/space exploration"/>
    <n v="36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s v="technology/space exploration"/>
    <n v="0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s v="technology/space exploration"/>
    <n v="1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s v="technology/space exploration"/>
    <n v="3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s v="technology/space exploration"/>
    <n v="0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s v="technology/space exploration"/>
    <n v="2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s v="technology/space exploration"/>
    <n v="4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s v="technology/space exploration"/>
    <n v="0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s v="technology/space exploration"/>
    <n v="1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s v="technology/space exploration"/>
    <n v="0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s v="technology/space exploration"/>
    <n v="1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s v="technology/space exploration"/>
    <n v="1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s v="technology/space exploration"/>
    <n v="1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s v="technology/space exploration"/>
    <n v="4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s v="technology/space exploration"/>
    <n v="0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s v="technology/space exploration"/>
    <n v="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s v="technology/space exploration"/>
    <n v="1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s v="technology/space exploration"/>
    <n v="1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s v="technology/space exploration"/>
    <n v="3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s v="technology/makerspaces"/>
    <n v="10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s v="technology/makerspaces"/>
    <n v="3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s v="technology/makerspaces"/>
    <n v="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s v="technology/makerspaces"/>
    <n v="3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s v="technology/makerspaces"/>
    <n v="15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s v="technology/makerspaces"/>
    <n v="34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s v="technology/makerspaces"/>
    <n v="5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s v="technology/makerspaces"/>
    <n v="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s v="technology/makerspaces"/>
    <n v="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s v="technology/makerspaces"/>
    <n v="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s v="technology/makerspaces"/>
    <n v="5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s v="technology/makerspaces"/>
    <n v="1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s v="technology/makerspaces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s v="technology/makerspaces"/>
    <n v="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s v="technology/makerspaces"/>
    <n v="24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s v="technology/makerspaces"/>
    <n v="3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s v="technology/makerspaces"/>
    <n v="0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s v="technology/makerspaces"/>
    <n v="1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s v="technology/makerspaces"/>
    <n v="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s v="food/food trucks"/>
    <n v="6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s v="food/food trucks"/>
    <n v="8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s v="food/food trucks"/>
    <n v="3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s v="food/food trucks"/>
    <n v="1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s v="food/food trucks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s v="food/food trucks"/>
    <n v="2"/>
    <e v="#DIV/0!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s v="food/food trucks"/>
    <n v="3"/>
    <e v="#DIV/0!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s v="food/food trucks"/>
    <n v="1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s v="food/food trucks"/>
    <n v="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s v="food/food trucks"/>
    <n v="1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s v="food/food trucks"/>
    <n v="1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s v="food/food trucks"/>
    <n v="14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s v="food/food trucks"/>
    <n v="10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s v="food/food trucks"/>
    <n v="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s v="food/food trucks"/>
    <n v="3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s v="food/food trucks"/>
    <n v="1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s v="food/food trucks"/>
    <n v="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s v="food/food trucks"/>
    <n v="6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s v="food/food trucks"/>
    <n v="23500"/>
    <e v="#DIV/0!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s v="food/food trucks"/>
    <n v="5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s v="theater/spaces"/>
    <n v="14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s v="theater/spaces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s v="theater/spaces"/>
    <n v="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s v="theater/spaces"/>
    <n v="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s v="theater/spaces"/>
    <n v="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s v="theater/spaces"/>
    <n v="6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s v="theater/spaces"/>
    <n v="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s v="theater/spaces"/>
    <n v="1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s v="theater/spaces"/>
    <n v="1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s v="theater/spaces"/>
    <n v="12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s v="theater/spaces"/>
    <n v="8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s v="theater/spaces"/>
    <n v="0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s v="theater/spaces"/>
    <n v="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s v="theater/spaces"/>
    <n v="4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s v="theater/spaces"/>
    <n v="5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s v="theater/spaces"/>
    <n v="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s v="theater/spaces"/>
    <n v="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s v="theater/spaces"/>
    <n v="7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s v="theater/spaces"/>
    <n v="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s v="technology/hardware"/>
    <n v="59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s v="technology/hardware"/>
    <n v="9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s v="technology/hardware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s v="technology/hardware"/>
    <n v="18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s v="technology/hardware"/>
    <n v="1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s v="technology/hardware"/>
    <n v="0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s v="technology/hardware"/>
    <n v="4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s v="technology/hardware"/>
    <n v="3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s v="technology/hardware"/>
    <n v="6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s v="technology/hardware"/>
    <n v="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s v="technology/hardware"/>
    <n v="1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s v="technology/hardware"/>
    <n v="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s v="technology/hardware"/>
    <n v="1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s v="technology/hardware"/>
    <n v="4260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s v="technology/hardware"/>
    <n v="57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s v="technology/hardware"/>
    <n v="5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s v="technology/hardware"/>
    <n v="1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s v="technology/hardware"/>
    <n v="9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s v="technology/hardware"/>
    <n v="39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s v="technology/hardware"/>
    <n v="142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s v="publishing/children's books"/>
    <n v="5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s v="publishing/children's books"/>
    <n v="17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s v="publishing/children's books"/>
    <n v="7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s v="publishing/children's books"/>
    <n v="3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s v="publishing/children's books"/>
    <n v="5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s v="publishing/children's books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s v="publishing/children's books"/>
    <n v="83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s v="publishing/children's books"/>
    <n v="8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s v="publishing/children's books"/>
    <n v="4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s v="publishing/children's books"/>
    <n v="21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s v="publishing/children's books"/>
    <n v="13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s v="publishing/children's books"/>
    <n v="9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s v="publishing/children's books"/>
    <n v="20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s v="publishing/children's books"/>
    <n v="4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s v="publishing/children's books"/>
    <n v="81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s v="publishing/children's books"/>
    <n v="4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s v="publishing/children's books"/>
    <n v="27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s v="publishing/children's books"/>
    <n v="20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s v="publishing/children's books"/>
    <n v="40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s v="publishing/children's books"/>
    <n v="8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s v="publishing/children's books"/>
    <n v="8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s v="publishing/children's books"/>
    <n v="12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s v="publishing/children's books"/>
    <n v="1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s v="publishing/children's books"/>
    <n v="10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s v="publishing/children's books"/>
    <n v="1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s v="publishing/children's books"/>
    <n v="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s v="publishing/children's books"/>
    <n v="10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s v="publishing/children's books"/>
    <n v="6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s v="publishing/children's books"/>
    <n v="49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s v="publishing/children's books"/>
    <n v="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s v="publishing/children's books"/>
    <n v="2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s v="publishing/children's books"/>
    <n v="5"/>
    <e v="#DIV/0!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s v="publishing/children's books"/>
    <n v="72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s v="publishing/children's books"/>
    <n v="10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s v="publishing/children's books"/>
    <n v="8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s v="publishing/children's books"/>
    <n v="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s v="publishing/children's books"/>
    <n v="13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s v="publishing/children's books"/>
    <n v="7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s v="publishing/children's books"/>
    <n v="15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s v="theater/plays"/>
    <n v="30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s v="theater/plays"/>
    <n v="38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s v="theater/plays"/>
    <n v="38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s v="theater/plays"/>
    <n v="6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s v="theater/plays"/>
    <n v="7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s v="theater/plays"/>
    <n v="15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s v="theater/plays"/>
    <n v="36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s v="theater/plays"/>
    <n v="18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s v="theater/plays"/>
    <n v="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s v="theater/plays"/>
    <n v="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s v="theater/plays"/>
    <n v="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s v="theater/plays"/>
    <n v="18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s v="theater/plays"/>
    <n v="4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s v="theater/plays"/>
    <n v="7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s v="theater/plays"/>
    <n v="51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s v="theater/plays"/>
    <n v="44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s v="theater/plays"/>
    <n v="4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s v="theater/plays"/>
    <n v="7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s v="theater/plays"/>
    <n v="7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s v="theater/plays"/>
    <n v="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s v="theater/plays"/>
    <n v="7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s v="theater/plays"/>
    <n v="12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s v="theater/plays"/>
    <n v="3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s v="theater/plays"/>
    <n v="35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s v="theater/plays"/>
    <n v="86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s v="theater/plays"/>
    <n v="11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s v="theater/plays"/>
    <n v="7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s v="theater/plays"/>
    <n v="13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s v="theater/plays"/>
    <n v="13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s v="theater/plays"/>
    <n v="3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s v="theater/plays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s v="theater/plays"/>
    <n v="12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s v="theater/plays"/>
    <n v="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s v="theater/plays"/>
    <n v="13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s v="theater/plays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s v="theater/plays"/>
    <n v="5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s v="theater/plays"/>
    <n v="7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s v="theater/plays"/>
    <n v="163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s v="theater/plays"/>
    <n v="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s v="theater/plays"/>
    <n v="5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s v="theater/plays"/>
    <n v="320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s v="theater/plays"/>
    <n v="49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s v="theater/plays"/>
    <n v="11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s v="theater/plays"/>
    <n v="1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s v="theater/plays"/>
    <n v="16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s v="theater/plays"/>
    <n v="3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s v="theater/plays"/>
    <n v="12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s v="theater/plays"/>
    <n v="10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s v="theater/plays"/>
    <n v="10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s v="theater/plays"/>
    <n v="1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s v="theater/plays"/>
    <n v="11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s v="theater/plays"/>
    <n v="38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s v="theater/plays"/>
    <n v="30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s v="theater/plays"/>
    <n v="6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s v="theater/plays"/>
    <n v="35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s v="theater/plays"/>
    <n v="15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s v="theater/plays"/>
    <n v="9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s v="theater/plays"/>
    <n v="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s v="theater/plays"/>
    <n v="30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s v="theater/plays"/>
    <n v="2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s v="theater/plays"/>
    <n v="25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s v="theater/plays"/>
    <n v="55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s v="theater/plays"/>
    <n v="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s v="theater/plays"/>
    <n v="4"/>
    <e v="#DIV/0!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s v="theater/plays"/>
    <n v="15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s v="theater/plays"/>
    <n v="1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s v="theater/plays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s v="theater/plays"/>
    <n v="4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s v="theater/plays"/>
    <n v="7"/>
    <e v="#DIV/0!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s v="theater/plays"/>
    <n v="6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s v="theater/plays"/>
    <n v="3"/>
    <e v="#DIV/0!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s v="theater/plays"/>
    <n v="29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s v="theater/plays"/>
    <n v="48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s v="theater/plays"/>
    <n v="10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s v="theater/plays"/>
    <n v="1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s v="theater/plays"/>
    <n v="29"/>
    <e v="#DIV/0!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s v="theater/plays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s v="theater/plays"/>
    <n v="7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s v="theater/plays"/>
    <n v="112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s v="theater/plays"/>
    <n v="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s v="theater/plays"/>
    <n v="1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s v="theater/plays"/>
    <n v="11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s v="theater/plays"/>
    <n v="1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s v="theater/plays"/>
    <n v="6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s v="theater/plays"/>
    <n v="11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s v="theater/plays"/>
    <n v="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s v="theater/plays"/>
    <n v="1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s v="theater/plays"/>
    <n v="6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s v="theater/plays"/>
    <n v="3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s v="theater/plays"/>
    <n v="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s v="theater/plays"/>
    <n v="1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s v="theater/plays"/>
    <n v="5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s v="theater/plays"/>
    <n v="1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s v="theater/plays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s v="theater/plays"/>
    <n v="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s v="theater/plays"/>
    <n v="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s v="theater/plays"/>
    <n v="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s v="theater/plays"/>
    <n v="5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s v="theater/plays"/>
    <n v="35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s v="theater/plays"/>
    <n v="3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s v="theater/plays"/>
    <n v="1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s v="theater/plays"/>
    <n v="66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s v="theater/plays"/>
    <n v="13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s v="theater/plays"/>
    <n v="9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s v="theater/plays"/>
    <n v="1"/>
    <e v="#DIV/0!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s v="theater/plays"/>
    <n v="9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s v="theater/plays"/>
    <n v="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s v="theater/plays"/>
    <n v="3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s v="theater/plays"/>
    <n v="5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s v="theater/plays"/>
    <n v="5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s v="theater/plays"/>
    <n v="1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s v="theater/plays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s v="theater/plays"/>
    <n v="9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s v="theater/plays"/>
    <n v="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s v="theater/plays"/>
    <n v="3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s v="theater/plays"/>
    <n v="3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s v="theater/plays"/>
    <n v="5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s v="theater/plays"/>
    <n v="33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s v="theater/plays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s v="theater/plays"/>
    <n v="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s v="theater/plays"/>
    <n v="17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s v="theater/plays"/>
    <n v="7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s v="theater/plays"/>
    <n v="4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s v="theater/plays"/>
    <n v="1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s v="theater/plays"/>
    <n v="3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s v="theater/plays"/>
    <n v="0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s v="theater/plays"/>
    <n v="1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s v="theater/plays"/>
    <n v="14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s v="theater/plays"/>
    <n v="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s v="theater/plays"/>
    <n v="3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s v="theater/plays"/>
    <n v="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s v="theater/plays"/>
    <n v="2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s v="theater/plays"/>
    <n v="13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s v="theater/plays"/>
    <n v="12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s v="theater/plays"/>
    <n v="5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s v="theater/plays"/>
    <n v="4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s v="theater/plays"/>
    <n v="10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s v="theater/musical"/>
    <n v="240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s v="theater/musical"/>
    <n v="47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s v="theater/musical"/>
    <n v="79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s v="theater/musical"/>
    <n v="1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s v="theater/musical"/>
    <n v="1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s v="theater/musical"/>
    <n v="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s v="theater/musical"/>
    <n v="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s v="theater/musical"/>
    <n v="23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s v="theater/musical"/>
    <n v="3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s v="theater/musical"/>
    <n v="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s v="theater/musical"/>
    <n v="3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s v="theater/musical"/>
    <n v="7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s v="theater/musical"/>
    <n v="9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s v="theater/musical"/>
    <n v="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s v="theater/musical"/>
    <n v="6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s v="theater/musical"/>
    <n v="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s v="theater/musical"/>
    <n v="6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s v="theater/musical"/>
    <n v="3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s v="theater/musical"/>
    <n v="9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s v="theater/spaces"/>
    <n v="1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s v="theater/spaces"/>
    <n v="0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s v="theater/spaces"/>
    <n v="7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s v="theater/spaces"/>
    <n v="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s v="theater/spaces"/>
    <n v="11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s v="theater/spaces"/>
    <n v="1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s v="theater/spaces"/>
    <n v="0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s v="theater/spaces"/>
    <n v="2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s v="theater/spaces"/>
    <n v="0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s v="theater/spaces"/>
    <n v="1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s v="theater/spaces"/>
    <n v="0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s v="theater/spaces"/>
    <n v="1"/>
    <e v="#DIV/0!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s v="theater/spaces"/>
    <n v="18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s v="theater/spaces"/>
    <n v="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s v="theater/spaces"/>
    <n v="1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s v="theater/spaces"/>
    <n v="2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s v="theater/plays"/>
    <n v="4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s v="theater/plays"/>
    <n v="20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s v="theater/plays"/>
    <n v="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s v="theater/plays"/>
    <n v="4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s v="theater/plays"/>
    <n v="13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s v="theater/plays"/>
    <n v="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s v="theater/plays"/>
    <n v="4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s v="theater/plays"/>
    <n v="6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s v="theater/plays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s v="theater/plays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s v="theater/plays"/>
    <n v="6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s v="theater/plays"/>
    <n v="1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s v="theater/plays"/>
    <n v="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s v="theater/plays"/>
    <n v="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s v="theater/plays"/>
    <n v="3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s v="theater/plays"/>
    <n v="286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s v="theater/plays"/>
    <n v="7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s v="theater/plays"/>
    <n v="26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s v="theater/plays"/>
    <n v="4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s v="theater/plays"/>
    <n v="7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s v="theater/spaces"/>
    <n v="5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s v="theater/spaces"/>
    <n v="4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s v="theater/spaces"/>
    <n v="0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s v="theater/spaces"/>
    <n v="1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s v="theater/spaces"/>
    <n v="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s v="theater/spaces"/>
    <n v="8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s v="theater/spaces"/>
    <n v="19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s v="theater/spaces"/>
    <n v="1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s v="theater/spaces"/>
    <n v="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s v="theater/spaces"/>
    <n v="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s v="theater/spaces"/>
    <n v="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s v="theater/spaces"/>
    <n v="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s v="theater/spaces"/>
    <n v="6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s v="theater/spaces"/>
    <n v="1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s v="theater/spaces"/>
    <n v="1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s v="theater/spaces"/>
    <n v="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s v="theater/spaces"/>
    <n v="0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s v="theater/spaces"/>
    <n v="13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s v="theater/spaces"/>
    <n v="35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s v="theater/spaces"/>
    <n v="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s v="theater/spaces"/>
    <n v="3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s v="theater/spaces"/>
    <n v="6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s v="theater/spaces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s v="theater/spaces"/>
    <n v="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s v="theater/spaces"/>
    <n v="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s v="theater/spaces"/>
    <n v="28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s v="theater/spaces"/>
    <n v="6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s v="theater/spaces"/>
    <n v="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s v="theater/spaces"/>
    <n v="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s v="theater/spaces"/>
    <n v="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s v="theater/spaces"/>
    <n v="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s v="theater/spaces"/>
    <n v="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s v="theater/spaces"/>
    <n v="1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s v="theater/spaces"/>
    <n v="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s v="theater/spaces"/>
    <n v="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s v="theater/spaces"/>
    <n v="1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s v="theater/spaces"/>
    <n v="4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s v="theater/spaces"/>
    <n v="1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s v="theater/spaces"/>
    <n v="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s v="theater/spaces"/>
    <n v="3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s v="theater/spaces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s v="theater/spaces"/>
    <n v="2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s v="theater/spaces"/>
    <n v="3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s v="theater/spaces"/>
    <n v="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s v="theater/spaces"/>
    <n v="17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s v="theater/spaces"/>
    <n v="0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s v="theater/spaces"/>
    <n v="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s v="theater/spaces"/>
    <n v="9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s v="theater/spaces"/>
    <n v="10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s v="theater/spaces"/>
    <n v="15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s v="theater/spaces"/>
    <n v="5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s v="theater/spaces"/>
    <n v="0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s v="theater/spaces"/>
    <n v="1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s v="theater/spaces"/>
    <n v="1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s v="theater/spaces"/>
    <n v="28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s v="theater/spaces"/>
    <n v="14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s v="theater/spaces"/>
    <n v="1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s v="theater/spaces"/>
    <n v="5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s v="theater/spaces"/>
    <n v="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s v="theater/spaces"/>
    <n v="9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s v="theater/spaces"/>
    <n v="1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s v="theater/spaces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s v="theater/spaces"/>
    <n v="3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s v="theater/spaces"/>
    <n v="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s v="theater/spaces"/>
    <n v="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s v="theater/spaces"/>
    <n v="3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s v="theater/spaces"/>
    <n v="4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s v="theater/spaces"/>
    <n v="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s v="theater/spaces"/>
    <n v="4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s v="theater/spaces"/>
    <n v="0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s v="theater/spaces"/>
    <n v="1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s v="theater/spaces"/>
    <n v="44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s v="theater/spaces"/>
    <n v="1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s v="theater/spaces"/>
    <n v="1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s v="theater/spaces"/>
    <n v="1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s v="theater/spaces"/>
    <n v="1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s v="theater/spaces"/>
    <n v="0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s v="theater/spaces"/>
    <n v="1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s v="theater/spaces"/>
    <n v="4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s v="theater/spaces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s v="theater/spaces"/>
    <n v="1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s v="theater/spaces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s v="theater/spaces"/>
    <n v="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s v="theater/spaces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s v="theater/spaces"/>
    <n v="13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s v="theater/spaces"/>
    <n v="1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s v="theater/spaces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s v="theater/spaces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s v="theater/spaces"/>
    <n v="0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s v="theater/spaces"/>
    <n v="0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s v="theater/spaces"/>
    <n v="1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s v="theater/spaces"/>
    <n v="1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s v="theater/spaces"/>
    <n v="1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s v="theater/spaces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s v="theater/spaces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s v="theater/spaces"/>
    <n v="0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s v="theater/spaces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s v="theater/spaces"/>
    <n v="1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s v="theater/spaces"/>
    <n v="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s v="theater/spaces"/>
    <n v="3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s v="theater/spaces"/>
    <n v="0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s v="theater/spaces"/>
    <n v="1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s v="theater/spaces"/>
    <n v="1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s v="theater/spaces"/>
    <n v="0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s v="theater/spaces"/>
    <n v="0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s v="theater/spaces"/>
    <n v="0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s v="theater/spaces"/>
    <n v="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s v="theater/spaces"/>
    <n v="0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s v="theater/spaces"/>
    <n v="3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s v="theater/spaces"/>
    <n v="0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s v="theater/spaces"/>
    <n v="1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s v="theater/spaces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s v="theater/spaces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s v="theater/spaces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s v="theater/spaces"/>
    <n v="6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s v="theater/spaces"/>
    <n v="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s v="theater/spaces"/>
    <n v="4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s v="theater/spaces"/>
    <n v="1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s v="theater/spaces"/>
    <n v="3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s v="theater/spaces"/>
    <n v="3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s v="theater/spaces"/>
    <n v="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s v="theater/spaces"/>
    <n v="11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s v="theater/spaces"/>
    <n v="0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s v="theater/spaces"/>
    <n v="0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s v="theater/spaces"/>
    <n v="0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s v="theater/spaces"/>
    <n v="0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s v="theater/spaces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s v="theater/spaces"/>
    <n v="1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s v="theater/spaces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s v="theater/spaces"/>
    <n v="1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s v="theater/spaces"/>
    <n v="14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s v="theater/spaces"/>
    <n v="11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s v="theater/spaces"/>
    <n v="0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s v="theater/spaces"/>
    <n v="1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s v="theater/spaces"/>
    <n v="0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s v="theater/spaces"/>
    <n v="7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s v="theater/spaces"/>
    <n v="51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s v="theater/spaces"/>
    <n v="0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s v="theater/spaces"/>
    <n v="0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s v="theater/spaces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s v="theater/plays"/>
    <n v="1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s v="theater/plays"/>
    <n v="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s v="theater/plays"/>
    <n v="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s v="theater/plays"/>
    <n v="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s v="theater/plays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s v="theater/plays"/>
    <n v="20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s v="theater/plays"/>
    <n v="1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s v="theater/plays"/>
    <n v="13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s v="theater/plays"/>
    <n v="20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s v="theater/plays"/>
    <n v="7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s v="theater/plays"/>
    <n v="5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s v="theater/plays"/>
    <n v="0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s v="theater/plays"/>
    <n v="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s v="theater/plays"/>
    <n v="20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s v="theater/plays"/>
    <n v="4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s v="theater/plays"/>
    <n v="14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s v="theater/plays"/>
    <n v="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s v="theater/plays"/>
    <n v="0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s v="theater/plays"/>
    <n v="1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s v="theater/plays"/>
    <n v="6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s v="theater/plays"/>
    <n v="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s v="theater/plays"/>
    <n v="3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s v="theater/plays"/>
    <n v="3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s v="theater/plays"/>
    <n v="4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s v="theater/plays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s v="theater/plays"/>
    <n v="1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s v="theater/plays"/>
    <n v="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s v="theater/plays"/>
    <n v="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s v="theater/plays"/>
    <n v="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s v="theater/plays"/>
    <n v="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s v="theater/plays"/>
    <n v="6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s v="theater/plays"/>
    <n v="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s v="theater/plays"/>
    <n v="5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s v="theater/plays"/>
    <n v="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s v="theater/plays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s v="theater/plays"/>
    <n v="4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s v="theater/plays"/>
    <n v="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s v="theater/plays"/>
    <n v="0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s v="theater/plays"/>
    <n v="3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s v="theater/plays"/>
    <n v="3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s v="theater/plays"/>
    <n v="1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s v="theater/plays"/>
    <n v="4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s v="theater/plays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s v="theater/plays"/>
    <n v="4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s v="theater/plays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s v="theater/plays"/>
    <n v="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s v="theater/plays"/>
    <n v="4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s v="theater/plays"/>
    <n v="5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s v="theater/plays"/>
    <n v="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s v="theater/plays"/>
    <n v="7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s v="theater/plays"/>
    <n v="16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s v="theater/plays"/>
    <n v="1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s v="theater/plays"/>
    <n v="3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s v="theater/plays"/>
    <n v="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s v="theater/plays"/>
    <n v="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s v="theater/plays"/>
    <n v="3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s v="theater/plays"/>
    <n v="1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s v="theater/musical"/>
    <n v="39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s v="theater/musical"/>
    <n v="0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s v="theater/musical"/>
    <n v="2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s v="theater/musical"/>
    <n v="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s v="theater/musical"/>
    <n v="1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s v="theater/musical"/>
    <n v="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s v="theater/musical"/>
    <n v="1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s v="theater/musical"/>
    <n v="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s v="theater/musical"/>
    <n v="0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s v="theater/musical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s v="theater/musical"/>
    <n v="0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s v="theater/musical"/>
    <n v="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s v="theater/musical"/>
    <n v="0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s v="theater/musical"/>
    <n v="4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s v="theater/musical"/>
    <n v="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s v="theater/musical"/>
    <n v="7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s v="theater/musical"/>
    <n v="15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s v="theater/musical"/>
    <n v="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s v="theater/musical"/>
    <n v="1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s v="theater/musical"/>
    <n v="1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s v="theater/plays"/>
    <n v="1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s v="theater/plays"/>
    <n v="1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s v="theater/plays"/>
    <n v="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s v="theater/plays"/>
    <n v="0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s v="theater/plays"/>
    <n v="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s v="theater/plays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s v="theater/plays"/>
    <n v="1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s v="theater/plays"/>
    <n v="0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s v="theater/plays"/>
    <n v="4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s v="theater/plays"/>
    <n v="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s v="theater/plays"/>
    <n v="1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s v="theater/plays"/>
    <n v="0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s v="theater/plays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s v="theater/plays"/>
    <n v="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s v="theater/plays"/>
    <n v="3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s v="theater/plays"/>
    <n v="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s v="theater/plays"/>
    <n v="0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s v="theater/plays"/>
    <n v="3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s v="theater/plays"/>
    <n v="5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s v="theater/plays"/>
    <n v="5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s v="theater/plays"/>
    <n v="1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s v="theater/plays"/>
    <n v="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s v="theater/plays"/>
    <n v="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s v="theater/plays"/>
    <n v="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s v="theater/plays"/>
    <n v="6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s v="theater/plays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s v="theater/plays"/>
    <n v="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s v="theater/plays"/>
    <n v="0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s v="theater/plays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s v="theater/plays"/>
    <n v="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s v="theater/plays"/>
    <n v="1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s v="theater/plays"/>
    <n v="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s v="theater/plays"/>
    <n v="1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s v="theater/plays"/>
    <n v="1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s v="theater/plays"/>
    <n v="1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s v="theater/plays"/>
    <n v="4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s v="theater/plays"/>
    <n v="0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s v="theater/plays"/>
    <n v="1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s v="theater/plays"/>
    <n v="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s v="theater/plays"/>
    <n v="0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s v="theater/plays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s v="theater/plays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s v="theater/plays"/>
    <n v="4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s v="theater/plays"/>
    <n v="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s v="theater/plays"/>
    <n v="0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s v="theater/plays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s v="theater/plays"/>
    <n v="18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s v="theater/plays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s v="theater/plays"/>
    <n v="3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s v="theater/plays"/>
    <n v="1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s v="theater/plays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s v="theater/plays"/>
    <n v="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s v="theater/plays"/>
    <n v="0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s v="theater/plays"/>
    <n v="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s v="theater/plays"/>
    <n v="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s v="theater/plays"/>
    <n v="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s v="theater/plays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s v="theater/plays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s v="theater/plays"/>
    <n v="3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s v="theater/plays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s v="theater/plays"/>
    <n v="3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s v="theater/plays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s v="theater/plays"/>
    <n v="1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s v="theater/plays"/>
    <n v="1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s v="theater/plays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s v="theater/plays"/>
    <n v="3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s v="theater/plays"/>
    <n v="1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s v="theater/plays"/>
    <n v="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s v="theater/plays"/>
    <n v="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s v="theater/plays"/>
    <n v="1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s v="theater/plays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s v="theater/plays"/>
    <n v="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s v="theater/plays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s v="theater/plays"/>
    <n v="6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s v="theater/plays"/>
    <n v="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s v="theater/plays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s v="theater/plays"/>
    <n v="0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s v="theater/plays"/>
    <n v="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s v="theater/plays"/>
    <n v="1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s v="theater/plays"/>
    <n v="1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s v="theater/plays"/>
    <n v="3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s v="theater/plays"/>
    <n v="5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s v="theater/plays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s v="theater/plays"/>
    <n v="8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s v="theater/plays"/>
    <n v="7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s v="theater/plays"/>
    <n v="3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s v="theater/plays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s v="theater/plays"/>
    <n v="1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s v="theater/plays"/>
    <n v="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s v="theater/plays"/>
    <n v="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s v="theater/plays"/>
    <n v="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s v="theater/plays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s v="theater/plays"/>
    <n v="3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s v="theater/plays"/>
    <n v="0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s v="theater/plays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s v="theater/plays"/>
    <n v="3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s v="theater/plays"/>
    <n v="5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s v="theater/plays"/>
    <n v="1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s v="theater/plays"/>
    <n v="13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s v="theater/plays"/>
    <n v="1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s v="theater/plays"/>
    <n v="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s v="theater/plays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s v="theater/plays"/>
    <n v="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s v="theater/plays"/>
    <n v="6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s v="theater/plays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s v="theater/plays"/>
    <n v="0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s v="theater/plays"/>
    <n v="4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s v="theater/plays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s v="theater/plays"/>
    <n v="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s v="theater/plays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s v="theater/plays"/>
    <n v="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s v="theater/plays"/>
    <n v="1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s v="theater/plays"/>
    <n v="5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s v="theater/plays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s v="theater/plays"/>
    <n v="11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s v="theater/plays"/>
    <n v="1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s v="theater/plays"/>
    <n v="5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s v="theater/plays"/>
    <n v="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s v="theater/plays"/>
    <n v="4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s v="theater/plays"/>
    <n v="3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s v="theater/plays"/>
    <n v="1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s v="theater/plays"/>
    <n v="1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s v="theater/plays"/>
    <n v="1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s v="theater/plays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s v="theater/plays"/>
    <n v="1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s v="theater/plays"/>
    <n v="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s v="theater/plays"/>
    <n v="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s v="theater/plays"/>
    <n v="0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s v="theater/plays"/>
    <n v="1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s v="theater/plays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s v="theater/plays"/>
    <n v="1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s v="theater/plays"/>
    <n v="1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s v="theater/plays"/>
    <n v="6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s v="theater/plays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s v="theater/plays"/>
    <n v="8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s v="theater/plays"/>
    <n v="3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s v="theater/plays"/>
    <n v="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s v="theater/plays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s v="theater/plays"/>
    <n v="4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s v="theater/plays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s v="theater/plays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s v="theater/plays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s v="theater/plays"/>
    <n v="7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s v="theater/plays"/>
    <n v="1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s v="theater/plays"/>
    <n v="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s v="theater/plays"/>
    <n v="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s v="theater/plays"/>
    <n v="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s v="theater/plays"/>
    <n v="0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s v="theater/plays"/>
    <n v="1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s v="theater/plays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s v="theater/plays"/>
    <n v="1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s v="theater/plays"/>
    <n v="7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s v="theater/plays"/>
    <n v="0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s v="theater/plays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s v="theater/plays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s v="theater/plays"/>
    <n v="7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s v="theater/plays"/>
    <n v="5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s v="theater/plays"/>
    <n v="3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s v="theater/plays"/>
    <n v="1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s v="theater/plays"/>
    <n v="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s v="theater/plays"/>
    <n v="16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s v="theater/plays"/>
    <n v="3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s v="theater/plays"/>
    <n v="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s v="theater/plays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s v="theater/plays"/>
    <n v="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s v="theater/plays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s v="theater/plays"/>
    <n v="0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s v="theater/plays"/>
    <n v="5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s v="theater/plays"/>
    <n v="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s v="theater/plays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s v="theater/plays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s v="theater/plays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s v="theater/plays"/>
    <n v="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s v="theater/plays"/>
    <n v="1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s v="theater/plays"/>
    <n v="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s v="theater/plays"/>
    <n v="1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s v="theater/plays"/>
    <n v="1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s v="theater/plays"/>
    <n v="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s v="theater/plays"/>
    <n v="0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s v="theater/plays"/>
    <n v="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s v="theater/plays"/>
    <n v="6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s v="theater/plays"/>
    <n v="5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s v="theater/plays"/>
    <n v="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s v="theater/plays"/>
    <n v="5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s v="theater/plays"/>
    <n v="5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s v="theater/plays"/>
    <n v="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s v="theater/plays"/>
    <n v="1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s v="theater/plays"/>
    <n v="1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s v="theater/plays"/>
    <n v="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s v="theater/plays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s v="theater/plays"/>
    <n v="1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s v="theater/plays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s v="theater/plays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s v="theater/plays"/>
    <n v="5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s v="theater/plays"/>
    <n v="7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s v="theater/plays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s v="theater/plays"/>
    <n v="1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s v="theater/plays"/>
    <n v="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s v="theater/plays"/>
    <n v="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s v="theater/plays"/>
    <n v="1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s v="theater/plays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s v="theater/plays"/>
    <n v="1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s v="theater/plays"/>
    <n v="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s v="theater/plays"/>
    <n v="1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s v="theater/plays"/>
    <n v="13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s v="theater/plays"/>
    <n v="1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s v="theater/plays"/>
    <n v="1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s v="theater/plays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s v="theater/plays"/>
    <n v="1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s v="theater/plays"/>
    <n v="4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s v="theater/plays"/>
    <n v="0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s v="theater/plays"/>
    <n v="1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s v="theater/plays"/>
    <n v="1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s v="theater/plays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s v="theater/plays"/>
    <n v="0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s v="theater/plays"/>
    <n v="1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s v="theater/plays"/>
    <n v="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s v="theater/plays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s v="theater/plays"/>
    <n v="17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s v="theater/plays"/>
    <n v="1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s v="theater/plays"/>
    <n v="1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s v="theater/plays"/>
    <n v="1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s v="theater/plays"/>
    <n v="0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s v="theater/plays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s v="theater/plays"/>
    <n v="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s v="theater/plays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s v="theater/plays"/>
    <n v="1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s v="theater/plays"/>
    <n v="1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s v="theater/plays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s v="theater/plays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s v="theater/plays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s v="theater/plays"/>
    <n v="8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s v="theater/plays"/>
    <n v="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s v="theater/plays"/>
    <n v="7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s v="theater/plays"/>
    <n v="1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s v="theater/plays"/>
    <n v="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s v="theater/plays"/>
    <n v="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s v="theater/plays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s v="theater/plays"/>
    <n v="3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s v="theater/plays"/>
    <n v="4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s v="theater/plays"/>
    <n v="3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s v="theater/plays"/>
    <n v="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s v="theater/plays"/>
    <n v="7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s v="theater/plays"/>
    <n v="3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s v="theater/plays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s v="theater/plays"/>
    <n v="1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s v="theater/plays"/>
    <n v="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s v="theater/plays"/>
    <n v="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s v="theater/plays"/>
    <n v="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s v="theater/plays"/>
    <n v="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s v="theater/plays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s v="theater/plays"/>
    <n v="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s v="theater/plays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s v="theater/plays"/>
    <n v="0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s v="theater/plays"/>
    <n v="1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s v="theater/plays"/>
    <n v="1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s v="theater/plays"/>
    <n v="1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s v="theater/plays"/>
    <n v="1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s v="theater/plays"/>
    <n v="6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s v="theater/plays"/>
    <n v="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s v="theater/plays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s v="theater/plays"/>
    <n v="0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s v="theater/plays"/>
    <n v="1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s v="theater/plays"/>
    <n v="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s v="theater/plays"/>
    <n v="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s v="theater/plays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s v="theater/plays"/>
    <n v="1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s v="theater/plays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s v="theater/plays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s v="theater/plays"/>
    <n v="0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s v="theater/plays"/>
    <n v="1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s v="theater/plays"/>
    <n v="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s v="theater/plays"/>
    <n v="1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s v="theater/plays"/>
    <n v="1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s v="theater/plays"/>
    <n v="0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s v="theater/plays"/>
    <n v="1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s v="theater/plays"/>
    <n v="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s v="theater/plays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s v="theater/plays"/>
    <n v="1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s v="theater/plays"/>
    <n v="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s v="theater/plays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s v="theater/plays"/>
    <n v="1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s v="theater/plays"/>
    <n v="3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s v="theater/plays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s v="theater/plays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s v="theater/plays"/>
    <n v="1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s v="theater/plays"/>
    <n v="1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s v="theater/plays"/>
    <n v="1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s v="theater/plays"/>
    <n v="1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s v="theater/plays"/>
    <n v="0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s v="theater/plays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s v="theater/plays"/>
    <n v="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s v="theater/plays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s v="theater/plays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s v="theater/plays"/>
    <n v="1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s v="theater/plays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s v="theater/plays"/>
    <n v="1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s v="theater/plays"/>
    <n v="1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s v="theater/plays"/>
    <n v="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s v="theater/plays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s v="theater/plays"/>
    <n v="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s v="theater/plays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s v="theater/plays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s v="theater/plays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s v="theater/plays"/>
    <n v="1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s v="theater/plays"/>
    <n v="1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s v="theater/plays"/>
    <n v="1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s v="theater/plays"/>
    <n v="3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s v="theater/plays"/>
    <n v="1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s v="theater/plays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s v="theater/plays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s v="theater/plays"/>
    <n v="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s v="theater/plays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s v="theater/plays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s v="theater/plays"/>
    <n v="1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s v="theater/plays"/>
    <n v="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s v="theater/plays"/>
    <n v="0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s v="theater/plays"/>
    <n v="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s v="theater/plays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s v="theater/plays"/>
    <n v="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s v="theater/plays"/>
    <n v="0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s v="theater/plays"/>
    <n v="1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s v="theater/plays"/>
    <n v="7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s v="theater/plays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s v="theater/plays"/>
    <n v="1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s v="theater/plays"/>
    <n v="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s v="theater/plays"/>
    <n v="3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s v="theater/plays"/>
    <n v="1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s v="theater/plays"/>
    <n v="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s v="theater/plays"/>
    <n v="1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s v="theater/plays"/>
    <n v="0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s v="theater/plays"/>
    <n v="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s v="theater/plays"/>
    <n v="1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s v="theater/plays"/>
    <n v="0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s v="theater/plays"/>
    <n v="0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s v="theater/plays"/>
    <n v="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s v="theater/plays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s v="theater/plays"/>
    <n v="1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s v="theater/plays"/>
    <n v="1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s v="theater/plays"/>
    <n v="0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s v="theater/plays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s v="theater/plays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s v="theater/plays"/>
    <n v="0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s v="theater/plays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s v="theater/plays"/>
    <n v="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s v="theater/plays"/>
    <n v="1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s v="theater/plays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s v="theater/plays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s v="theater/plays"/>
    <n v="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s v="theater/plays"/>
    <n v="1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s v="theater/plays"/>
    <n v="1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s v="theater/plays"/>
    <n v="1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s v="theater/plays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s v="theater/plays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s v="theater/plays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s v="theater/plays"/>
    <n v="0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s v="theater/plays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s v="theater/plays"/>
    <n v="0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s v="theater/plays"/>
    <n v="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s v="theater/plays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s v="theater/plays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s v="theater/plays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s v="theater/plays"/>
    <n v="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s v="theater/plays"/>
    <n v="1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s v="theater/plays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s v="theater/plays"/>
    <n v="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s v="theater/plays"/>
    <n v="1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s v="theater/plays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s v="theater/plays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s v="theater/plays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s v="theater/plays"/>
    <n v="0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s v="theater/plays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s v="theater/plays"/>
    <n v="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s v="theater/plays"/>
    <n v="3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s v="theater/plays"/>
    <n v="0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s v="theater/plays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s v="theater/plays"/>
    <n v="1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s v="theater/plays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s v="theater/plays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s v="theater/plays"/>
    <n v="0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s v="theater/plays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s v="theater/plays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s v="theater/plays"/>
    <n v="0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s v="theater/plays"/>
    <n v="1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s v="theater/plays"/>
    <n v="1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s v="theater/plays"/>
    <n v="40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s v="theater/plays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s v="theater/plays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s v="theater/plays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s v="theater/plays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s v="theater/plays"/>
    <n v="1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s v="theater/plays"/>
    <n v="0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s v="theater/plays"/>
    <n v="1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s v="theater/plays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s v="theater/plays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s v="theater/plays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s v="theater/plays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s v="theater/plays"/>
    <n v="0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s v="theater/plays"/>
    <n v="0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s v="theater/plays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s v="theater/plays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s v="theater/plays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s v="theater/plays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s v="theater/plays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s v="theater/plays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s v="theater/plays"/>
    <n v="0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s v="theater/plays"/>
    <n v="0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s v="theater/plays"/>
    <n v="0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s v="theater/plays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s v="theater/plays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s v="theater/plays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s v="theater/plays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s v="theater/plays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s v="theater/musical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s v="theater/musical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s v="theater/musical"/>
    <n v="0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s v="theater/musical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s v="theater/musical"/>
    <n v="0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s v="theater/musical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s v="theater/musical"/>
    <n v="0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s v="theater/musical"/>
    <n v="0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s v="theater/musical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s v="theater/musical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s v="theater/musical"/>
    <n v="0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s v="theater/musical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s v="theater/musical"/>
    <n v="0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s v="theater/plays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s v="theater/plays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s v="theater/plays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s v="theater/plays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s v="theater/plays"/>
    <n v="0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s v="theater/plays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s v="theater/plays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s v="theater/plays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s v="theater/plays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s v="theater/plays"/>
    <n v="0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s v="theater/plays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s v="theater/plays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s v="theater/plays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s v="theater/plays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s v="theater/plays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s v="theater/plays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s v="theater/plays"/>
    <n v="0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s v="theater/plays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s v="theater/plays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s v="theater/plays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s v="theater/plays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s v="theater/plays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s v="theater/plays"/>
    <n v="0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s v="theater/plays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s v="theater/plays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s v="theater/plays"/>
    <n v="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n v="0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s v="theater/plays"/>
    <n v="0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s v="theater/plays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s v="theater/plays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s v="theater/plays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s v="theater/plays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s v="theater/plays"/>
    <n v="0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s v="theater/plays"/>
    <n v="0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s v="theater/plays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s v="theater/plays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s v="theater/plays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s v="theater/plays"/>
    <n v="0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s v="theater/plays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s v="theater/plays"/>
    <n v="0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s v="theater/plays"/>
    <n v="0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s v="theater/plays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s v="theater/plays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s v="theater/plays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s v="theater/plays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s v="theater/plays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s v="theater/plays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s v="theater/plays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s v="theater/plays"/>
    <n v="0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s v="theater/plays"/>
    <n v="0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s v="theater/plays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s v="theater/plays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s v="theater/plays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s v="theater/plays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s v="theater/plays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s v="theater/plays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s v="theater/plays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s v="theater/plays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s v="theater/plays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s v="theater/plays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s v="theater/plays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s v="theater/plays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s v="theater/plays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s v="theater/plays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s v="theater/plays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s v="theater/plays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s v="theater/plays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s v="theater/plays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s v="theater/plays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s v="theater/plays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s v="theater/plays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s v="theater/plays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s v="theater/plays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s v="theater/plays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s v="theater/plays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s v="theater/plays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s v="theater/plays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s v="theater/plays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s v="theater/plays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s v="theater/plays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s v="theater/plays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s v="theater/plays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s v="theater/plays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s v="theater/musical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s v="theater/musical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s v="theater/musical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s v="theater/musical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s v="theater/musical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s v="theater/musical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s v="theater/musical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s v="theater/musical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s v="theater/musical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s v="theater/musical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s v="theater/musical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s v="theater/musical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s v="theater/musical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s v="theater/musical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s v="theater/musical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s v="theater/musical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s v="theater/musical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s v="theater/musical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s v="theater/musical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s v="theater/musical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s v="theater/musical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s v="theater/musical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s v="theater/musical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s v="theater/musical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s v="theater/musical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s v="theater/musical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s v="theater/musical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s v="theater/musical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s v="theater/musical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s v="theater/musical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s v="theater/musical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s v="theater/musical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s v="theater/musical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s v="theater/musical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s v="theater/musical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s v="theater/musical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s v="theater/musical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s v="theater/musical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s v="theater/musical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s v="theater/musical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s v="theater/musical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s v="theater/plays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s v="theater/plays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s v="theater/plays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s v="theater/plays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s v="theater/plays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s v="theater/plays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s v="theater/plays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s v="theater/plays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s v="theater/plays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s v="theater/plays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s v="theater/plays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s v="theater/plays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s v="theater/plays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s v="theater/plays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s v="theater/plays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s v="theater/plays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s v="theater/plays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s v="theater/plays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s v="theater/plays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s v="theater/plays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s v="theater/plays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s v="theater/plays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s v="theater/plays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s v="theater/plays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s v="theater/plays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s v="theater/plays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s v="theater/plays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s v="theater/plays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s v="theater/plays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s v="theater/plays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s v="theater/plays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s v="theater/plays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s v="theater/plays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s v="theater/plays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s v="theater/plays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s v="theater/plays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s v="theater/plays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s v="theater/plays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s v="theater/plays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s v="theater/plays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s v="theater/plays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s v="theater/plays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s v="theater/plays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s v="theater/musical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s v="theater/musical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s v="theater/plays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s v="theater/plays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s v="theater/plays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s v="theater/plays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s v="theater/plays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s v="theater/plays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s v="theater/plays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s v="theater/plays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s v="theater/plays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s v="theater/plays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s v="theater/plays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s v="theater/plays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s v="theater/plays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s v="theater/plays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s v="theater/plays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s v="theater/plays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s v="theater/plays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s v="theater/plays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s v="theater/plays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s v="theater/plays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s v="theater/plays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s v="theater/plays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s v="theater/plays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s v="theater/plays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s v="theater/plays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s v="theater/plays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s v="theater/plays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s v="theater/plays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s v="theater/plays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s v="theater/plays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s v="theater/plays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s v="theater/plays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s v="theater/plays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s v="theater/plays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s v="theater/plays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s v="theater/plays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s v="theater/plays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s v="theater/plays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s v="theater/plays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s v="theater/plays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s v="theater/plays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s v="theater/plays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s v="theater/plays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s v="theater/plays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s v="theater/plays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s v="theater/plays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s v="theater/plays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s v="theater/plays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s v="theater/plays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s v="theater/plays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s v="theater/plays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s v="theater/plays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s v="theater/plays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s v="theater/plays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s v="theater/plays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s v="theater/plays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s v="theater/plays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s v="theater/plays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s v="theater/plays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s v="theater/plays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s v="television"/>
    <x v="0"/>
    <d v="1945-07-21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s v="television"/>
    <x v="7"/>
    <d v="1946-07-04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s v="television"/>
    <x v="12"/>
    <d v="1944-07-14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s v="television"/>
    <x v="13"/>
    <d v="1946-06-22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s v="television"/>
    <x v="21"/>
    <d v="1944-09-24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s v="television"/>
    <x v="23"/>
    <d v="1945-04-28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s v="television"/>
    <x v="27"/>
    <d v="1944-11-14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s v="television"/>
    <x v="35"/>
    <d v="1945-04-26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s v="television"/>
    <x v="48"/>
    <d v="1945-02-27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s v="television"/>
    <x v="52"/>
    <d v="1944-07-15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s v="television"/>
    <x v="55"/>
    <d v="1946-05-26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s v="television"/>
    <x v="57"/>
    <d v="1945-04-23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s v="television"/>
    <x v="59"/>
    <d v="1945-09-12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s v="shorts"/>
    <x v="65"/>
    <d v="1944-08-09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s v="shorts"/>
    <x v="76"/>
    <d v="1941-12-25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s v="shorts"/>
    <x v="79"/>
    <d v="1944-04-23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s v="shorts"/>
    <x v="102"/>
    <d v="1940-12-21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s v="shorts"/>
    <x v="103"/>
    <d v="1944-03-05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s v="shorts"/>
    <x v="105"/>
    <d v="1946-05-13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s v="shorts"/>
    <x v="109"/>
    <d v="1941-02-24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s v="shorts"/>
    <x v="112"/>
    <d v="1944-04-11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s v="shorts"/>
    <x v="114"/>
    <d v="1942-01-11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s v="shorts"/>
    <x v="117"/>
    <d v="1940-06-07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s v="shorts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s v="science fiction"/>
    <x v="121"/>
    <d v="1945-04-16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e v="#DIV/0!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s v="science fiction"/>
    <x v="127"/>
    <d v="1945-04-01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e v="#DIV/0!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e v="#DIV/0!"/>
    <x v="0"/>
    <s v="science fiction"/>
    <x v="130"/>
    <d v="1944-06-14T20:16:00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e v="#DIV/0!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e v="#DIV/0!"/>
    <x v="0"/>
    <s v="science fiction"/>
    <x v="133"/>
    <d v="1946-05-30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e v="#DIV/0!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e v="#DIV/0!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e v="#DIV/0!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s v="science fiction"/>
    <x v="138"/>
    <d v="1945-07-30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e v="#DIV/0!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e v="#DIV/0!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s v="science fiction"/>
    <x v="146"/>
    <d v="1947-01-17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e v="#DIV/0!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s v="science fiction"/>
    <x v="151"/>
    <d v="1945-06-16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e v="#DIV/0!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s v="science fiction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e v="#DIV/0!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e v="#DIV/0!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s v="drama"/>
    <x v="164"/>
    <d v="1944-09-17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e v="#DIV/0!"/>
    <x v="0"/>
    <s v="drama"/>
    <x v="165"/>
    <d v="1946-01-10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s v="drama"/>
    <x v="166"/>
    <d v="1947-01-15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s v="drama"/>
    <x v="171"/>
    <d v="1946-08-11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e v="#DIV/0!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e v="#DIV/0!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e v="#DIV/0!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e v="#DIV/0!"/>
    <x v="0"/>
    <s v="drama"/>
    <x v="176"/>
    <d v="1945-08-03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s v="drama"/>
    <x v="177"/>
    <d v="1945-03-22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e v="#DIV/0!"/>
    <x v="0"/>
    <s v="drama"/>
    <x v="178"/>
    <d v="1945-11-24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e v="#DIV/0!"/>
    <x v="0"/>
    <s v="drama"/>
    <x v="182"/>
    <d v="1947-01-06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s v="drama"/>
    <x v="184"/>
    <d v="1944-08-30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e v="#DIV/0!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e v="#DIV/0!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s v="drama"/>
    <x v="189"/>
    <d v="1946-09-02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e v="#DIV/0!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e v="#DIV/0!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e v="#DIV/0!"/>
    <x v="0"/>
    <s v="drama"/>
    <x v="199"/>
    <d v="1946-08-3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s v="drama"/>
    <x v="201"/>
    <d v="1945-02-06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e v="#DIV/0!"/>
    <x v="0"/>
    <s v="drama"/>
    <x v="202"/>
    <d v="1945-10-06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s v="drama"/>
    <x v="205"/>
    <d v="1945-10-04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e v="#DIV/0!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e v="#DIV/0!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e v="#DIV/0!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s v="drama"/>
    <x v="216"/>
    <d v="1945-04-20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s v="drama"/>
    <x v="218"/>
    <d v="1945-05-13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s v="drama"/>
    <x v="220"/>
    <d v="1945-08-18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e v="#DIV/0!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e v="#DIV/0!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e v="#DIV/0!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e v="#DIV/0!"/>
    <x v="0"/>
    <s v="drama"/>
    <x v="225"/>
    <d v="1946-04-07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e v="#DIV/0!"/>
    <x v="0"/>
    <s v="drama"/>
    <x v="227"/>
    <d v="1945-07-07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e v="#DIV/0!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e v="#DIV/0!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e v="#DIV/0!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e v="#DIV/0!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e v="#DIV/0!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e v="#DIV/0!"/>
    <x v="0"/>
    <s v="drama"/>
    <x v="236"/>
    <d v="1946-01-03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e v="#DIV/0!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s v="drama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s v="documentary"/>
    <x v="241"/>
    <d v="1944-12-19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s v="documentary"/>
    <x v="243"/>
    <d v="1944-02-21T01:08:2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s v="documentary"/>
    <x v="254"/>
    <d v="1945-10-15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s v="documentary"/>
    <x v="260"/>
    <d v="1940-07-15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s v="documentary"/>
    <x v="261"/>
    <d v="1942-06-06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s v="documentary"/>
    <x v="277"/>
    <d v="1945-05-21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s v="documentary"/>
    <x v="282"/>
    <d v="1940-02-21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s v="documentary"/>
    <x v="286"/>
    <d v="1943-03-24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s v="documentary"/>
    <x v="297"/>
    <d v="1945-04-29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s v="documentary"/>
    <x v="304"/>
    <d v="1942-08-3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s v="documentary"/>
    <x v="305"/>
    <d v="1942-03-09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s v="documentary"/>
    <x v="306"/>
    <d v="1943-03-19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s v="documentary"/>
    <x v="341"/>
    <d v="1944-09-29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s v="documentary"/>
    <x v="354"/>
    <d v="1946-04-07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s v="documentary"/>
    <x v="355"/>
    <d v="1944-11-29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s v="documentary"/>
    <x v="371"/>
    <d v="1943-01-3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s v="documentary"/>
    <x v="380"/>
    <d v="1946-01-21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s v="documentary"/>
    <x v="402"/>
    <d v="1945-11-03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s v="documentary"/>
    <x v="404"/>
    <d v="1944-02-04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s v="documentary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e v="#DIV/0!"/>
    <x v="0"/>
    <s v="animation"/>
    <x v="427"/>
    <d v="1945-10-20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e v="#DIV/0!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e v="#DIV/0!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e v="#DIV/0!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e v="#DIV/0!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e v="#DIV/0!"/>
    <x v="0"/>
    <s v="animation"/>
    <x v="439"/>
    <d v="1944-10-15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e v="#DIV/0!"/>
    <x v="0"/>
    <s v="animation"/>
    <x v="441"/>
    <d v="1943-11-01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e v="#DIV/0!"/>
    <x v="0"/>
    <s v="animation"/>
    <x v="451"/>
    <d v="1944-01-24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e v="#DIV/0!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s v="animation"/>
    <x v="459"/>
    <d v="1941-11-11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e v="#DIV/0!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e v="#DIV/0!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s v="animation"/>
    <x v="464"/>
    <d v="1946-05-17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e v="#DIV/0!"/>
    <x v="0"/>
    <s v="animation"/>
    <x v="468"/>
    <d v="1942-07-10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e v="#DIV/0!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e v="#DIV/0!"/>
    <x v="0"/>
    <s v="animation"/>
    <x v="475"/>
    <d v="1945-05-04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e v="#DIV/0!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e v="#DIV/0!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e v="#DIV/0!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e v="#DIV/0!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s v="animation"/>
    <x v="489"/>
    <d v="1942-01-03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e v="#DIV/0!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e v="#DIV/0!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e v="#DIV/0!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e v="#DIV/0!"/>
    <x v="0"/>
    <s v="animation"/>
    <x v="495"/>
    <d v="1945-07-14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s v="animation"/>
    <x v="496"/>
    <d v="1944-02-09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e v="#DIV/0!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e v="#DIV/0!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s v="animation"/>
    <x v="515"/>
    <d v="1945-12-27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e v="#DIV/0!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e v="#DIV/0!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s v="animation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s v="plays"/>
    <x v="527"/>
    <d v="1947-02-16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s v="plays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s v="web"/>
    <x v="540"/>
    <d v="1945-02-02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e v="#DIV/0!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e v="#DIV/0!"/>
    <x v="2"/>
    <s v="web"/>
    <x v="552"/>
    <d v="1946-01-07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e v="#DIV/0!"/>
    <x v="2"/>
    <s v="web"/>
    <x v="555"/>
    <d v="1946-06-11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e v="#DIV/0!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e v="#DIV/0!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e v="#DIV/0!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e v="#DIV/0!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s v="web"/>
    <x v="568"/>
    <d v="1946-01-14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s v="web"/>
    <x v="569"/>
    <d v="1945-12-30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e v="#DIV/0!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s v="web"/>
    <x v="575"/>
    <d v="1945-06-11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s v="web"/>
    <x v="577"/>
    <d v="1946-05-19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s v="web"/>
    <x v="578"/>
    <d v="1945-09-05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e v="#DIV/0!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e v="#DIV/0!"/>
    <x v="2"/>
    <s v="web"/>
    <x v="582"/>
    <d v="1945-03-13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s v="web"/>
    <x v="584"/>
    <d v="1945-03-14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e v="#DIV/0!"/>
    <x v="2"/>
    <s v="web"/>
    <x v="585"/>
    <d v="1945-11-29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s v="web"/>
    <x v="588"/>
    <d v="1946-11-16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s v="web"/>
    <x v="593"/>
    <d v="1945-04-04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s v="web"/>
    <x v="595"/>
    <d v="1945-05-02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s v="web"/>
    <x v="597"/>
    <d v="1946-07-30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s v="web"/>
    <x v="599"/>
    <d v="1945-03-06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e v="#DIV/0!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e v="#DIV/0!"/>
    <x v="2"/>
    <s v="web"/>
    <x v="604"/>
    <d v="1944-08-26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e v="#DIV/0!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s v="web"/>
    <x v="609"/>
    <d v="1945-11-27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e v="#DIV/0!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e v="#DIV/0!"/>
    <x v="2"/>
    <s v="web"/>
    <x v="611"/>
    <d v="1946-01-17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e v="#DIV/0!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e v="#DIV/0!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e v="#DIV/0!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e v="#DIV/0!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e v="#DIV/0!"/>
    <x v="2"/>
    <s v="web"/>
    <x v="618"/>
    <d v="1945-12-07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e v="#DIV/0!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e v="#DIV/0!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e v="#DIV/0!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e v="#DIV/0!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e v="#DIV/0!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1946-06-16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s v="web"/>
    <x v="634"/>
    <d v="1945-02-24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s v="web"/>
    <x v="635"/>
    <d v="1945-04-10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e v="#DIV/0!"/>
    <x v="2"/>
    <s v="web"/>
    <x v="637"/>
    <d v="1947-02-24T23:04:00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s v="web"/>
    <x v="638"/>
    <d v="1947-03-24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s v="web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s v="wearables"/>
    <x v="644"/>
    <d v="1944-10-27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s v="wearables"/>
    <x v="647"/>
    <d v="1946-03-16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s v="wearables"/>
    <x v="658"/>
    <d v="1945-07-24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s v="wearables"/>
    <x v="683"/>
    <d v="1946-10-30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e v="#DIV/0!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s v="wearables"/>
    <x v="689"/>
    <d v="1946-12-07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s v="wearables"/>
    <x v="695"/>
    <d v="1944-10-29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s v="wearables"/>
    <x v="704"/>
    <d v="1947-02-19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e v="#DIV/0!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s v="wearables"/>
    <x v="708"/>
    <d v="1944-09-11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s v="wearables"/>
    <x v="709"/>
    <d v="1944-12-03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e v="#DIV/0!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s v="wearables"/>
    <x v="716"/>
    <d v="1944-11-29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s v="wearables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722"/>
    <d v="1942-04-07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s v="nonfiction"/>
    <x v="729"/>
    <d v="1942-09-18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s v="nonfiction"/>
    <x v="733"/>
    <d v="1943-12-19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s v="nonfiction"/>
    <x v="740"/>
    <d v="1945-06-19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s v="nonfiction"/>
    <x v="745"/>
    <d v="1943-05-02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s v="nonfiction"/>
    <x v="757"/>
    <d v="1942-12-05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s v="nonfiction"/>
    <x v="758"/>
    <d v="1940-10-06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s v="non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e v="#DIV/0!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e v="#DIV/0!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e v="#DIV/0!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e v="#DIV/0!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e v="#DIV/0!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e v="#DIV/0!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s v="fiction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s v="rock"/>
    <x v="791"/>
    <d v="1943-11-12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d v="1942-04-26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s v="rock"/>
    <x v="800"/>
    <d v="1944-09-09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s v="rock"/>
    <x v="805"/>
    <d v="1941-07-14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s v="rock"/>
    <x v="806"/>
    <d v="1941-09-05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s v="rock"/>
    <x v="808"/>
    <d v="1944-12-20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s v="rock"/>
    <x v="810"/>
    <d v="1942-08-3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s v="rock"/>
    <x v="812"/>
    <d v="1943-02-28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s v="rock"/>
    <x v="814"/>
    <d v="1941-05-29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s v="rock"/>
    <x v="818"/>
    <d v="1942-08-06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s v="rock"/>
    <x v="822"/>
    <d v="1942-10-04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s v="rock"/>
    <x v="824"/>
    <d v="1940-04-16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s v="rock"/>
    <x v="830"/>
    <d v="1943-03-21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s v="rock"/>
    <x v="832"/>
    <d v="1942-01-19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s v="rock"/>
    <x v="835"/>
    <d v="1942-05-18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s v="rock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s v="metal"/>
    <x v="846"/>
    <d v="1944-03-08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s v="metal"/>
    <x v="856"/>
    <d v="1946-10-24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s v="metal"/>
    <x v="858"/>
    <d v="1945-04-13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s v="metal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s v="jazz"/>
    <x v="872"/>
    <d v="1941-03-08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e v="#DIV/0!"/>
    <x v="4"/>
    <s v="jazz"/>
    <x v="875"/>
    <d v="1945-09-19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s v="jazz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e v="#DIV/0!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e v="#DIV/0!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d v="1941-05-26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e v="#DIV/0!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s v="jazz"/>
    <x v="904"/>
    <d v="1946-01-01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s v="jazz"/>
    <x v="905"/>
    <d v="1941-01-22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e v="#DIV/0!"/>
    <x v="4"/>
    <s v="jazz"/>
    <x v="906"/>
    <d v="1944-03-11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e v="#DIV/0!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e v="#DIV/0!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e v="#DIV/0!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e v="#DIV/0!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e v="#DIV/0!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s v="jazz"/>
    <x v="918"/>
    <d v="1944-11-29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e v="#DIV/0!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e v="#DIV/0!"/>
    <x v="4"/>
    <s v="jazz"/>
    <x v="926"/>
    <d v="1940-07-06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e v="#DIV/0!"/>
    <x v="4"/>
    <s v="jazz"/>
    <x v="927"/>
    <d v="1942-05-13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e v="#DIV/0!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s v="jazz"/>
    <x v="931"/>
    <d v="1944-03-14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e v="#DIV/0!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s v="jazz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s v="wearables"/>
    <x v="942"/>
    <d v="1946-02-16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d v="1946-04-17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s v="wearables"/>
    <x v="945"/>
    <d v="1947-02-17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e v="#DIV/0!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s v="wearables"/>
    <x v="948"/>
    <d v="1946-03-11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s v="wearables"/>
    <x v="950"/>
    <d v="1946-01-15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s v="wearables"/>
    <x v="951"/>
    <d v="1946-06-03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s v="wearables"/>
    <x v="956"/>
    <d v="1945-04-24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s v="wearables"/>
    <x v="962"/>
    <d v="1946-02-09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s v="wearables"/>
    <x v="966"/>
    <d v="1946-10-05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s v="wearables"/>
    <x v="968"/>
    <d v="1944-08-13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s v="wearables"/>
    <x v="981"/>
    <d v="1944-08-07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e v="#DIV/0!"/>
    <x v="2"/>
    <s v="wearables"/>
    <x v="988"/>
    <d v="1946-09-30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s v="wearables"/>
    <x v="991"/>
    <d v="1946-07-11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s v="wearables"/>
    <x v="996"/>
    <d v="1944-07-25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s v="wearables"/>
    <x v="1017"/>
    <d v="1945-11-19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s v="wearables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s v="electronic music"/>
    <x v="1021"/>
    <d v="1945-10-15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s v="electronic music"/>
    <x v="1024"/>
    <d v="1946-01-29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s v="electronic music"/>
    <x v="1029"/>
    <d v="1945-04-02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s v="electronic music"/>
    <x v="1031"/>
    <d v="1945-12-14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s v="electronic music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e v="#DIV/0!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e v="#DIV/0!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048"/>
    <d v="1946-09-24T01:16:29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e v="#DIV/0!"/>
    <x v="5"/>
    <s v="audio"/>
    <x v="1049"/>
    <d v="1946-02-10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e v="#DIV/0!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e v="#DIV/0!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e v="#DIV/0!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e v="#DIV/0!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e v="#DIV/0!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e v="#DIV/0!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e v="#DIV/0!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e v="#DIV/0!"/>
    <x v="5"/>
    <s v="audio"/>
    <x v="1058"/>
    <d v="1945-03-24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e v="#DIV/0!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s v="audio"/>
    <x v="1060"/>
    <d v="1945-04-13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e v="#DIV/0!"/>
    <x v="5"/>
    <s v="audio"/>
    <x v="1061"/>
    <d v="1946-05-01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e v="#DIV/0!"/>
    <x v="5"/>
    <s v="audio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e v="#DIV/0!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s v="video games"/>
    <x v="1072"/>
    <d v="1944-02-04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s v="video games"/>
    <x v="1074"/>
    <d v="1944-01-03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s v="video games"/>
    <x v="1083"/>
    <d v="1944-07-31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e v="#DIV/0!"/>
    <x v="6"/>
    <s v="video games"/>
    <x v="1084"/>
    <d v="1944-08-06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s v="video games"/>
    <x v="1085"/>
    <d v="1946-03-13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e v="#DIV/0!"/>
    <x v="6"/>
    <s v="video games"/>
    <x v="1087"/>
    <d v="1944-06-13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s v="video games"/>
    <x v="1088"/>
    <d v="1944-04-22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s v="video games"/>
    <x v="1097"/>
    <d v="1944-02-29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s v="video games"/>
    <x v="1100"/>
    <d v="1946-02-12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e v="#DIV/0!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s v="video games"/>
    <x v="1115"/>
    <d v="1946-03-29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s v="video games"/>
    <x v="1119"/>
    <d v="1944-04-04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e v="#DIV/0!"/>
    <x v="6"/>
    <s v="video games"/>
    <x v="1120"/>
    <d v="1941-10-26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e v="#DIV/0!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s v="video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e v="#DIV/0!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s v="mobile games"/>
    <x v="1127"/>
    <d v="1944-11-12T21:30:00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e v="#DIV/0!"/>
    <x v="6"/>
    <s v="mobile games"/>
    <x v="1131"/>
    <d v="1945-12-22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e v="#DIV/0!"/>
    <x v="6"/>
    <s v="mobile games"/>
    <x v="1140"/>
    <d v="1945-08-04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e v="#DIV/0!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e v="#DIV/0!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s v="mobile games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e v="#DIV/0!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e v="#DIV/0!"/>
    <x v="7"/>
    <s v="food trucks"/>
    <x v="1147"/>
    <d v="1944-10-17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s v="food trucks"/>
    <x v="1148"/>
    <d v="1946-11-30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s v="food trucks"/>
    <x v="1149"/>
    <d v="1946-06-15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e v="#DIV/0!"/>
    <x v="7"/>
    <s v="food trucks"/>
    <x v="1151"/>
    <d v="1945-09-05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s v="food trucks"/>
    <x v="1152"/>
    <d v="1945-05-13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e v="#DIV/0!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e v="#DIV/0!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e v="#DIV/0!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e v="#DIV/0!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e v="#DIV/0!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s v="food trucks"/>
    <x v="1171"/>
    <d v="1944-11-11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e v="#DIV/0!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e v="#DIV/0!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s v="food trucks"/>
    <x v="1180"/>
    <d v="1944-06-26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s v="food trucks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s v="photobooks"/>
    <x v="1187"/>
    <d v="1945-05-15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s v="photobooks"/>
    <x v="1191"/>
    <d v="1946-03-19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s v="photobooks"/>
    <x v="1206"/>
    <d v="1947-03-10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s v="photobooks"/>
    <x v="1209"/>
    <d v="1947-02-24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s v="photobooks"/>
    <x v="1215"/>
    <d v="1944-05-28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s v="photobooks"/>
    <x v="1218"/>
    <d v="1945-10-30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s v="photobooks"/>
    <x v="1219"/>
    <d v="1946-10-19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s v="photobooks"/>
    <x v="1221"/>
    <d v="1946-12-03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s v="photobooks"/>
    <x v="1222"/>
    <d v="1946-03-3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s v="photobooks"/>
    <x v="1223"/>
    <d v="1946-11-09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e v="#DIV/0!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e v="#DIV/0!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e v="#DIV/0!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e v="#DIV/0!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s v="world music"/>
    <x v="1235"/>
    <d v="1943-12-14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e v="#DIV/0!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e v="#DIV/0!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s v="world music"/>
    <x v="1238"/>
    <d v="1941-08-04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e v="#DIV/0!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s v="rock"/>
    <x v="1246"/>
    <d v="1941-12-04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s v="rock"/>
    <x v="1262"/>
    <d v="1944-02-15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s v="rock"/>
    <x v="1265"/>
    <d v="1940-11-28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s v="rock"/>
    <x v="1275"/>
    <d v="1943-08-06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s v="rock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s v="plays"/>
    <x v="1288"/>
    <d v="1946-08-09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s v="plays"/>
    <x v="1289"/>
    <d v="1947-01-03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s v="plays"/>
    <x v="1302"/>
    <d v="1946-11-30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s v="play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s v="wearables"/>
    <x v="1306"/>
    <d v="1944-12-02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s v="wearables"/>
    <x v="1307"/>
    <d v="1946-02-15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308"/>
    <d v="1946-10-07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s v="wearables"/>
    <x v="1309"/>
    <d v="1945-10-13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e v="#DIV/0!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e v="#DIV/0!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s v="wearables"/>
    <x v="1338"/>
    <d v="1945-07-31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e v="#DIV/0!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s v="wearables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s v="nonfiction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s v="rock"/>
    <x v="1365"/>
    <d v="1945-03-14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s v="rock"/>
    <x v="1369"/>
    <d v="1944-04-09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s v="rock"/>
    <x v="1371"/>
    <d v="1945-05-05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s v="rock"/>
    <x v="1372"/>
    <d v="1942-07-11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s v="rock"/>
    <x v="1375"/>
    <d v="1947-01-14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s v="rock"/>
    <x v="1377"/>
    <d v="1947-02-02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s v="rock"/>
    <x v="1378"/>
    <d v="1946-07-3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379"/>
    <d v="1945-06-03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s v="rock"/>
    <x v="1385"/>
    <d v="1946-04-28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s v="rock"/>
    <x v="1388"/>
    <d v="1946-10-16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s v="rock"/>
    <x v="1390"/>
    <d v="1945-04-25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s v="rock"/>
    <x v="1391"/>
    <d v="1945-08-20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s v="rock"/>
    <x v="1392"/>
    <d v="1946-03-02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s v="rock"/>
    <x v="1394"/>
    <d v="1947-02-28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s v="rock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s v="translations"/>
    <x v="1404"/>
    <d v="1945-02-20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s v="translations"/>
    <x v="1405"/>
    <d v="1944-11-26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e v="#DIV/0!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e v="#DIV/0!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s v="translations"/>
    <x v="1419"/>
    <d v="1946-10-08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e v="#DIV/0!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e v="#DIV/0!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s v="translations"/>
    <x v="1428"/>
    <d v="1946-04-01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e v="#DIV/0!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e v="#DIV/0!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e v="#DIV/0!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e v="#DIV/0!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e v="#DIV/0!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e v="#DIV/0!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e v="#DIV/0!"/>
    <x v="3"/>
    <s v="translations"/>
    <x v="1446"/>
    <d v="1946-04-20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e v="#DIV/0!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e v="#DIV/0!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e v="#DIV/0!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e v="#DIV/0!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s v="translations"/>
    <x v="1455"/>
    <d v="1944-09-03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s v="translations"/>
    <x v="1456"/>
    <d v="1947-01-02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e v="#DIV/0!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e v="#DIV/0!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e v="#DIV/0!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1944-11-28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s v="radio &amp; podcasts"/>
    <x v="1461"/>
    <d v="1944-10-19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s v="radio &amp; podcasts"/>
    <x v="1463"/>
    <d v="1943-04-06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s v="radio &amp; podcasts"/>
    <x v="1466"/>
    <d v="1946-01-10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s v="radio &amp; podcasts"/>
    <x v="1472"/>
    <d v="1943-10-15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s v="radio &amp; podcasts"/>
    <x v="1475"/>
    <d v="1944-12-18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s v="radio &amp; podcasts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s v="fiction"/>
    <x v="1483"/>
    <d v="1946-07-21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e v="#DIV/0!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e v="#DIV/0!"/>
    <x v="3"/>
    <s v="fiction"/>
    <x v="1487"/>
    <d v="1946-08-01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e v="#DIV/0!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e v="#DIV/0!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s v="fiction"/>
    <x v="1494"/>
    <d v="1945-04-01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e v="#DIV/0!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e v="#DIV/0!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s v="fiction"/>
    <x v="1500"/>
    <d v="1943-04-30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s v="photobooks"/>
    <x v="1503"/>
    <d v="1946-10-22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s v="photobooks"/>
    <x v="1519"/>
    <d v="1944-06-18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s v="photobooks"/>
    <x v="1527"/>
    <d v="1947-03-13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s v="photobooks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e v="#DIV/0!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e v="#DIV/0!"/>
    <x v="8"/>
    <s v="nature"/>
    <x v="1547"/>
    <d v="1947-02-22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e v="#DIV/0!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e v="#DIV/0!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e v="#DIV/0!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e v="#DIV/0!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s v="nature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e v="#DIV/0!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s v="art books"/>
    <x v="1568"/>
    <d v="1944-12-22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e v="#DIV/0!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e v="#DIV/0!"/>
    <x v="3"/>
    <s v="art books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s v="places"/>
    <x v="1581"/>
    <d v="1945-12-17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e v="#DIV/0!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s v="places"/>
    <x v="1585"/>
    <d v="1946-12-24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e v="#DIV/0!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s v="places"/>
    <x v="1587"/>
    <d v="1944-12-11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e v="#DIV/0!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e v="#DIV/0!"/>
    <x v="8"/>
    <s v="places"/>
    <x v="1589"/>
    <d v="1945-10-07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s v="places"/>
    <x v="1591"/>
    <d v="1946-04-02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e v="#DIV/0!"/>
    <x v="8"/>
    <s v="places"/>
    <x v="1592"/>
    <d v="1945-03-26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s v="places"/>
    <x v="1593"/>
    <d v="1945-02-26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s v="places"/>
    <x v="1595"/>
    <d v="1944-06-16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e v="#DIV/0!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e v="#DIV/0!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s v="places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s v="rock"/>
    <x v="1602"/>
    <d v="1941-10-12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s v="rock"/>
    <x v="1610"/>
    <d v="1942-12-14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s v="rock"/>
    <x v="1616"/>
    <d v="1942-11-21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s v="rock"/>
    <x v="1617"/>
    <d v="1943-10-3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s v="rock"/>
    <x v="1619"/>
    <d v="1944-09-13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s v="rock"/>
    <x v="1627"/>
    <d v="1942-11-25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s v="rock"/>
    <x v="1628"/>
    <d v="1944-06-15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s v="rock"/>
    <x v="1633"/>
    <d v="1942-01-14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s v="rock"/>
    <x v="1637"/>
    <d v="1939-12-30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s v="rock"/>
    <x v="1640"/>
    <d v="1940-08-01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s v="pop"/>
    <x v="1642"/>
    <d v="1941-06-12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s v="pop"/>
    <x v="1654"/>
    <d v="1942-04-17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s v="pop"/>
    <x v="1662"/>
    <d v="1941-12-29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s v="pop"/>
    <x v="1670"/>
    <d v="1940-07-03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  <d v="1946-07-3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s v="pop"/>
    <x v="1674"/>
    <d v="1946-08-17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s v="pop"/>
    <x v="1675"/>
    <d v="1941-10-14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s v="pop"/>
    <x v="1679"/>
    <d v="1941-07-20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s v="pop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e v="#DIV/0!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s v="faith"/>
    <x v="1683"/>
    <d v="1947-04-06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s v="faith"/>
    <x v="1688"/>
    <d v="1947-04-08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e v="#DIV/0!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e v="#DIV/0!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s v="faith"/>
    <x v="1701"/>
    <d v="1945-01-13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s v="faith"/>
    <x v="1703"/>
    <d v="1945-08-29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e v="#DIV/0!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e v="#DIV/0!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e v="#DIV/0!"/>
    <x v="4"/>
    <s v="faith"/>
    <x v="1708"/>
    <d v="1946-04-30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s v="faith"/>
    <x v="1709"/>
    <d v="1944-08-29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e v="#DIV/0!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s v="faith"/>
    <x v="1716"/>
    <d v="1946-12-08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s v="faith"/>
    <x v="1717"/>
    <d v="1946-04-20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e v="#DIV/0!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e v="#DIV/0!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e v="#DIV/0!"/>
    <x v="4"/>
    <s v="faith"/>
    <x v="1730"/>
    <d v="1945-10-23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e v="#DIV/0!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e v="#DIV/0!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e v="#DIV/0!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s v="faith"/>
    <x v="1735"/>
    <d v="1946-08-06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s v="faith"/>
    <x v="1737"/>
    <d v="1945-07-18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e v="#DIV/0!"/>
    <x v="4"/>
    <s v="faith"/>
    <x v="1740"/>
    <d v="1945-07-14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s v="photobooks"/>
    <x v="1747"/>
    <d v="1945-11-11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s v="photobooks"/>
    <x v="1750"/>
    <d v="1946-04-18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s v="photobooks"/>
    <x v="1751"/>
    <d v="1945-03-17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s v="photobooks"/>
    <x v="1758"/>
    <d v="1946-07-13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s v="photobooks"/>
    <x v="1760"/>
    <d v="1946-02-23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s v="photobooks"/>
    <x v="1761"/>
    <d v="1945-09-10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s v="photobooks"/>
    <x v="1765"/>
    <d v="1944-08-11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e v="#DIV/0!"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s v="photobooks"/>
    <x v="1771"/>
    <d v="1944-10-21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s v="photobooks"/>
    <x v="1786"/>
    <d v="1944-12-13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s v="photobooks"/>
    <x v="1787"/>
    <d v="1945-04-02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s v="photobooks"/>
    <x v="1790"/>
    <d v="1945-02-03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s v="photobooks"/>
    <x v="1798"/>
    <d v="1946-02-02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s v="photobooks"/>
    <x v="1801"/>
    <d v="1945-12-13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s v="photobooks"/>
    <x v="1806"/>
    <d v="1944-09-28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s v="photobooks"/>
    <x v="1809"/>
    <d v="1945-02-27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s v="photobooks"/>
    <x v="1810"/>
    <d v="1944-08-19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s v="photobooks"/>
    <x v="1812"/>
    <d v="1946-07-02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e v="#DIV/0!"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e v="#DIV/0!"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s v="photobooks"/>
    <x v="1816"/>
    <d v="1946-07-24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s v="photobooks"/>
    <x v="1817"/>
    <d v="1947-01-29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e v="#DIV/0!"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s v="photobooks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s v="rock"/>
    <x v="1823"/>
    <d v="1942-10-23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1943-07-10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s v="rock"/>
    <x v="1833"/>
    <d v="1943-03-01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s v="rock"/>
    <x v="1835"/>
    <d v="1946-03-30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s v="rock"/>
    <x v="1840"/>
    <d v="1943-05-06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s v="rock"/>
    <x v="1848"/>
    <d v="1941-07-29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s v="rock"/>
    <x v="1858"/>
    <d v="1941-12-14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s v="rock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e v="#DIV/0!"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e v="#DIV/0!"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1946-06-27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e v="#DIV/0!"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e v="#DIV/0!"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e v="#DIV/0!"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s v="mobile games"/>
    <x v="1879"/>
    <d v="1946-03-13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s v="mobile games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s v="indie rock"/>
    <x v="1893"/>
    <d v="1941-04-14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s v="indie rock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s v="gadgets"/>
    <x v="1906"/>
    <d v="1946-06-22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s v="gadgets"/>
    <x v="1912"/>
    <d v="1945-06-02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s v="gadgets"/>
    <x v="1915"/>
    <d v="1944-08-31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s v="gadgets"/>
    <x v="1916"/>
    <d v="1946-11-06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s v="gadgets"/>
    <x v="1920"/>
    <d v="1945-10-19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s v="indie rock"/>
    <x v="1926"/>
    <d v="1940-10-31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s v="indie rock"/>
    <x v="1930"/>
    <d v="1943-07-06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s v="indie rock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s v="hardware"/>
    <x v="1947"/>
    <d v="1939-11-22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s v="hardware"/>
    <x v="1948"/>
    <d v="1946-06-05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s v="hardware"/>
    <x v="1953"/>
    <d v="1942-03-01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s v="hardware"/>
    <x v="1956"/>
    <d v="1945-04-16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s v="hardware"/>
    <x v="1974"/>
    <d v="1943-08-18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s v="hardware"/>
    <x v="1975"/>
    <d v="1943-03-09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s v="hardware"/>
    <x v="1979"/>
    <d v="1945-11-17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s v="hardwar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e v="#DIV/0!"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s v="people"/>
    <x v="1986"/>
    <d v="1946-03-13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s v="people"/>
    <x v="1987"/>
    <d v="1945-02-27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s v="people"/>
    <x v="1990"/>
    <d v="1946-02-11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s v="people"/>
    <x v="1991"/>
    <d v="1945-07-01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e v="#DIV/0!"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e v="#DIV/0!"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e v="#DIV/0!"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e v="#DIV/0!"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s v="people"/>
    <x v="1998"/>
    <d v="1944-07-30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s v="hardware"/>
    <x v="2009"/>
    <d v="1946-11-22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s v="hardware"/>
    <x v="2025"/>
    <d v="1945-06-09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s v="hardware"/>
    <x v="2027"/>
    <d v="1945-03-28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s v="hardware"/>
    <x v="2028"/>
    <d v="1940-03-13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s v="hardware"/>
    <x v="2039"/>
    <d v="1946-11-30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s v="hardware"/>
    <x v="2048"/>
    <d v="1943-05-22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s v="hardware"/>
    <x v="2057"/>
    <d v="1946-02-24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s v="hardware"/>
    <x v="2066"/>
    <d v="1944-08-21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s v="hardware"/>
    <x v="2075"/>
    <d v="1943-07-24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s v="hardware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s v="indie rock"/>
    <x v="2088"/>
    <d v="1940-09-09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s v="indie rock"/>
    <x v="2098"/>
    <d v="1942-03-07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s v="indie rock"/>
    <x v="2102"/>
    <d v="1941-05-03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s v="indie rock"/>
    <x v="2109"/>
    <d v="1945-07-03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s v="indie rock"/>
    <x v="2112"/>
    <d v="1943-04-14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s v="indie rock"/>
    <x v="2117"/>
    <d v="1945-10-25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s v="indie rock"/>
    <x v="2119"/>
    <d v="1942-08-15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s v="indie rock"/>
    <x v="2120"/>
    <d v="1943-12-3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s v="video games"/>
    <x v="2126"/>
    <d v="1944-12-06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s v="video games"/>
    <x v="2129"/>
    <d v="1946-03-09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2135"/>
    <d v="1942-10-03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s v="video games"/>
    <x v="2137"/>
    <d v="1944-12-03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e v="#DIV/0!"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s v="video games"/>
    <x v="2143"/>
    <d v="1940-07-19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2146"/>
    <d v="1946-02-09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e v="#DIV/0!"/>
    <x v="6"/>
    <s v="video games"/>
    <x v="2149"/>
    <d v="1940-07-29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s v="video games"/>
    <x v="2153"/>
    <d v="1945-01-08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s v="video games"/>
    <x v="2154"/>
    <d v="1944-01-27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2155"/>
    <d v="1946-03-30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s v="video games"/>
    <x v="2156"/>
    <d v="1943-09-15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s v="video games"/>
    <x v="2160"/>
    <d v="1942-05-18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s v="rock"/>
    <x v="2163"/>
    <d v="1945-06-06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s v="rock"/>
    <x v="2166"/>
    <d v="1944-12-03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s v="rock"/>
    <x v="2169"/>
    <d v="1947-03-01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s v="rock"/>
    <x v="2178"/>
    <d v="1947-01-17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s v="rock"/>
    <x v="2179"/>
    <d v="1945-04-09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s v="tabletop games"/>
    <x v="2194"/>
    <d v="1946-03-25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s v="tabletop games"/>
    <x v="2195"/>
    <d v="1945-08-09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s v="tabletop games"/>
    <x v="2198"/>
    <d v="1945-11-12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s v="tabletop games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s v="electronic music"/>
    <x v="2214"/>
    <d v="1944-02-05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s v="electronic music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s v="tabletop games"/>
    <x v="2237"/>
    <d v="1944-11-10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s v="tabletop games"/>
    <x v="2246"/>
    <d v="1945-09-02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s v="tabletop games"/>
    <x v="2254"/>
    <d v="1947-01-23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s v="tabletop games"/>
    <x v="2257"/>
    <d v="1946-06-18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s v="tabletop games"/>
    <x v="2265"/>
    <d v="1946-11-21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s v="tabletop games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s v="rock"/>
    <x v="2281"/>
    <d v="1941-07-23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s v="rock"/>
    <x v="2283"/>
    <d v="1942-05-08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s v="rock"/>
    <x v="2292"/>
    <d v="1942-04-17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s v="rock"/>
    <x v="2296"/>
    <d v="1942-02-21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s v="rock"/>
    <x v="2300"/>
    <d v="1942-06-27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s v="indie rock"/>
    <x v="2312"/>
    <d v="1944-04-16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s v="indie rock"/>
    <x v="2320"/>
    <d v="1944-03-31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s v="small batch"/>
    <x v="2323"/>
    <d v="1947-03-19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s v="small batch"/>
    <x v="2336"/>
    <d v="1944-03-06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s v="small batch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e v="#DIV/0!"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e v="#DIV/0!"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e v="#DIV/0!"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e v="#DIV/0!"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e v="#DIV/0!"/>
    <x v="2"/>
    <s v="web"/>
    <x v="2350"/>
    <d v="1947-01-02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e v="#DIV/0!"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e v="#DIV/0!"/>
    <x v="2"/>
    <s v="web"/>
    <x v="2353"/>
    <d v="1945-04-19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s v="web"/>
    <x v="2355"/>
    <d v="1945-04-30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e v="#DIV/0!"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e v="#DIV/0!"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e v="#DIV/0!"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e v="#DIV/0!"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e v="#DIV/0!"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e v="#DIV/0!"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e v="#DIV/0!"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e v="#DIV/0!"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e v="#DIV/0!"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s v="web"/>
    <x v="2372"/>
    <d v="1945-04-22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e v="#DIV/0!"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e v="#DIV/0!"/>
    <x v="2"/>
    <s v="web"/>
    <x v="2377"/>
    <d v="1946-11-24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e v="#DIV/0!"/>
    <x v="2"/>
    <s v="web"/>
    <x v="2378"/>
    <d v="1945-08-24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e v="#DIV/0!"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e v="#DIV/0!"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e v="#DIV/0!"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e v="#DIV/0!"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e v="#DIV/0!"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e v="#DIV/0!"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e v="#DIV/0!"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e v="#DIV/0!"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e v="#DIV/0!"/>
    <x v="2"/>
    <s v="web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s v="food trucks"/>
    <x v="2401"/>
    <d v="1946-03-04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e v="#DIV/0!"/>
    <x v="7"/>
    <s v="food trucks"/>
    <x v="2404"/>
    <d v="1946-01-01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s v="food trucks"/>
    <x v="2407"/>
    <d v="1945-04-09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e v="#DIV/0!"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e v="#DIV/0!"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e v="#DIV/0!"/>
    <x v="7"/>
    <s v="food trucks"/>
    <x v="2417"/>
    <d v="1944-08-08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e v="#DIV/0!"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s v="food trucks"/>
    <x v="2420"/>
    <d v="1944-11-08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s v="food trucks"/>
    <x v="2421"/>
    <d v="1945-02-19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s v="food trucks"/>
    <x v="2422"/>
    <d v="1945-03-09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s v="food trucks"/>
    <x v="2423"/>
    <d v="1944-12-29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e v="#DIV/0!"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s v="food trucks"/>
    <x v="2427"/>
    <d v="1946-03-22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s v="food trucks"/>
    <x v="2430"/>
    <d v="1946-02-10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e v="#DIV/0!"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s v="food trucks"/>
    <x v="2436"/>
    <d v="1946-01-27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e v="#DIV/0!"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e v="#DIV/0!"/>
    <x v="7"/>
    <s v="food trucks"/>
    <x v="2439"/>
    <d v="1945-10-16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s v="food trucks"/>
    <x v="2440"/>
    <d v="1946-02-11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s v="small batch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s v="indie rock"/>
    <x v="2462"/>
    <d v="1942-07-18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s v="indie rock"/>
    <x v="2476"/>
    <d v="1944-11-01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s v="indie rock"/>
    <x v="2478"/>
    <d v="1943-01-12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s v="indie rock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s v="indie rock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e v="#DIV/0!"/>
    <x v="7"/>
    <s v="restaurants"/>
    <x v="2503"/>
    <d v="1946-06-06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e v="#DIV/0!"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e v="#DIV/0!"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s v="restaurants"/>
    <x v="2506"/>
    <d v="1945-10-01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e v="#DIV/0!"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e v="#DIV/0!"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e v="#DIV/0!"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e v="#DIV/0!"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e v="#DIV/0!"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e v="#DIV/0!"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e v="#DIV/0!"/>
    <x v="7"/>
    <s v="restaurants"/>
    <x v="2518"/>
    <d v="1944-11-11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e v="#DIV/0!"/>
    <x v="7"/>
    <s v="restaurants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s v="classical music"/>
    <x v="2528"/>
    <d v="1945-08-18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s v="classical music"/>
    <x v="2534"/>
    <d v="1939-12-3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s v="classical music"/>
    <x v="2537"/>
    <d v="1941-07-30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s v="classical music"/>
    <x v="2556"/>
    <d v="1942-12-23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e v="#DIV/0!"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s v="food trucks"/>
    <x v="2562"/>
    <d v="1946-10-10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e v="#DIV/0!"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e v="#DIV/0!"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e v="#DIV/0!"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e v="#DIV/0!"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e v="#DIV/0!"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e v="#DIV/0!"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e v="#DIV/0!"/>
    <x v="7"/>
    <s v="food trucks"/>
    <x v="2575"/>
    <d v="1945-01-10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e v="#DIV/0!"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e v="#DIV/0!"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e v="#DIV/0!"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s v="food trucks"/>
    <x v="2581"/>
    <d v="1945-11-14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s v="food trucks"/>
    <x v="2582"/>
    <d v="1946-10-28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e v="#DIV/0!"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s v="food trucks"/>
    <x v="2585"/>
    <d v="1944-07-03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e v="#DIV/0!"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e v="#DIV/0!"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s v="food trucks"/>
    <x v="2594"/>
    <d v="1944-08-05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2598"/>
    <d v="1945-09-21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s v="food trucks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s v="space exploration"/>
    <x v="2602"/>
    <d v="1944-11-10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  <d v="1944-10-18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s v="space exploration"/>
    <x v="2627"/>
    <d v="1945-11-24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s v="space exploration"/>
    <x v="2648"/>
    <d v="1946-03-08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s v="space exploration"/>
    <x v="2654"/>
    <d v="1945-04-19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s v="space exploration"/>
    <x v="2658"/>
    <d v="1946-07-29T21:13:14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s v="space exploration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s v="makerspaces"/>
    <x v="2667"/>
    <d v="1946-02-08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s v="makerspaces"/>
    <x v="2679"/>
    <d v="1945-02-26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s v="makerspaces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e v="#DIV/0!"/>
    <x v="7"/>
    <s v="food trucks"/>
    <x v="2686"/>
    <d v="1944-09-28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e v="#DIV/0!"/>
    <x v="7"/>
    <s v="food trucks"/>
    <x v="2687"/>
    <d v="1945-06-27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s v="food trucks"/>
    <x v="2690"/>
    <d v="1945-06-01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s v="food trucks"/>
    <x v="2694"/>
    <d v="1944-09-24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e v="#DIV/0!"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s v="food truck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  <d v="1947-04-04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s v="spaces"/>
    <x v="2704"/>
    <d v="1947-04-04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s v="spaces"/>
    <x v="2707"/>
    <d v="1943-05-26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s v="spaces"/>
    <x v="2709"/>
    <d v="1946-10-03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s v="spaces"/>
    <x v="2713"/>
    <d v="1945-12-22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s v="spaces"/>
    <x v="2719"/>
    <d v="1946-04-16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s v="spaces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s v="hardware"/>
    <x v="2725"/>
    <d v="1947-02-28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s v="hardware"/>
    <x v="2727"/>
    <d v="1945-08-05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s v="hardware"/>
    <x v="2740"/>
    <d v="1945-03-09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s v="children's books"/>
    <x v="2741"/>
    <d v="1944-10-18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e v="#DIV/0!"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s v="children's books"/>
    <x v="2748"/>
    <d v="1946-09-01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e v="#DIV/0!"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e v="#DIV/0!"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e v="#DIV/0!"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s v="children's books"/>
    <x v="2756"/>
    <d v="1944-01-10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e v="#DIV/0!"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s v="children's books"/>
    <x v="2762"/>
    <d v="1942-03-17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e v="#DIV/0!"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e v="#DIV/0!"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e v="#DIV/0!"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2779"/>
    <d v="1945-11-20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s v="plays"/>
    <x v="2785"/>
    <d v="1946-08-04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s v="plays"/>
    <x v="2787"/>
    <d v="1944-07-16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s v="plays"/>
    <x v="2788"/>
    <d v="1946-07-28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s v="plays"/>
    <x v="2800"/>
    <d v="1945-01-02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s v="plays"/>
    <x v="2806"/>
    <d v="1945-08-03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s v="plays"/>
    <x v="2823"/>
    <d v="1945-03-29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2829"/>
    <d v="1946-06-01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s v="plays"/>
    <x v="2830"/>
    <d v="1944-05-10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2832"/>
    <d v="1944-11-21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e v="#DIV/0!"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e v="#DIV/0!"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e v="#DIV/0!"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e v="#DIV/0!"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e v="#DIV/0!"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e v="#DIV/0!"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e v="#DIV/0!"/>
    <x v="1"/>
    <s v="plays"/>
    <x v="2858"/>
    <d v="1944-12-03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d v="1944-09-07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e v="#DIV/0!"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s v="plays"/>
    <x v="2871"/>
    <d v="1944-12-19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e v="#DIV/0!"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e v="#DIV/0!"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e v="#DIV/0!"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s v="plays"/>
    <x v="2883"/>
    <d v="1946-02-04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s v="plays"/>
    <x v="2884"/>
    <d v="1944-12-03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e v="#DIV/0!"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s v="plays"/>
    <x v="2892"/>
    <d v="1944-08-23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s v="plays"/>
    <x v="2893"/>
    <d v="1945-01-07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e v="#DIV/0!"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e v="#DIV/0!"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s v="plays"/>
    <x v="2913"/>
    <d v="1944-09-04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s v="plays"/>
    <x v="2918"/>
    <d v="1945-10-27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d v="1944-10-11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s v="musical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e v="#DIV/0!"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e v="#DIV/0!"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e v="#DIV/0!"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e v="#DIV/0!"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e v="#DIV/0!"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e v="#DIV/0!"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e v="#DIV/0!"/>
    <x v="1"/>
    <s v="space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s v="plays"/>
    <x v="2967"/>
    <d v="1945-03-07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s v="plays"/>
    <x v="2971"/>
    <d v="1944-08-29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s v="plays"/>
    <x v="2975"/>
    <d v="1944-11-25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s v="plays"/>
    <x v="2979"/>
    <d v="1945-01-04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s v="play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s v="spaces"/>
    <x v="2988"/>
    <d v="1946-06-19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s v="spaces"/>
    <x v="2992"/>
    <d v="1946-10-08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s v="spaces"/>
    <x v="2995"/>
    <d v="1947-01-18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d v="1944-10-04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s v="spaces"/>
    <x v="3006"/>
    <d v="1944-12-12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s v="spaces"/>
    <x v="3014"/>
    <d v="1944-11-03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s v="spaces"/>
    <x v="3027"/>
    <d v="1945-03-18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s v="spaces"/>
    <x v="3034"/>
    <d v="1946-10-3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  <d v="1943-12-28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s v="spaces"/>
    <x v="3040"/>
    <d v="1945-06-24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s v="spaces"/>
    <x v="3049"/>
    <d v="1945-06-12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e v="#DIV/0!"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e v="#DIV/0!"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e v="#DIV/0!"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s v="spaces"/>
    <x v="3059"/>
    <d v="1944-08-06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s v="spaces"/>
    <x v="3060"/>
    <d v="1945-09-26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e v="#DIV/0!"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s v="spaces"/>
    <x v="3062"/>
    <d v="1945-09-28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s v="spaces"/>
    <x v="3063"/>
    <d v="1946-10-21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s v="spaces"/>
    <x v="3075"/>
    <d v="1946-08-18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e v="#DIV/0!"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s v="spaces"/>
    <x v="3102"/>
    <d v="1946-08-22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d v="1945-05-09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e v="#DIV/0!"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d v="1946-06-04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7"/>
    <d v="1946-05-26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s v="spaces"/>
    <x v="3121"/>
    <d v="1944-09-24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s v="spaces"/>
    <x v="3124"/>
    <d v="1945-01-31T18:43:21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e v="#DIV/0!"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e v="#DIV/0!"/>
    <x v="1"/>
    <s v="space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s v="plays"/>
    <x v="3129"/>
    <d v="1947-04-17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s v="plays"/>
    <x v="3130"/>
    <d v="1947-04-13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s v="plays"/>
    <x v="3131"/>
    <d v="1947-04-07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e v="#DIV/0!"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e v="#DIV/0!"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e v="#DIV/0!"/>
    <x v="1"/>
    <s v="plays"/>
    <x v="3145"/>
    <d v="1947-03-26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s v="plays"/>
    <x v="3147"/>
    <d v="1944-11-05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s v="plays"/>
    <x v="3152"/>
    <d v="1943-11-01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s v="plays"/>
    <x v="3156"/>
    <d v="1942-05-3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s v="plays"/>
    <x v="3157"/>
    <d v="1944-07-17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s v="plays"/>
    <x v="3158"/>
    <d v="1943-07-21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s v="plays"/>
    <x v="3166"/>
    <d v="1944-11-24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s v="plays"/>
    <x v="3168"/>
    <d v="1944-06-11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s v="plays"/>
    <x v="3178"/>
    <d v="1944-07-14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d v="1942-01-29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s v="plays"/>
    <x v="3183"/>
    <d v="1943-08-22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s v="plays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e v="#DIV/0!"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e v="#DIV/0!"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s v="musical"/>
    <x v="3196"/>
    <d v="1945-07-30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e v="#DIV/0!"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e v="#DIV/0!"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s v="musical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s v="plays"/>
    <x v="3211"/>
    <d v="1944-08-13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s v="plays"/>
    <x v="3216"/>
    <d v="1945-07-09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s v="plays"/>
    <x v="3219"/>
    <d v="1945-03-20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s v="plays"/>
    <x v="3227"/>
    <d v="1947-01-16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s v="plays"/>
    <x v="3232"/>
    <d v="1946-05-03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s v="plays"/>
    <x v="3247"/>
    <d v="1945-07-10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3251"/>
    <d v="1945-06-19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s v="plays"/>
    <x v="3252"/>
    <d v="1946-09-06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d v="1945-07-14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s v="plays"/>
    <x v="3263"/>
    <d v="1945-10-28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s v="plays"/>
    <x v="3265"/>
    <d v="1945-12-01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s v="plays"/>
    <x v="3270"/>
    <d v="1945-07-10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s v="plays"/>
    <x v="3284"/>
    <d v="1946-01-27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86"/>
    <d v="1946-08-14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s v="plays"/>
    <x v="3301"/>
    <d v="1946-07-3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s v="plays"/>
    <x v="3308"/>
    <d v="1946-04-12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s v="plays"/>
    <x v="3309"/>
    <d v="1946-10-15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s v="plays"/>
    <x v="3317"/>
    <d v="1946-06-07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3"/>
    <d v="1946-09-24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s v="plays"/>
    <x v="3328"/>
    <d v="1944-07-03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s v="plays"/>
    <x v="3331"/>
    <d v="1945-10-04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s v="plays"/>
    <x v="3337"/>
    <d v="1944-10-08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s v="plays"/>
    <x v="3358"/>
    <d v="1944-11-17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s v="plays"/>
    <x v="3359"/>
    <d v="1947-02-24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s v="plays"/>
    <x v="3371"/>
    <d v="1945-11-30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s v="plays"/>
    <x v="3394"/>
    <d v="1944-07-25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s v="plays"/>
    <x v="3405"/>
    <d v="1946-02-28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s v="plays"/>
    <x v="3414"/>
    <d v="1946-11-30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s v="plays"/>
    <x v="3425"/>
    <d v="1944-10-02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s v="plays"/>
    <x v="3432"/>
    <d v="1946-02-03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s v="plays"/>
    <x v="3446"/>
    <d v="1945-02-03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s v="plays"/>
    <x v="3456"/>
    <d v="1944-07-30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s v="plays"/>
    <x v="3459"/>
    <d v="1946-05-19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s v="plays"/>
    <x v="3466"/>
    <d v="1946-04-18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s v="plays"/>
    <x v="3469"/>
    <d v="1946-04-27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s v="plays"/>
    <x v="3474"/>
    <d v="1946-07-19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d v="1945-03-14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s v="plays"/>
    <x v="3510"/>
    <d v="1944-06-30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s v="plays"/>
    <x v="3518"/>
    <d v="1944-09-30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s v="plays"/>
    <x v="3519"/>
    <d v="1945-03-02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d v="1946-04-09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s v="plays"/>
    <x v="3533"/>
    <d v="1945-11-09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d v="1945-06-23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s v="plays"/>
    <x v="3563"/>
    <d v="1946-07-3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s v="plays"/>
    <x v="3569"/>
    <d v="1945-01-06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s v="plays"/>
    <x v="3571"/>
    <d v="1944-10-28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2"/>
    <d v="1945-06-19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s v="plays"/>
    <x v="3577"/>
    <d v="1945-04-24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s v="plays"/>
    <x v="3581"/>
    <d v="1944-07-28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s v="plays"/>
    <x v="3585"/>
    <d v="1944-12-19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94"/>
    <d v="1946-09-03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s v="plays"/>
    <x v="3597"/>
    <d v="1946-03-02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s v="plays"/>
    <x v="3599"/>
    <d v="1945-08-28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d v="1946-08-13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1944-06-07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d v="1946-09-29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1944-09-26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e v="#DIV/0!"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d v="1947-01-13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e v="#DIV/0!"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d v="1944-12-30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e v="#DIV/0!"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e v="#DIV/0!"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1946-09-29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1946-05-3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d v="1945-10-26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1944-09-10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d v="1944-07-01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d v="1944-11-25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s v="plays"/>
    <x v="3691"/>
    <d v="1945-02-28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d v="1944-10-13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1945-04-01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1945-05-07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1945-02-25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1945-06-20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1946-02-09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1945-05-23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1945-03-21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1944-07-03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1944-08-08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1946-10-07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1945-02-08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1944-11-29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1944-05-17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1945-06-11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1946-11-28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1944-09-25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1945-02-12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1944-07-04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1945-06-05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1944-08-08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1945-10-20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1945-03-30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1946-01-17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1946-08-30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1946-08-02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1945-06-09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1944-08-30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1944-08-10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1944-11-10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1946-06-17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1944-09-06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1944-07-28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1945-08-13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1945-08-12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1945-05-13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1944-07-19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s v="plays"/>
    <x v="3980"/>
    <d v="1944-07-03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1946-05-05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1944-05-14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1946-03-01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1944-08-29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1945-02-13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1944-09-02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1945-03-22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1944-10-24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1945-04-01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1945-07-16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s v="plays"/>
    <x v="4064"/>
    <d v="1945-04-27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s v="plays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s v="plays"/>
    <x v="4094"/>
    <d v="1944-10-20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s v="plays"/>
    <x v="4113"/>
    <d v="1946-01-06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x v="0"/>
    <x v="0"/>
    <b v="0"/>
    <n v="182"/>
    <b v="1"/>
    <s v="film &amp; video/television"/>
    <n v="27578"/>
    <n v="12879.86"/>
    <x v="0"/>
    <s v="television"/>
    <x v="0"/>
    <x v="0"/>
    <x v="0"/>
  </r>
  <r>
    <n v="1"/>
    <s v="FannibalFest Fan Convention"/>
    <s v="A Hannibal TV Show Fan Convention and Art Collective"/>
    <n v="10275"/>
    <n v="1076751.05"/>
    <x v="0"/>
    <s v="US"/>
    <s v="USD"/>
    <x v="1"/>
    <x v="1"/>
    <b v="0"/>
    <n v="79"/>
    <b v="1"/>
    <s v="film &amp; video/television"/>
    <n v="10479"/>
    <n v="13629.76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x v="2"/>
    <x v="2"/>
    <b v="0"/>
    <n v="35"/>
    <b v="1"/>
    <s v="film &amp; video/television"/>
    <n v="210422"/>
    <n v="30060.31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x v="3"/>
    <x v="3"/>
    <b v="0"/>
    <n v="150"/>
    <b v="1"/>
    <s v="film &amp; video/television"/>
    <n v="9726"/>
    <n v="6483.9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x v="4"/>
    <x v="4"/>
    <b v="0"/>
    <n v="284"/>
    <b v="1"/>
    <s v="film &amp; video/television"/>
    <n v="1819"/>
    <n v="2817.64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x v="5"/>
    <x v="5"/>
    <b v="0"/>
    <n v="47"/>
    <b v="1"/>
    <s v="film &amp; video/television"/>
    <n v="19802"/>
    <n v="16848.13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x v="6"/>
    <x v="6"/>
    <b v="0"/>
    <n v="58"/>
    <b v="1"/>
    <s v="film &amp; video/television"/>
    <n v="7385"/>
    <n v="10186.33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x v="7"/>
    <x v="7"/>
    <b v="0"/>
    <n v="57"/>
    <b v="1"/>
    <s v="film &amp; video/television"/>
    <n v="5705"/>
    <n v="9007.41"/>
    <x v="0"/>
    <s v="television"/>
    <x v="7"/>
    <x v="7"/>
    <x v="2"/>
  </r>
  <r>
    <n v="8"/>
    <s v="Sizzling in the Kitchen Flynn Style"/>
    <s v="Help us raise the funds to film our pilot episode!"/>
    <n v="3500"/>
    <n v="508525.01"/>
    <x v="0"/>
    <s v="US"/>
    <s v="USD"/>
    <x v="8"/>
    <x v="8"/>
    <b v="0"/>
    <n v="12"/>
    <b v="1"/>
    <s v="film &amp; video/television"/>
    <n v="14529"/>
    <n v="42377.08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x v="9"/>
    <x v="9"/>
    <b v="0"/>
    <n v="20"/>
    <b v="1"/>
    <s v="film &amp; video/television"/>
    <n v="100157"/>
    <n v="25039.21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x v="10"/>
    <x v="10"/>
    <b v="0"/>
    <n v="19"/>
    <b v="1"/>
    <s v="film &amp; video/television"/>
    <n v="15719"/>
    <n v="24819.32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x v="11"/>
    <x v="11"/>
    <b v="0"/>
    <n v="75"/>
    <b v="1"/>
    <s v="film &amp; video/television"/>
    <n v="8196"/>
    <n v="5463.76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x v="12"/>
    <x v="12"/>
    <b v="0"/>
    <n v="827"/>
    <b v="1"/>
    <s v="film &amp; video/television"/>
    <n v="1322"/>
    <n v="479.64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349474"/>
    <x v="0"/>
    <s v="US"/>
    <s v="USD"/>
    <x v="13"/>
    <x v="13"/>
    <b v="0"/>
    <n v="51"/>
    <b v="1"/>
    <s v="film &amp; video/television"/>
    <n v="9985"/>
    <n v="6852.43"/>
    <x v="0"/>
    <s v="television"/>
    <x v="13"/>
    <x v="13"/>
    <x v="2"/>
  </r>
  <r>
    <n v="14"/>
    <s v="3010 | Sci-fi Series"/>
    <s v="A highly charged post apocalyptic sci fi series that pulls no punches!"/>
    <n v="6000"/>
    <n v="348018"/>
    <x v="0"/>
    <s v="AU"/>
    <s v="AUD"/>
    <x v="14"/>
    <x v="14"/>
    <b v="0"/>
    <n v="41"/>
    <b v="1"/>
    <s v="film &amp; video/television"/>
    <n v="5800"/>
    <n v="8488.24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x v="15"/>
    <x v="15"/>
    <b v="0"/>
    <n v="98"/>
    <b v="1"/>
    <s v="film &amp; video/television"/>
    <n v="16780"/>
    <n v="3424.4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x v="16"/>
    <x v="16"/>
    <b v="0"/>
    <n v="70"/>
    <b v="1"/>
    <s v="film &amp; video/television"/>
    <n v="2627"/>
    <n v="4504.2299999999996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x v="17"/>
    <x v="17"/>
    <b v="0"/>
    <n v="36"/>
    <b v="1"/>
    <s v="film &amp; video/television"/>
    <n v="21015"/>
    <n v="8756.17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x v="18"/>
    <x v="18"/>
    <b v="0"/>
    <n v="342"/>
    <b v="1"/>
    <s v="film &amp; video/television"/>
    <n v="1023"/>
    <n v="897.57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x v="19"/>
    <x v="19"/>
    <b v="0"/>
    <n v="22"/>
    <b v="1"/>
    <s v="film &amp; video/television"/>
    <n v="35496"/>
    <n v="13714.53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x v="20"/>
    <x v="20"/>
    <b v="0"/>
    <n v="25"/>
    <b v="1"/>
    <s v="film &amp; video/television"/>
    <n v="14605"/>
    <n v="11683.88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x v="21"/>
    <x v="21"/>
    <b v="0"/>
    <n v="101"/>
    <b v="1"/>
    <s v="film &amp; video/television"/>
    <n v="1542"/>
    <n v="2824.84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243778"/>
    <x v="0"/>
    <s v="US"/>
    <s v="USD"/>
    <x v="22"/>
    <x v="22"/>
    <b v="0"/>
    <n v="8"/>
    <b v="1"/>
    <s v="film &amp; video/television"/>
    <n v="69651"/>
    <n v="30472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x v="23"/>
    <x v="23"/>
    <b v="0"/>
    <n v="23"/>
    <b v="1"/>
    <s v="film &amp; video/television"/>
    <n v="11577"/>
    <n v="10067.09"/>
    <x v="0"/>
    <s v="television"/>
    <x v="23"/>
    <x v="23"/>
    <x v="0"/>
  </r>
  <r>
    <n v="24"/>
    <s v="Bring STL Up Late to TV"/>
    <s v="STL Up Late is a weekly late night comedy talk show for St. Louis television."/>
    <n v="35000"/>
    <n v="229802.31"/>
    <x v="0"/>
    <s v="US"/>
    <s v="USD"/>
    <x v="24"/>
    <x v="24"/>
    <b v="0"/>
    <n v="574"/>
    <b v="1"/>
    <s v="film &amp; video/television"/>
    <n v="657"/>
    <n v="400.35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x v="25"/>
    <x v="25"/>
    <b v="0"/>
    <n v="14"/>
    <b v="1"/>
    <s v="film &amp; video/television"/>
    <n v="35029"/>
    <n v="15012.21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x v="26"/>
    <x v="26"/>
    <b v="0"/>
    <n v="19"/>
    <b v="1"/>
    <s v="film &amp; video/television"/>
    <n v="16539"/>
    <n v="10881.22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x v="27"/>
    <x v="27"/>
    <b v="0"/>
    <n v="150"/>
    <b v="1"/>
    <s v="film &amp; video/television"/>
    <n v="1025"/>
    <n v="1366.83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x v="28"/>
    <x v="28"/>
    <b v="0"/>
    <n v="71"/>
    <b v="1"/>
    <s v="film &amp; video/television"/>
    <n v="1691"/>
    <n v="2858.15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x v="29"/>
    <x v="29"/>
    <b v="0"/>
    <n v="117"/>
    <b v="1"/>
    <s v="film &amp; video/television"/>
    <n v="6706"/>
    <n v="1719.36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x v="30"/>
    <x v="30"/>
    <b v="0"/>
    <n v="53"/>
    <b v="1"/>
    <s v="film &amp; video/television"/>
    <n v="4960"/>
    <n v="3743.68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x v="31"/>
    <x v="31"/>
    <b v="0"/>
    <n v="1"/>
    <b v="1"/>
    <s v="film &amp; video/television"/>
    <n v="1492030"/>
    <n v="193963.9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x v="32"/>
    <x v="32"/>
    <b v="0"/>
    <n v="89"/>
    <b v="1"/>
    <s v="film &amp; video/television"/>
    <n v="647"/>
    <n v="2068.91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x v="33"/>
    <x v="33"/>
    <b v="0"/>
    <n v="64"/>
    <b v="1"/>
    <s v="film &amp; video/television"/>
    <n v="3430"/>
    <n v="2813.47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x v="34"/>
    <x v="34"/>
    <b v="0"/>
    <n v="68"/>
    <b v="1"/>
    <s v="film &amp; video/television"/>
    <n v="6824"/>
    <n v="2609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x v="35"/>
    <x v="35"/>
    <b v="0"/>
    <n v="28"/>
    <b v="1"/>
    <s v="film &amp; video/television"/>
    <n v="17652"/>
    <n v="6304.43"/>
    <x v="0"/>
    <s v="television"/>
    <x v="35"/>
    <x v="35"/>
    <x v="0"/>
  </r>
  <r>
    <n v="36"/>
    <s v="THE LISTENING BOX"/>
    <s v="A modern day priest makes an unusual discovery, setting off a chain of events."/>
    <n v="6000"/>
    <n v="176420"/>
    <x v="0"/>
    <s v="US"/>
    <s v="USD"/>
    <x v="36"/>
    <x v="36"/>
    <b v="0"/>
    <n v="44"/>
    <b v="1"/>
    <s v="film &amp; video/television"/>
    <n v="2940"/>
    <n v="4009.55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x v="37"/>
    <x v="37"/>
    <b v="0"/>
    <n v="253"/>
    <b v="1"/>
    <s v="film &amp; video/television"/>
    <n v="778"/>
    <n v="676.89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x v="38"/>
    <x v="38"/>
    <b v="0"/>
    <n v="66"/>
    <b v="1"/>
    <s v="film &amp; video/television"/>
    <n v="6821"/>
    <n v="2583.71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x v="39"/>
    <x v="39"/>
    <b v="0"/>
    <n v="217"/>
    <b v="1"/>
    <s v="film &amp; video/television"/>
    <n v="681"/>
    <n v="784.66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x v="40"/>
    <x v="40"/>
    <b v="0"/>
    <n v="16"/>
    <b v="1"/>
    <s v="film &amp; video/television"/>
    <n v="8499"/>
    <n v="10624.12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x v="41"/>
    <x v="41"/>
    <b v="0"/>
    <n v="19"/>
    <b v="1"/>
    <s v="film &amp; video/television"/>
    <n v="8470"/>
    <n v="8915.51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x v="42"/>
    <x v="42"/>
    <b v="0"/>
    <n v="169"/>
    <b v="1"/>
    <s v="film &amp; video/television"/>
    <n v="1206"/>
    <n v="998.99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x v="43"/>
    <x v="43"/>
    <b v="0"/>
    <n v="263"/>
    <b v="1"/>
    <s v="film &amp; video/television"/>
    <n v="1678"/>
    <n v="638.1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x v="44"/>
    <x v="44"/>
    <b v="0"/>
    <n v="15"/>
    <b v="1"/>
    <s v="film &amp; video/television"/>
    <n v="8371"/>
    <n v="11160.67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x v="45"/>
    <x v="45"/>
    <b v="0"/>
    <n v="61"/>
    <b v="1"/>
    <s v="film &amp; video/television"/>
    <n v="3229"/>
    <n v="2646.87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x v="46"/>
    <x v="46"/>
    <b v="0"/>
    <n v="45"/>
    <b v="1"/>
    <s v="film &amp; video/television"/>
    <n v="1916"/>
    <n v="3576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x v="47"/>
    <x v="47"/>
    <b v="0"/>
    <n v="70"/>
    <b v="1"/>
    <s v="film &amp; video/television"/>
    <n v="3067"/>
    <n v="2190.89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x v="48"/>
    <x v="48"/>
    <b v="0"/>
    <n v="38"/>
    <b v="1"/>
    <s v="film &amp; video/television"/>
    <n v="7630"/>
    <n v="4015.9"/>
    <x v="0"/>
    <s v="television"/>
    <x v="48"/>
    <x v="48"/>
    <x v="0"/>
  </r>
  <r>
    <n v="49"/>
    <s v="Driving Jersey - Season Five"/>
    <s v="Driving Jersey is real people telling real stories."/>
    <n v="12000"/>
    <n v="152579"/>
    <x v="0"/>
    <s v="US"/>
    <s v="USD"/>
    <x v="49"/>
    <x v="49"/>
    <b v="0"/>
    <n v="87"/>
    <b v="1"/>
    <s v="film &amp; video/television"/>
    <n v="1271"/>
    <n v="1753.78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x v="50"/>
    <x v="50"/>
    <b v="0"/>
    <n v="22"/>
    <b v="1"/>
    <s v="film &amp; video/television"/>
    <n v="25361"/>
    <n v="6916.59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x v="51"/>
    <x v="51"/>
    <b v="0"/>
    <n v="119"/>
    <b v="1"/>
    <s v="film &amp; video/television"/>
    <n v="1365"/>
    <n v="1261.3599999999999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x v="52"/>
    <x v="52"/>
    <b v="0"/>
    <n v="52"/>
    <b v="1"/>
    <s v="film &amp; video/television"/>
    <n v="1472"/>
    <n v="2831.42"/>
    <x v="0"/>
    <s v="television"/>
    <x v="52"/>
    <x v="52"/>
    <x v="3"/>
  </r>
  <r>
    <n v="53"/>
    <s v="Rolling out Vegan Mashup's Season 2"/>
    <s v="Delicious TV's Vegan Mashup launching season two on public television"/>
    <n v="3000"/>
    <n v="142483"/>
    <x v="0"/>
    <s v="US"/>
    <s v="USD"/>
    <x v="53"/>
    <x v="53"/>
    <b v="0"/>
    <n v="117"/>
    <b v="1"/>
    <s v="film &amp; video/television"/>
    <n v="4749"/>
    <n v="1217.8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x v="54"/>
    <x v="54"/>
    <b v="0"/>
    <n v="52"/>
    <b v="1"/>
    <s v="film &amp; video/television"/>
    <n v="1373"/>
    <n v="2639.52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x v="55"/>
    <x v="55"/>
    <b v="0"/>
    <n v="86"/>
    <b v="1"/>
    <s v="film &amp; video/television"/>
    <n v="1592"/>
    <n v="1592.14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136009.76"/>
    <x v="0"/>
    <s v="GB"/>
    <s v="GBP"/>
    <x v="56"/>
    <x v="56"/>
    <b v="0"/>
    <n v="174"/>
    <b v="1"/>
    <s v="film &amp; video/television"/>
    <n v="1700"/>
    <n v="781.67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x v="57"/>
    <x v="57"/>
    <b v="0"/>
    <n v="69"/>
    <b v="1"/>
    <s v="film &amp; video/television"/>
    <n v="865"/>
    <n v="1880.4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26082.45"/>
    <x v="0"/>
    <s v="US"/>
    <s v="USD"/>
    <x v="58"/>
    <x v="58"/>
    <b v="0"/>
    <n v="75"/>
    <b v="1"/>
    <s v="film &amp; video/television"/>
    <n v="1261"/>
    <n v="1681.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x v="59"/>
    <x v="59"/>
    <b v="0"/>
    <n v="33"/>
    <b v="1"/>
    <s v="film &amp; video/television"/>
    <n v="626"/>
    <n v="3792.03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x v="60"/>
    <x v="60"/>
    <b v="0"/>
    <n v="108"/>
    <b v="1"/>
    <s v="film &amp; video/shorts"/>
    <n v="2754"/>
    <n v="1147.4100000000001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x v="61"/>
    <x v="61"/>
    <b v="0"/>
    <n v="23"/>
    <b v="1"/>
    <s v="film &amp; video/shorts"/>
    <n v="2469"/>
    <n v="5367.14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x v="62"/>
    <x v="62"/>
    <b v="0"/>
    <n v="48"/>
    <b v="1"/>
    <s v="film &amp; video/shorts"/>
    <n v="4008"/>
    <n v="2505.19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x v="63"/>
    <x v="63"/>
    <b v="0"/>
    <n v="64"/>
    <b v="1"/>
    <s v="film &amp; video/shorts"/>
    <n v="5861"/>
    <n v="1831.41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x v="64"/>
    <x v="64"/>
    <b v="0"/>
    <n v="24"/>
    <b v="1"/>
    <s v="film &amp; video/shorts"/>
    <n v="9759"/>
    <n v="4879.5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x v="65"/>
    <x v="65"/>
    <b v="0"/>
    <n v="57"/>
    <b v="1"/>
    <s v="film &amp; video/shorts"/>
    <n v="1655"/>
    <n v="2031.86"/>
    <x v="0"/>
    <s v="shorts"/>
    <x v="65"/>
    <x v="65"/>
    <x v="3"/>
  </r>
  <r>
    <n v="66"/>
    <s v="A Stagnant Fever: Short Film"/>
    <s v="A dark comedy set in the '60s about clinical depression and one night stands."/>
    <n v="2000"/>
    <n v="115297.5"/>
    <x v="0"/>
    <s v="US"/>
    <s v="USD"/>
    <x v="66"/>
    <x v="66"/>
    <b v="0"/>
    <n v="26"/>
    <b v="1"/>
    <s v="film &amp; video/shorts"/>
    <n v="5765"/>
    <n v="4434.5200000000004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x v="67"/>
    <x v="67"/>
    <b v="0"/>
    <n v="20"/>
    <b v="1"/>
    <s v="film &amp; video/shorts"/>
    <n v="5749"/>
    <n v="5748.8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x v="68"/>
    <x v="68"/>
    <b v="0"/>
    <n v="36"/>
    <b v="1"/>
    <s v="film &amp; video/shorts"/>
    <n v="18836"/>
    <n v="3139.31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x v="69"/>
    <x v="69"/>
    <b v="0"/>
    <n v="178"/>
    <b v="1"/>
    <s v="film &amp; video/shorts"/>
    <n v="1125"/>
    <n v="632.22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x v="70"/>
    <x v="70"/>
    <b v="0"/>
    <n v="17"/>
    <b v="1"/>
    <s v="film &amp; video/shorts"/>
    <n v="22108"/>
    <n v="6502.24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x v="71"/>
    <x v="71"/>
    <b v="0"/>
    <n v="32"/>
    <b v="1"/>
    <s v="film &amp; video/shorts"/>
    <n v="6131"/>
    <n v="3448.55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x v="72"/>
    <x v="72"/>
    <b v="0"/>
    <n v="41"/>
    <b v="1"/>
    <s v="film &amp; video/shorts"/>
    <n v="4927"/>
    <n v="2643.83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x v="73"/>
    <x v="73"/>
    <b v="0"/>
    <n v="18"/>
    <b v="1"/>
    <s v="film &amp; video/shorts"/>
    <n v="11936"/>
    <n v="5967.87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x v="74"/>
    <x v="74"/>
    <b v="0"/>
    <n v="29"/>
    <b v="1"/>
    <s v="film &amp; video/shorts"/>
    <n v="21430"/>
    <n v="3694.78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x v="75"/>
    <x v="75"/>
    <b v="0"/>
    <n v="47"/>
    <b v="1"/>
    <s v="film &amp; video/shorts"/>
    <n v="3038"/>
    <n v="2262.35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x v="76"/>
    <x v="76"/>
    <b v="0"/>
    <n v="15"/>
    <b v="1"/>
    <s v="film &amp; video/shorts"/>
    <n v="35407"/>
    <n v="7081.4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06084.5"/>
    <x v="0"/>
    <s v="US"/>
    <s v="USD"/>
    <x v="77"/>
    <x v="77"/>
    <b v="0"/>
    <n v="26"/>
    <b v="1"/>
    <s v="film &amp; video/shorts"/>
    <n v="26521"/>
    <n v="4080.17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x v="78"/>
    <x v="78"/>
    <b v="0"/>
    <n v="35"/>
    <b v="1"/>
    <s v="film &amp; video/shorts"/>
    <n v="211762"/>
    <n v="3025.17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x v="79"/>
    <x v="79"/>
    <b v="0"/>
    <n v="41"/>
    <b v="1"/>
    <s v="film &amp; video/shorts"/>
    <n v="8134"/>
    <n v="2579.15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04146.51"/>
    <x v="0"/>
    <s v="US"/>
    <s v="USD"/>
    <x v="80"/>
    <x v="80"/>
    <b v="0"/>
    <n v="47"/>
    <b v="1"/>
    <s v="film &amp; video/shorts"/>
    <n v="868"/>
    <n v="2215.88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x v="81"/>
    <x v="81"/>
    <b v="0"/>
    <n v="28"/>
    <b v="1"/>
    <s v="film &amp; video/shorts"/>
    <n v="13459"/>
    <n v="3604.96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x v="82"/>
    <x v="82"/>
    <b v="0"/>
    <n v="100"/>
    <b v="1"/>
    <s v="film &amp; video/shorts"/>
    <n v="2521"/>
    <n v="1008.24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x v="83"/>
    <x v="83"/>
    <b v="0"/>
    <n v="13"/>
    <b v="1"/>
    <s v="film &amp; video/shorts"/>
    <n v="50245"/>
    <n v="7730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x v="84"/>
    <x v="84"/>
    <b v="0"/>
    <n v="7"/>
    <b v="1"/>
    <s v="film &amp; video/shorts"/>
    <n v="20007"/>
    <n v="14290.86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x v="85"/>
    <x v="85"/>
    <b v="0"/>
    <n v="21"/>
    <b v="1"/>
    <s v="film &amp; video/shorts"/>
    <n v="8246"/>
    <n v="4712.07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x v="86"/>
    <x v="86"/>
    <b v="0"/>
    <n v="17"/>
    <b v="1"/>
    <s v="film &amp; video/shorts"/>
    <n v="1621"/>
    <n v="5721.94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x v="87"/>
    <x v="87"/>
    <b v="0"/>
    <n v="25"/>
    <b v="1"/>
    <s v="film &amp; video/shorts"/>
    <n v="3850"/>
    <n v="3849.9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x v="88"/>
    <x v="88"/>
    <b v="0"/>
    <n v="60"/>
    <b v="1"/>
    <s v="film &amp; video/shorts"/>
    <n v="2743"/>
    <n v="1600.27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x v="89"/>
    <x v="89"/>
    <b v="0"/>
    <n v="56"/>
    <b v="1"/>
    <s v="film &amp; video/shorts"/>
    <n v="1556"/>
    <n v="1667.3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x v="90"/>
    <x v="90"/>
    <b v="0"/>
    <n v="16"/>
    <b v="1"/>
    <s v="film &amp; video/shorts"/>
    <n v="18570"/>
    <n v="5803.03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x v="91"/>
    <x v="91"/>
    <b v="0"/>
    <n v="46"/>
    <b v="1"/>
    <s v="film &amp; video/shorts"/>
    <n v="3078"/>
    <n v="2007.4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x v="92"/>
    <x v="92"/>
    <b v="0"/>
    <n v="43"/>
    <b v="1"/>
    <s v="film &amp; video/shorts"/>
    <n v="1843"/>
    <n v="2143.12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x v="93"/>
    <x v="93"/>
    <b v="0"/>
    <n v="15"/>
    <b v="1"/>
    <s v="film &amp; video/shorts"/>
    <n v="8649"/>
    <n v="5766.1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x v="94"/>
    <x v="94"/>
    <b v="0"/>
    <n v="12"/>
    <b v="1"/>
    <s v="film &amp; video/shorts"/>
    <n v="34453"/>
    <n v="7177.75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x v="95"/>
    <x v="95"/>
    <b v="0"/>
    <n v="21"/>
    <b v="1"/>
    <s v="film &amp; video/shorts"/>
    <n v="24341"/>
    <n v="4056.76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x v="96"/>
    <x v="96"/>
    <b v="0"/>
    <n v="34"/>
    <b v="1"/>
    <s v="film &amp; video/shorts"/>
    <n v="5663"/>
    <n v="2498.44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x v="97"/>
    <x v="97"/>
    <b v="0"/>
    <n v="8"/>
    <b v="1"/>
    <s v="film &amp; video/shorts"/>
    <n v="20633"/>
    <n v="10316.5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x v="98"/>
    <x v="98"/>
    <b v="0"/>
    <n v="60"/>
    <b v="1"/>
    <s v="film &amp; video/shorts"/>
    <n v="2541"/>
    <n v="1355.2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x v="99"/>
    <x v="99"/>
    <b v="0"/>
    <n v="39"/>
    <b v="1"/>
    <s v="film &amp; video/shorts"/>
    <n v="5338"/>
    <n v="2053.0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x v="100"/>
    <x v="100"/>
    <b v="0"/>
    <n v="26"/>
    <b v="1"/>
    <s v="film &amp; video/shorts"/>
    <n v="1594"/>
    <n v="3064.85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x v="101"/>
    <x v="101"/>
    <b v="0"/>
    <n v="35"/>
    <b v="1"/>
    <s v="film &amp; video/shorts"/>
    <n v="2267"/>
    <n v="2266.7199999999998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x v="102"/>
    <x v="102"/>
    <b v="0"/>
    <n v="65"/>
    <b v="1"/>
    <s v="film &amp; video/shorts"/>
    <n v="1320"/>
    <n v="1218.05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77710.8"/>
    <x v="0"/>
    <s v="GB"/>
    <s v="GBP"/>
    <x v="103"/>
    <x v="103"/>
    <b v="0"/>
    <n v="49"/>
    <b v="1"/>
    <s v="film &amp; video/shorts"/>
    <n v="5978"/>
    <n v="1585.93"/>
    <x v="0"/>
    <s v="shorts"/>
    <x v="103"/>
    <x v="103"/>
    <x v="3"/>
  </r>
  <r>
    <n v="104"/>
    <s v="Good 'Ol Trumpet"/>
    <s v="UCF short film about an old man, his love for music, and his misplaced trumpet.  "/>
    <n v="500"/>
    <n v="76949.820000000007"/>
    <x v="0"/>
    <s v="US"/>
    <s v="USD"/>
    <x v="104"/>
    <x v="104"/>
    <b v="0"/>
    <n v="10"/>
    <b v="1"/>
    <s v="film &amp; video/shorts"/>
    <n v="15390"/>
    <n v="7694.98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x v="105"/>
    <x v="105"/>
    <b v="0"/>
    <n v="60"/>
    <b v="1"/>
    <s v="film &amp; video/shorts"/>
    <n v="3488"/>
    <n v="1278.77"/>
    <x v="0"/>
    <s v="shorts"/>
    <x v="105"/>
    <x v="105"/>
    <x v="2"/>
  </r>
  <r>
    <n v="106"/>
    <s v="LOST WEEKEND"/>
    <s v="A Boy. A Girl. A Car. A Serial Killer."/>
    <n v="5000"/>
    <n v="76130.2"/>
    <x v="0"/>
    <s v="US"/>
    <s v="USD"/>
    <x v="106"/>
    <x v="106"/>
    <b v="0"/>
    <n v="27"/>
    <b v="1"/>
    <s v="film &amp; video/shorts"/>
    <n v="1523"/>
    <n v="2819.64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x v="107"/>
    <x v="107"/>
    <b v="0"/>
    <n v="69"/>
    <b v="1"/>
    <s v="film &amp; video/shorts"/>
    <n v="1015"/>
    <n v="1102.97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x v="108"/>
    <x v="108"/>
    <b v="0"/>
    <n v="47"/>
    <b v="1"/>
    <s v="film &amp; video/shorts"/>
    <n v="5070"/>
    <n v="1618.0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x v="109"/>
    <x v="109"/>
    <b v="0"/>
    <n v="47"/>
    <b v="1"/>
    <s v="film &amp; video/shorts"/>
    <n v="7510"/>
    <n v="1597.86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x v="110"/>
    <x v="110"/>
    <b v="0"/>
    <n v="26"/>
    <b v="1"/>
    <s v="film &amp; video/shorts"/>
    <n v="5771"/>
    <n v="2885.75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x v="111"/>
    <x v="111"/>
    <b v="0"/>
    <n v="53"/>
    <b v="1"/>
    <s v="film &amp; video/shorts"/>
    <n v="2118"/>
    <n v="1398.75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x v="112"/>
    <x v="112"/>
    <b v="0"/>
    <n v="81"/>
    <b v="1"/>
    <s v="film &amp; video/shorts"/>
    <n v="1481"/>
    <n v="913.9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x v="113"/>
    <x v="113"/>
    <b v="0"/>
    <n v="78"/>
    <b v="1"/>
    <s v="film &amp; video/shorts"/>
    <n v="1476"/>
    <n v="946.39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x v="114"/>
    <x v="114"/>
    <b v="0"/>
    <n v="35"/>
    <b v="1"/>
    <s v="film &amp; video/shorts"/>
    <n v="2452"/>
    <n v="2101.4899999999998"/>
    <x v="0"/>
    <s v="shorts"/>
    <x v="114"/>
    <x v="114"/>
    <x v="6"/>
  </r>
  <r>
    <n v="115"/>
    <s v="The World's Greatest Lover"/>
    <s v="Never judge a book (or a lover) by their cover."/>
    <n v="450"/>
    <n v="71771"/>
    <x v="0"/>
    <s v="US"/>
    <s v="USD"/>
    <x v="115"/>
    <x v="115"/>
    <b v="0"/>
    <n v="22"/>
    <b v="1"/>
    <s v="film &amp; video/shorts"/>
    <n v="15949"/>
    <n v="3262.32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x v="116"/>
    <x v="116"/>
    <b v="0"/>
    <n v="57"/>
    <b v="1"/>
    <s v="film &amp; video/shorts"/>
    <n v="2050"/>
    <n v="1258.74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x v="117"/>
    <x v="117"/>
    <b v="0"/>
    <n v="27"/>
    <b v="1"/>
    <s v="film &amp; video/shorts"/>
    <n v="1544"/>
    <n v="2572.7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67856"/>
    <x v="0"/>
    <s v="US"/>
    <s v="USD"/>
    <x v="118"/>
    <x v="118"/>
    <b v="0"/>
    <n v="39"/>
    <b v="1"/>
    <s v="film &amp; video/shorts"/>
    <n v="1357"/>
    <n v="1739.9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x v="119"/>
    <x v="119"/>
    <b v="0"/>
    <n v="37"/>
    <b v="1"/>
    <s v="film &amp; video/shorts"/>
    <n v="2048"/>
    <n v="1798.77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x v="120"/>
    <x v="120"/>
    <b v="0"/>
    <n v="1"/>
    <b v="0"/>
    <s v="film &amp; video/science fiction"/>
    <n v="95"/>
    <n v="66458.23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x v="121"/>
    <x v="121"/>
    <b v="0"/>
    <n v="1"/>
    <b v="0"/>
    <s v="film &amp; video/science fiction"/>
    <n v="2197"/>
    <n v="65924.38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65313"/>
    <x v="1"/>
    <s v="US"/>
    <s v="USD"/>
    <x v="122"/>
    <x v="122"/>
    <b v="0"/>
    <n v="0"/>
    <b v="0"/>
    <s v="film &amp; video/science fiction"/>
    <n v="0"/>
    <e v="#DIV/0!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x v="123"/>
    <x v="123"/>
    <b v="0"/>
    <n v="6"/>
    <b v="0"/>
    <s v="film &amp; video/science fiction"/>
    <n v="118"/>
    <n v="10829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x v="124"/>
    <x v="124"/>
    <b v="0"/>
    <n v="0"/>
    <b v="0"/>
    <s v="film &amp; video/science fiction"/>
    <n v="1605"/>
    <e v="#DIV/0!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x v="125"/>
    <x v="125"/>
    <b v="0"/>
    <n v="6"/>
    <b v="0"/>
    <s v="film &amp; video/science fiction"/>
    <n v="12705"/>
    <n v="10587.83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x v="126"/>
    <x v="126"/>
    <b v="0"/>
    <n v="13"/>
    <b v="0"/>
    <s v="film &amp; video/science fiction"/>
    <n v="254"/>
    <n v="4881.55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x v="127"/>
    <x v="127"/>
    <b v="0"/>
    <n v="4"/>
    <b v="0"/>
    <s v="film &amp; video/science fiction"/>
    <n v="756"/>
    <n v="15112.53"/>
    <x v="0"/>
    <s v="science fiction"/>
    <x v="127"/>
    <x v="127"/>
    <x v="0"/>
  </r>
  <r>
    <n v="128"/>
    <s v="Ralphi3 (Canceled)"/>
    <s v="A Science Fiction film filled with entertainment and Excitement"/>
    <n v="100000"/>
    <n v="60180"/>
    <x v="1"/>
    <s v="US"/>
    <s v="USD"/>
    <x v="128"/>
    <x v="128"/>
    <b v="0"/>
    <n v="6"/>
    <b v="0"/>
    <s v="film &amp; video/science fiction"/>
    <n v="60"/>
    <n v="10030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x v="129"/>
    <x v="129"/>
    <b v="0"/>
    <n v="0"/>
    <b v="0"/>
    <s v="film &amp; video/science fiction"/>
    <n v="301"/>
    <e v="#DIV/0!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x v="130"/>
    <x v="130"/>
    <b v="0"/>
    <n v="0"/>
    <b v="0"/>
    <s v="film &amp; video/science fiction"/>
    <n v="10016"/>
    <e v="#DIV/0!"/>
    <x v="0"/>
    <s v="science fiction"/>
    <x v="130"/>
    <x v="130"/>
    <x v="3"/>
  </r>
  <r>
    <n v="131"/>
    <s v="I (Canceled)"/>
    <s v="I"/>
    <n v="1200"/>
    <n v="60046"/>
    <x v="1"/>
    <s v="US"/>
    <s v="USD"/>
    <x v="131"/>
    <x v="131"/>
    <b v="0"/>
    <n v="0"/>
    <b v="0"/>
    <s v="film &amp; video/science fiction"/>
    <n v="5004"/>
    <e v="#DIV/0!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x v="132"/>
    <x v="132"/>
    <b v="0"/>
    <n v="81"/>
    <b v="0"/>
    <s v="film &amp; video/science fiction"/>
    <n v="73"/>
    <n v="722.47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x v="133"/>
    <x v="133"/>
    <b v="0"/>
    <n v="0"/>
    <b v="0"/>
    <s v="film &amp; video/science fiction"/>
    <n v="81"/>
    <e v="#DIV/0!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57754"/>
    <x v="1"/>
    <s v="US"/>
    <s v="USD"/>
    <x v="134"/>
    <x v="134"/>
    <b v="0"/>
    <n v="0"/>
    <b v="0"/>
    <s v="film &amp; video/science fiction"/>
    <n v="1155"/>
    <e v="#DIV/0!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x v="135"/>
    <x v="135"/>
    <b v="0"/>
    <n v="5"/>
    <b v="0"/>
    <s v="film &amp; video/science fiction"/>
    <n v="1911"/>
    <n v="11468.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x v="136"/>
    <x v="136"/>
    <b v="0"/>
    <n v="0"/>
    <b v="0"/>
    <s v="film &amp; video/science fiction"/>
    <n v="1907"/>
    <e v="#DIV/0!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x v="137"/>
    <x v="137"/>
    <b v="0"/>
    <n v="0"/>
    <b v="0"/>
    <s v="film &amp; video/science fiction"/>
    <n v="103"/>
    <e v="#DIV/0!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x v="138"/>
    <x v="138"/>
    <b v="0"/>
    <n v="58"/>
    <b v="0"/>
    <s v="film &amp; video/science fiction"/>
    <n v="38"/>
    <n v="975.69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6146"/>
    <x v="1"/>
    <s v="US"/>
    <s v="USD"/>
    <x v="139"/>
    <x v="139"/>
    <b v="0"/>
    <n v="1"/>
    <b v="0"/>
    <s v="film &amp; video/science fiction"/>
    <n v="11229"/>
    <n v="56146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x v="140"/>
    <x v="140"/>
    <b v="0"/>
    <n v="0"/>
    <b v="0"/>
    <s v="film &amp; video/science fiction"/>
    <n v="28"/>
    <e v="#DIV/0!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x v="141"/>
    <x v="141"/>
    <b v="0"/>
    <n v="28"/>
    <b v="0"/>
    <s v="film &amp; video/science fiction"/>
    <n v="460"/>
    <n v="1972.25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x v="142"/>
    <x v="142"/>
    <b v="0"/>
    <n v="1"/>
    <b v="0"/>
    <s v="film &amp; video/science fiction"/>
    <n v="1840"/>
    <n v="55201.52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x v="143"/>
    <x v="143"/>
    <b v="0"/>
    <n v="0"/>
    <b v="0"/>
    <s v="film &amp; video/science fiction"/>
    <n v="984"/>
    <e v="#DIV/0!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x v="144"/>
    <x v="144"/>
    <b v="0"/>
    <n v="37"/>
    <b v="0"/>
    <s v="film &amp; video/science fiction"/>
    <n v="717"/>
    <n v="1453.27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x v="145"/>
    <x v="145"/>
    <b v="0"/>
    <n v="9"/>
    <b v="0"/>
    <s v="film &amp; video/science fiction"/>
    <n v="1195"/>
    <n v="5974.33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x v="146"/>
    <x v="146"/>
    <b v="0"/>
    <n v="3"/>
    <b v="0"/>
    <s v="film &amp; video/science fiction"/>
    <n v="269"/>
    <n v="17912.330000000002"/>
    <x v="0"/>
    <s v="science fiction"/>
    <x v="146"/>
    <x v="146"/>
    <x v="2"/>
  </r>
  <r>
    <n v="147"/>
    <s v="Consumed (Static Air) (Canceled)"/>
    <s v="Film makers catch live footage beyond their wildest dreams."/>
    <n v="7000"/>
    <n v="53670.6"/>
    <x v="1"/>
    <s v="GB"/>
    <s v="GBP"/>
    <x v="147"/>
    <x v="147"/>
    <b v="0"/>
    <n v="0"/>
    <b v="0"/>
    <s v="film &amp; video/science fiction"/>
    <n v="767"/>
    <e v="#DIV/0!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x v="148"/>
    <x v="148"/>
    <b v="0"/>
    <n v="2"/>
    <b v="0"/>
    <s v="film &amp; video/science fiction"/>
    <n v="106"/>
    <n v="26578.5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x v="149"/>
    <x v="149"/>
    <b v="0"/>
    <n v="6"/>
    <b v="0"/>
    <s v="film &amp; video/science fiction"/>
    <n v="530"/>
    <n v="8833.549999999999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x v="150"/>
    <x v="150"/>
    <b v="0"/>
    <n v="67"/>
    <b v="0"/>
    <s v="film &amp; video/science fiction"/>
    <n v="40"/>
    <n v="784.72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x v="151"/>
    <x v="151"/>
    <b v="0"/>
    <n v="5"/>
    <b v="0"/>
    <s v="film &amp; video/science fiction"/>
    <n v="21"/>
    <n v="10439.6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51906"/>
    <x v="1"/>
    <s v="US"/>
    <s v="USD"/>
    <x v="152"/>
    <x v="152"/>
    <b v="0"/>
    <n v="2"/>
    <b v="0"/>
    <s v="film &amp; video/science fiction"/>
    <n v="14"/>
    <n v="25953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x v="153"/>
    <x v="153"/>
    <b v="0"/>
    <n v="10"/>
    <b v="0"/>
    <s v="film &amp; video/science fiction"/>
    <n v="103"/>
    <n v="5160.53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x v="154"/>
    <x v="154"/>
    <b v="0"/>
    <n v="3"/>
    <b v="0"/>
    <s v="film &amp; video/science fiction"/>
    <n v="3436"/>
    <n v="17181.330000000002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x v="155"/>
    <x v="155"/>
    <b v="0"/>
    <n v="4"/>
    <b v="0"/>
    <s v="film &amp; video/science fiction"/>
    <n v="4"/>
    <n v="12878.63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x v="156"/>
    <x v="156"/>
    <b v="0"/>
    <n v="15"/>
    <b v="0"/>
    <s v="film &amp; video/science fiction"/>
    <n v="146"/>
    <n v="3412.27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x v="157"/>
    <x v="157"/>
    <b v="0"/>
    <n v="2"/>
    <b v="0"/>
    <s v="film &amp; video/science fiction"/>
    <n v="1708"/>
    <n v="25574.5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x v="158"/>
    <x v="158"/>
    <b v="0"/>
    <n v="0"/>
    <b v="0"/>
    <s v="film &amp; video/science fiction"/>
    <n v="1017"/>
    <e v="#DIV/0!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x v="159"/>
    <x v="159"/>
    <b v="0"/>
    <n v="1"/>
    <b v="0"/>
    <s v="film &amp; video/science fiction"/>
    <n v="10"/>
    <n v="50803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x v="160"/>
    <x v="160"/>
    <b v="0"/>
    <n v="0"/>
    <b v="0"/>
    <s v="film &amp; video/drama"/>
    <n v="1013"/>
    <e v="#DIV/0!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x v="161"/>
    <x v="161"/>
    <b v="0"/>
    <n v="1"/>
    <b v="0"/>
    <s v="film &amp; video/drama"/>
    <n v="101"/>
    <n v="50251.41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x v="162"/>
    <x v="162"/>
    <b v="0"/>
    <n v="10"/>
    <b v="0"/>
    <s v="film &amp; video/drama"/>
    <n v="1789"/>
    <n v="5009.1000000000004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x v="163"/>
    <x v="163"/>
    <b v="0"/>
    <n v="0"/>
    <b v="0"/>
    <s v="film &amp; video/drama"/>
    <n v="2"/>
    <e v="#DIV/0!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x v="164"/>
    <x v="164"/>
    <b v="0"/>
    <n v="7"/>
    <b v="0"/>
    <s v="film &amp; video/drama"/>
    <n v="42"/>
    <n v="7115.86"/>
    <x v="0"/>
    <s v="drama"/>
    <x v="164"/>
    <x v="164"/>
    <x v="3"/>
  </r>
  <r>
    <n v="165"/>
    <s v="NET"/>
    <s v="A teacher. A boy. The beach and a heatwave that drove them all insane."/>
    <n v="17000"/>
    <n v="49588"/>
    <x v="2"/>
    <s v="GB"/>
    <s v="GBP"/>
    <x v="165"/>
    <x v="165"/>
    <b v="0"/>
    <n v="0"/>
    <b v="0"/>
    <s v="film &amp; video/drama"/>
    <n v="292"/>
    <e v="#DIV/0!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49321"/>
    <x v="2"/>
    <s v="US"/>
    <s v="USD"/>
    <x v="166"/>
    <x v="166"/>
    <b v="0"/>
    <n v="1"/>
    <b v="0"/>
    <s v="film &amp; video/drama"/>
    <n v="986"/>
    <n v="49321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x v="167"/>
    <x v="167"/>
    <b v="0"/>
    <n v="2"/>
    <b v="0"/>
    <s v="film &amp; video/drama"/>
    <n v="45"/>
    <n v="24550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x v="168"/>
    <x v="168"/>
    <b v="0"/>
    <n v="3"/>
    <b v="0"/>
    <s v="film &amp; video/drama"/>
    <n v="605"/>
    <n v="16144.67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x v="169"/>
    <x v="169"/>
    <b v="0"/>
    <n v="10"/>
    <b v="0"/>
    <s v="film &amp; video/drama"/>
    <n v="1919"/>
    <n v="4797.8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x v="170"/>
    <x v="170"/>
    <b v="0"/>
    <n v="10"/>
    <b v="0"/>
    <s v="film &amp; video/drama"/>
    <n v="477"/>
    <n v="4766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x v="171"/>
    <x v="171"/>
    <b v="0"/>
    <n v="1"/>
    <b v="0"/>
    <s v="film &amp; video/drama"/>
    <n v="95"/>
    <n v="47327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47189"/>
    <x v="2"/>
    <s v="US"/>
    <s v="USD"/>
    <x v="172"/>
    <x v="172"/>
    <b v="0"/>
    <n v="0"/>
    <b v="0"/>
    <s v="film &amp; video/drama"/>
    <n v="50"/>
    <e v="#DIV/0!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x v="173"/>
    <x v="173"/>
    <b v="0"/>
    <n v="0"/>
    <b v="0"/>
    <s v="film &amp; video/drama"/>
    <n v="4241"/>
    <e v="#DIV/0!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x v="174"/>
    <x v="174"/>
    <b v="0"/>
    <n v="0"/>
    <b v="0"/>
    <s v="film &amp; video/drama"/>
    <n v="777"/>
    <e v="#DIV/0!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x v="175"/>
    <x v="175"/>
    <b v="0"/>
    <n v="26"/>
    <b v="0"/>
    <s v="film &amp; video/drama"/>
    <n v="231"/>
    <n v="1773.1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x v="176"/>
    <x v="176"/>
    <b v="0"/>
    <n v="0"/>
    <b v="0"/>
    <s v="film &amp; video/drama"/>
    <n v="3069"/>
    <e v="#DIV/0!"/>
    <x v="0"/>
    <s v="drama"/>
    <x v="176"/>
    <x v="176"/>
    <x v="0"/>
  </r>
  <r>
    <n v="177"/>
    <s v="The Good Samaritan"/>
    <s v="I'm making a modern day version of the bible story &quot; The Good Samaritan&quot;"/>
    <n v="450"/>
    <n v="45979.01"/>
    <x v="2"/>
    <s v="US"/>
    <s v="USD"/>
    <x v="177"/>
    <x v="177"/>
    <b v="0"/>
    <n v="7"/>
    <b v="0"/>
    <s v="film &amp; video/drama"/>
    <n v="10218"/>
    <n v="6568.43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45535"/>
    <x v="2"/>
    <s v="ES"/>
    <s v="EUR"/>
    <x v="178"/>
    <x v="178"/>
    <b v="0"/>
    <n v="0"/>
    <b v="0"/>
    <s v="film &amp; video/drama"/>
    <n v="9"/>
    <e v="#DIV/0!"/>
    <x v="0"/>
    <s v="drama"/>
    <x v="178"/>
    <x v="178"/>
    <x v="0"/>
  </r>
  <r>
    <n v="179"/>
    <s v="Sustain: A Film About Survival"/>
    <s v="A feature-length film about how three people survive in a diseased world."/>
    <n v="1000"/>
    <n v="45126"/>
    <x v="2"/>
    <s v="US"/>
    <s v="USD"/>
    <x v="179"/>
    <x v="179"/>
    <b v="0"/>
    <n v="2"/>
    <b v="0"/>
    <s v="film &amp; video/drama"/>
    <n v="4513"/>
    <n v="22563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x v="180"/>
    <x v="180"/>
    <b v="0"/>
    <n v="13"/>
    <b v="0"/>
    <s v="film &amp; video/drama"/>
    <n v="3753"/>
    <n v="3464.69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x v="181"/>
    <x v="181"/>
    <b v="0"/>
    <n v="4"/>
    <b v="0"/>
    <s v="film &amp; video/drama"/>
    <n v="1305"/>
    <n v="11167.2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x v="182"/>
    <x v="182"/>
    <b v="0"/>
    <n v="0"/>
    <b v="0"/>
    <s v="film &amp; video/drama"/>
    <n v="4464"/>
    <e v="#DIV/0!"/>
    <x v="0"/>
    <s v="drama"/>
    <x v="182"/>
    <x v="182"/>
    <x v="2"/>
  </r>
  <r>
    <n v="183"/>
    <s v="Three Little Words"/>
    <s v="Don't kill me until I meet my Dad"/>
    <n v="12500"/>
    <n v="44388"/>
    <x v="2"/>
    <s v="GB"/>
    <s v="GBP"/>
    <x v="183"/>
    <x v="183"/>
    <b v="0"/>
    <n v="12"/>
    <b v="0"/>
    <s v="film &amp; video/drama"/>
    <n v="355"/>
    <n v="3699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x v="184"/>
    <x v="184"/>
    <b v="0"/>
    <n v="2"/>
    <b v="0"/>
    <s v="film &amp; video/drama"/>
    <n v="2917"/>
    <n v="21879"/>
    <x v="0"/>
    <s v="drama"/>
    <x v="184"/>
    <x v="184"/>
    <x v="3"/>
  </r>
  <r>
    <n v="185"/>
    <s v="BLANK Short Movie"/>
    <s v="Love has no boundaries!"/>
    <n v="40000"/>
    <n v="43296"/>
    <x v="2"/>
    <s v="NO"/>
    <s v="NOK"/>
    <x v="185"/>
    <x v="185"/>
    <b v="0"/>
    <n v="10"/>
    <b v="0"/>
    <s v="film &amp; video/drama"/>
    <n v="108"/>
    <n v="4329.6000000000004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x v="186"/>
    <x v="186"/>
    <b v="0"/>
    <n v="0"/>
    <b v="0"/>
    <s v="film &amp; video/drama"/>
    <n v="861"/>
    <e v="#DIV/0!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x v="187"/>
    <x v="187"/>
    <b v="0"/>
    <n v="5"/>
    <b v="0"/>
    <s v="film &amp; video/drama"/>
    <n v="860"/>
    <n v="8603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x v="188"/>
    <x v="188"/>
    <b v="0"/>
    <n v="0"/>
    <b v="0"/>
    <s v="film &amp; video/drama"/>
    <n v="2843"/>
    <e v="#DIV/0!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x v="189"/>
    <x v="189"/>
    <b v="0"/>
    <n v="5"/>
    <b v="0"/>
    <s v="film &amp; video/drama"/>
    <n v="8"/>
    <n v="8462.2000000000007"/>
    <x v="0"/>
    <s v="drama"/>
    <x v="189"/>
    <x v="189"/>
    <x v="2"/>
  </r>
  <r>
    <n v="190"/>
    <s v="REGIONRAT, the movie"/>
    <s v="Because hope can be a 4 letter word"/>
    <n v="12000"/>
    <n v="42086.42"/>
    <x v="2"/>
    <s v="US"/>
    <s v="USD"/>
    <x v="190"/>
    <x v="190"/>
    <b v="0"/>
    <n v="1"/>
    <b v="0"/>
    <s v="film &amp; video/drama"/>
    <n v="351"/>
    <n v="42086.42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x v="191"/>
    <x v="191"/>
    <b v="0"/>
    <n v="3"/>
    <b v="0"/>
    <s v="film &amp; video/drama"/>
    <n v="839"/>
    <n v="139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x v="192"/>
    <x v="192"/>
    <b v="0"/>
    <n v="3"/>
    <b v="0"/>
    <s v="film &amp; video/drama"/>
    <n v="4"/>
    <n v="13950.15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x v="193"/>
    <x v="193"/>
    <b v="0"/>
    <n v="0"/>
    <b v="0"/>
    <s v="film &amp; video/drama"/>
    <n v="4150"/>
    <e v="#DIV/0!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x v="194"/>
    <x v="194"/>
    <b v="0"/>
    <n v="3"/>
    <b v="0"/>
    <s v="film &amp; video/drama"/>
    <n v="1640"/>
    <n v="13666.67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x v="195"/>
    <x v="195"/>
    <b v="0"/>
    <n v="0"/>
    <b v="0"/>
    <s v="film &amp; video/drama"/>
    <n v="2"/>
    <e v="#DIV/0!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x v="196"/>
    <x v="196"/>
    <b v="0"/>
    <n v="19"/>
    <b v="0"/>
    <s v="film &amp; video/drama"/>
    <n v="1163"/>
    <n v="2141.58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x v="197"/>
    <x v="197"/>
    <b v="0"/>
    <n v="8"/>
    <b v="0"/>
    <s v="film &amp; video/drama"/>
    <n v="1624"/>
    <n v="5074.2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x v="198"/>
    <x v="198"/>
    <b v="0"/>
    <n v="6"/>
    <b v="0"/>
    <s v="film &amp; video/drama"/>
    <n v="162"/>
    <n v="6750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x v="199"/>
    <x v="199"/>
    <b v="0"/>
    <n v="0"/>
    <b v="0"/>
    <s v="film &amp; video/drama"/>
    <n v="404"/>
    <e v="#DIV/0!"/>
    <x v="0"/>
    <s v="drama"/>
    <x v="199"/>
    <x v="199"/>
    <x v="2"/>
  </r>
  <r>
    <n v="200"/>
    <s v="The Crossing Shore"/>
    <s v="A film dedicated to an AAF Pilot's struggle to survive behind enemy lines during WWII."/>
    <n v="6000"/>
    <n v="40357"/>
    <x v="2"/>
    <s v="US"/>
    <s v="USD"/>
    <x v="200"/>
    <x v="200"/>
    <b v="0"/>
    <n v="18"/>
    <b v="0"/>
    <s v="film &amp; video/drama"/>
    <n v="673"/>
    <n v="2242.06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x v="201"/>
    <x v="201"/>
    <b v="0"/>
    <n v="7"/>
    <b v="0"/>
    <s v="film &amp; video/drama"/>
    <n v="6197"/>
    <n v="5754.29"/>
    <x v="0"/>
    <s v="drama"/>
    <x v="201"/>
    <x v="201"/>
    <x v="0"/>
  </r>
  <r>
    <n v="202"/>
    <s v="Modern Gangsters"/>
    <s v="new web series created by jonney terry"/>
    <n v="6000"/>
    <n v="40153"/>
    <x v="2"/>
    <s v="US"/>
    <s v="USD"/>
    <x v="202"/>
    <x v="202"/>
    <b v="0"/>
    <n v="0"/>
    <b v="0"/>
    <s v="film &amp; video/drama"/>
    <n v="669"/>
    <e v="#DIV/0!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40140.01"/>
    <x v="2"/>
    <s v="GB"/>
    <s v="GBP"/>
    <x v="203"/>
    <x v="203"/>
    <b v="0"/>
    <n v="8"/>
    <b v="0"/>
    <s v="film &amp; video/drama"/>
    <n v="1606"/>
    <n v="5017.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x v="204"/>
    <x v="204"/>
    <b v="0"/>
    <n v="1293"/>
    <b v="0"/>
    <s v="film &amp; video/drama"/>
    <n v="13"/>
    <n v="31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x v="205"/>
    <x v="205"/>
    <b v="0"/>
    <n v="17"/>
    <b v="0"/>
    <s v="film &amp; video/drama"/>
    <n v="501"/>
    <n v="2356.1799999999998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40043.25"/>
    <x v="2"/>
    <s v="US"/>
    <s v="USD"/>
    <x v="206"/>
    <x v="206"/>
    <b v="0"/>
    <n v="0"/>
    <b v="0"/>
    <s v="film &amp; video/drama"/>
    <n v="315"/>
    <e v="#DIV/0!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x v="207"/>
    <x v="207"/>
    <b v="0"/>
    <n v="13"/>
    <b v="0"/>
    <s v="film &amp; video/drama"/>
    <n v="284"/>
    <n v="3058.23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x v="208"/>
    <x v="208"/>
    <b v="0"/>
    <n v="0"/>
    <b v="0"/>
    <s v="film &amp; video/drama"/>
    <n v="79"/>
    <e v="#DIV/0!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x v="209"/>
    <x v="209"/>
    <b v="0"/>
    <n v="0"/>
    <b v="0"/>
    <s v="film &amp; video/drama"/>
    <n v="158"/>
    <e v="#DIV/0!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x v="210"/>
    <x v="210"/>
    <b v="0"/>
    <n v="33"/>
    <b v="0"/>
    <s v="film &amp; video/drama"/>
    <n v="329"/>
    <n v="1196.98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x v="211"/>
    <x v="211"/>
    <b v="0"/>
    <n v="12"/>
    <b v="0"/>
    <s v="film &amp; video/drama"/>
    <n v="786"/>
    <n v="3275.3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x v="212"/>
    <x v="212"/>
    <b v="0"/>
    <n v="1"/>
    <b v="0"/>
    <s v="film &amp; video/drama"/>
    <n v="624"/>
    <n v="39304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x v="213"/>
    <x v="213"/>
    <b v="0"/>
    <n v="1"/>
    <b v="0"/>
    <s v="film &amp; video/drama"/>
    <n v="78"/>
    <n v="39137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x v="214"/>
    <x v="214"/>
    <b v="0"/>
    <n v="1"/>
    <b v="0"/>
    <s v="film &amp; video/drama"/>
    <n v="313"/>
    <n v="3913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x v="215"/>
    <x v="215"/>
    <b v="0"/>
    <n v="1"/>
    <b v="0"/>
    <s v="film &amp; video/drama"/>
    <n v="884"/>
    <n v="38876.949999999997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x v="216"/>
    <x v="216"/>
    <b v="0"/>
    <n v="84"/>
    <b v="0"/>
    <s v="film &amp; video/drama"/>
    <n v="77"/>
    <n v="461.24"/>
    <x v="0"/>
    <s v="drama"/>
    <x v="216"/>
    <x v="216"/>
    <x v="0"/>
  </r>
  <r>
    <n v="217"/>
    <s v="Bitch"/>
    <s v="A roadmovie by paw"/>
    <n v="100000"/>
    <n v="38500"/>
    <x v="2"/>
    <s v="SE"/>
    <s v="SEK"/>
    <x v="217"/>
    <x v="217"/>
    <b v="0"/>
    <n v="38"/>
    <b v="0"/>
    <s v="film &amp; video/drama"/>
    <n v="39"/>
    <n v="1013.16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x v="218"/>
    <x v="218"/>
    <b v="0"/>
    <n v="1"/>
    <b v="0"/>
    <s v="film &amp; video/drama"/>
    <n v="762"/>
    <n v="38082.69"/>
    <x v="0"/>
    <s v="drama"/>
    <x v="218"/>
    <x v="218"/>
    <x v="0"/>
  </r>
  <r>
    <n v="219"/>
    <s v="True Colors"/>
    <s v="An hour-long pilot about a group of suburban LGBT teens coming of age in the early 90's."/>
    <n v="50000"/>
    <n v="37994"/>
    <x v="2"/>
    <s v="US"/>
    <s v="USD"/>
    <x v="219"/>
    <x v="219"/>
    <b v="0"/>
    <n v="76"/>
    <b v="0"/>
    <s v="film &amp; video/drama"/>
    <n v="76"/>
    <n v="499.92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x v="220"/>
    <x v="220"/>
    <b v="0"/>
    <n v="3"/>
    <b v="0"/>
    <s v="film &amp; video/drama"/>
    <n v="75"/>
    <n v="12451.42"/>
    <x v="0"/>
    <s v="drama"/>
    <x v="220"/>
    <x v="220"/>
    <x v="0"/>
  </r>
  <r>
    <n v="221"/>
    <s v="Archetypes"/>
    <s v="Film about Schizophrenia with Surreal Twists!"/>
    <n v="50000"/>
    <n v="37104.03"/>
    <x v="2"/>
    <s v="US"/>
    <s v="USD"/>
    <x v="221"/>
    <x v="221"/>
    <b v="0"/>
    <n v="0"/>
    <b v="0"/>
    <s v="film &amp; video/drama"/>
    <n v="74"/>
    <e v="#DIV/0!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x v="222"/>
    <x v="222"/>
    <b v="0"/>
    <n v="2"/>
    <b v="0"/>
    <s v="film &amp; video/drama"/>
    <n v="3608"/>
    <n v="18041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x v="223"/>
    <x v="223"/>
    <b v="0"/>
    <n v="0"/>
    <b v="0"/>
    <s v="film &amp; video/drama"/>
    <n v="2"/>
    <e v="#DIV/0!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x v="224"/>
    <x v="224"/>
    <b v="0"/>
    <n v="0"/>
    <b v="0"/>
    <s v="film &amp; video/drama"/>
    <n v="1"/>
    <e v="#DIV/0!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x v="225"/>
    <x v="225"/>
    <b v="0"/>
    <n v="0"/>
    <b v="0"/>
    <s v="film &amp; video/drama"/>
    <n v="17820"/>
    <e v="#DIV/0!"/>
    <x v="0"/>
    <s v="drama"/>
    <x v="225"/>
    <x v="225"/>
    <x v="2"/>
  </r>
  <r>
    <n v="226"/>
    <s v="MAGGIE Film"/>
    <s v="A TRUE STORY OF DOMESTIC VILOLENCE THAT SEEKS TO OFFER THE VIEWER OUTLEST OF SUPPORT."/>
    <n v="29000"/>
    <n v="35389.129999999997"/>
    <x v="2"/>
    <s v="GB"/>
    <s v="GBP"/>
    <x v="226"/>
    <x v="226"/>
    <b v="0"/>
    <n v="2"/>
    <b v="0"/>
    <s v="film &amp; video/drama"/>
    <n v="122"/>
    <n v="17694.57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x v="227"/>
    <x v="227"/>
    <b v="0"/>
    <n v="0"/>
    <b v="0"/>
    <s v="film &amp; video/drama"/>
    <n v="126"/>
    <e v="#DIV/0!"/>
    <x v="0"/>
    <s v="drama"/>
    <x v="227"/>
    <x v="227"/>
    <x v="0"/>
  </r>
  <r>
    <n v="228"/>
    <s v="Facets of a Geek life"/>
    <s v="I am making a film from one one of my books called facets of a Geek life."/>
    <n v="8000"/>
    <n v="35307"/>
    <x v="2"/>
    <s v="GB"/>
    <s v="GBP"/>
    <x v="228"/>
    <x v="228"/>
    <b v="0"/>
    <n v="0"/>
    <b v="0"/>
    <s v="film &amp; video/drama"/>
    <n v="441"/>
    <e v="#DIV/0!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x v="229"/>
    <x v="229"/>
    <b v="0"/>
    <n v="0"/>
    <b v="0"/>
    <s v="film &amp; video/drama"/>
    <n v="1177"/>
    <e v="#DIV/0!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x v="230"/>
    <x v="230"/>
    <b v="0"/>
    <n v="2"/>
    <b v="0"/>
    <s v="film &amp; video/drama"/>
    <n v="235"/>
    <n v="17637.82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x v="231"/>
    <x v="231"/>
    <b v="0"/>
    <n v="0"/>
    <b v="0"/>
    <s v="film &amp; video/drama"/>
    <n v="2"/>
    <e v="#DIV/0!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x v="232"/>
    <x v="232"/>
    <b v="0"/>
    <n v="7"/>
    <b v="0"/>
    <s v="film &amp; video/drama"/>
    <n v="878"/>
    <n v="5017.57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x v="233"/>
    <x v="233"/>
    <b v="0"/>
    <n v="0"/>
    <b v="0"/>
    <s v="film &amp; video/drama"/>
    <n v="10"/>
    <e v="#DIV/0!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x v="234"/>
    <x v="234"/>
    <b v="0"/>
    <n v="5"/>
    <b v="0"/>
    <s v="film &amp; video/drama"/>
    <n v="3468"/>
    <n v="6935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x v="235"/>
    <x v="235"/>
    <b v="0"/>
    <n v="0"/>
    <b v="0"/>
    <s v="film &amp; video/drama"/>
    <n v="347"/>
    <e v="#DIV/0!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x v="236"/>
    <x v="236"/>
    <b v="0"/>
    <n v="0"/>
    <b v="0"/>
    <s v="film &amp; video/drama"/>
    <n v="23"/>
    <e v="#DIV/0!"/>
    <x v="0"/>
    <s v="drama"/>
    <x v="236"/>
    <x v="236"/>
    <x v="0"/>
  </r>
  <r>
    <n v="237"/>
    <s v="Making The Choice"/>
    <s v="Making The Choice is a christian short film series."/>
    <n v="15000"/>
    <n v="34090.629999999997"/>
    <x v="2"/>
    <s v="US"/>
    <s v="USD"/>
    <x v="237"/>
    <x v="237"/>
    <b v="0"/>
    <n v="1"/>
    <b v="0"/>
    <s v="film &amp; video/drama"/>
    <n v="227"/>
    <n v="34090.629999999997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x v="238"/>
    <x v="238"/>
    <b v="0"/>
    <n v="0"/>
    <b v="0"/>
    <s v="film &amp; video/drama"/>
    <n v="130"/>
    <e v="#DIV/0!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x v="239"/>
    <x v="239"/>
    <b v="0"/>
    <n v="5"/>
    <b v="0"/>
    <s v="film &amp; video/drama"/>
    <n v="3379"/>
    <n v="6758.2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x v="240"/>
    <x v="240"/>
    <b v="1"/>
    <n v="137"/>
    <b v="1"/>
    <s v="film &amp; video/documentary"/>
    <n v="224"/>
    <n v="245.5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x v="241"/>
    <x v="241"/>
    <b v="1"/>
    <n v="376"/>
    <b v="1"/>
    <s v="film &amp; video/documentary"/>
    <n v="92"/>
    <n v="89.06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x v="242"/>
    <x v="242"/>
    <b v="1"/>
    <n v="202"/>
    <b v="1"/>
    <s v="film &amp; video/documentary"/>
    <n v="257"/>
    <n v="165.31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x v="243"/>
    <x v="243"/>
    <b v="1"/>
    <n v="328"/>
    <b v="1"/>
    <s v="film &amp; video/documentary"/>
    <n v="134"/>
    <n v="101.81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x v="244"/>
    <x v="244"/>
    <b v="1"/>
    <n v="84"/>
    <b v="1"/>
    <s v="film &amp; video/documentary"/>
    <n v="953"/>
    <n v="397.27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x v="245"/>
    <x v="245"/>
    <b v="1"/>
    <n v="96"/>
    <b v="1"/>
    <s v="film &amp; video/documentary"/>
    <n v="665"/>
    <n v="346.14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x v="246"/>
    <x v="246"/>
    <b v="1"/>
    <n v="223"/>
    <b v="1"/>
    <s v="film &amp; video/documentary"/>
    <n v="660"/>
    <n v="148.01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x v="247"/>
    <x v="247"/>
    <b v="1"/>
    <n v="62"/>
    <b v="1"/>
    <s v="film &amp; video/documentary"/>
    <n v="658"/>
    <n v="530.6900000000000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x v="248"/>
    <x v="248"/>
    <b v="1"/>
    <n v="146"/>
    <b v="1"/>
    <s v="film &amp; video/documentary"/>
    <n v="39"/>
    <n v="225.1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x v="249"/>
    <x v="249"/>
    <b v="1"/>
    <n v="235"/>
    <b v="1"/>
    <s v="film &amp; video/documentary"/>
    <n v="327"/>
    <n v="139.34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x v="250"/>
    <x v="250"/>
    <b v="1"/>
    <n v="437"/>
    <b v="1"/>
    <s v="film &amp; video/documentary"/>
    <n v="109"/>
    <n v="74.64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x v="251"/>
    <x v="251"/>
    <b v="1"/>
    <n v="77"/>
    <b v="1"/>
    <s v="film &amp; video/documentary"/>
    <n v="919"/>
    <n v="417.83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x v="252"/>
    <x v="252"/>
    <b v="1"/>
    <n v="108"/>
    <b v="1"/>
    <s v="film &amp; video/documentary"/>
    <n v="642"/>
    <n v="296.99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x v="253"/>
    <x v="253"/>
    <b v="1"/>
    <n v="7"/>
    <b v="1"/>
    <s v="film &amp; video/documentary"/>
    <n v="2136"/>
    <n v="4576.5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x v="254"/>
    <x v="254"/>
    <b v="1"/>
    <n v="314"/>
    <b v="1"/>
    <s v="film &amp; video/documentary"/>
    <n v="133"/>
    <n v="101.93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31896.33"/>
    <x v="0"/>
    <s v="US"/>
    <s v="USD"/>
    <x v="255"/>
    <x v="255"/>
    <b v="1"/>
    <n v="188"/>
    <b v="1"/>
    <s v="film &amp; video/documentary"/>
    <n v="399"/>
    <n v="169.66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x v="256"/>
    <x v="256"/>
    <b v="1"/>
    <n v="275"/>
    <b v="1"/>
    <s v="film &amp; video/documentary"/>
    <n v="245"/>
    <n v="115.71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x v="257"/>
    <x v="257"/>
    <b v="1"/>
    <n v="560"/>
    <b v="1"/>
    <s v="film &amp; video/documentary"/>
    <n v="91"/>
    <n v="5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x v="258"/>
    <x v="258"/>
    <b v="1"/>
    <n v="688"/>
    <b v="1"/>
    <s v="film &amp; video/documentary"/>
    <n v="106"/>
    <n v="46.0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x v="259"/>
    <x v="259"/>
    <b v="1"/>
    <n v="942"/>
    <b v="1"/>
    <s v="film &amp; video/documentary"/>
    <n v="42"/>
    <n v="33.630000000000003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x v="260"/>
    <x v="260"/>
    <b v="1"/>
    <n v="88"/>
    <b v="1"/>
    <s v="film &amp; video/documentary"/>
    <n v="315"/>
    <n v="358.2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31404"/>
    <x v="0"/>
    <s v="US"/>
    <s v="USD"/>
    <x v="261"/>
    <x v="261"/>
    <b v="1"/>
    <n v="220"/>
    <b v="1"/>
    <s v="film &amp; video/documentary"/>
    <n v="157"/>
    <n v="142.75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31330"/>
    <x v="0"/>
    <s v="US"/>
    <s v="USD"/>
    <x v="262"/>
    <x v="262"/>
    <b v="1"/>
    <n v="145"/>
    <b v="1"/>
    <s v="film &amp; video/documentary"/>
    <n v="1253"/>
    <n v="216.07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x v="263"/>
    <x v="263"/>
    <b v="1"/>
    <n v="963"/>
    <b v="1"/>
    <s v="film &amp; video/documentary"/>
    <n v="125"/>
    <n v="32.49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x v="264"/>
    <x v="264"/>
    <b v="1"/>
    <n v="91"/>
    <b v="1"/>
    <s v="film &amp; video/documentary"/>
    <n v="626"/>
    <n v="343.69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x v="265"/>
    <x v="265"/>
    <b v="1"/>
    <n v="58"/>
    <b v="1"/>
    <s v="film &amp; video/documentary"/>
    <n v="625"/>
    <n v="539.19000000000005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x v="266"/>
    <x v="266"/>
    <b v="1"/>
    <n v="36"/>
    <b v="1"/>
    <s v="film &amp; video/documentary"/>
    <n v="3089"/>
    <n v="858.09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x v="267"/>
    <x v="267"/>
    <b v="1"/>
    <n v="165"/>
    <b v="1"/>
    <s v="film &amp; video/documentary"/>
    <n v="313"/>
    <n v="187.07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x v="268"/>
    <x v="268"/>
    <b v="1"/>
    <n v="111"/>
    <b v="1"/>
    <s v="film &amp; video/documentary"/>
    <n v="616"/>
    <n v="277.52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x v="269"/>
    <x v="269"/>
    <b v="1"/>
    <n v="1596"/>
    <b v="1"/>
    <s v="film &amp; video/documentary"/>
    <n v="31"/>
    <n v="19.27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x v="270"/>
    <x v="270"/>
    <b v="1"/>
    <n v="61"/>
    <b v="1"/>
    <s v="film &amp; video/documentary"/>
    <n v="1334"/>
    <n v="502.87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x v="271"/>
    <x v="271"/>
    <b v="1"/>
    <n v="287"/>
    <b v="1"/>
    <s v="film &amp; video/documentary"/>
    <n v="102"/>
    <n v="106.66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x v="272"/>
    <x v="272"/>
    <b v="1"/>
    <n v="65"/>
    <b v="1"/>
    <s v="film &amp; video/documentary"/>
    <n v="1020"/>
    <n v="470.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x v="273"/>
    <x v="273"/>
    <b v="1"/>
    <n v="118"/>
    <b v="1"/>
    <s v="film &amp; video/documentary"/>
    <n v="610"/>
    <n v="258.52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x v="274"/>
    <x v="274"/>
    <b v="1"/>
    <n v="113"/>
    <b v="1"/>
    <s v="film &amp; video/documentary"/>
    <n v="760"/>
    <n v="268.88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x v="275"/>
    <x v="275"/>
    <b v="1"/>
    <n v="332"/>
    <b v="1"/>
    <s v="film &amp; video/documentary"/>
    <n v="152"/>
    <n v="91.37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x v="276"/>
    <x v="276"/>
    <b v="1"/>
    <n v="62"/>
    <b v="1"/>
    <s v="film &amp; video/documentary"/>
    <n v="758"/>
    <n v="488.95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x v="277"/>
    <x v="277"/>
    <b v="1"/>
    <n v="951"/>
    <b v="1"/>
    <s v="film &amp; video/documentary"/>
    <n v="47"/>
    <n v="31.86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30274"/>
    <x v="0"/>
    <s v="US"/>
    <s v="USD"/>
    <x v="278"/>
    <x v="278"/>
    <b v="1"/>
    <n v="415"/>
    <b v="1"/>
    <s v="film &amp; video/documentary"/>
    <n v="112"/>
    <n v="72.95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x v="279"/>
    <x v="279"/>
    <b v="1"/>
    <n v="305"/>
    <b v="1"/>
    <s v="film &amp; video/documentary"/>
    <n v="178"/>
    <n v="99.15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x v="280"/>
    <x v="280"/>
    <b v="1"/>
    <n v="2139"/>
    <b v="1"/>
    <s v="film &amp; video/documentary"/>
    <n v="40"/>
    <n v="14.13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x v="281"/>
    <x v="281"/>
    <b v="1"/>
    <n v="79"/>
    <b v="1"/>
    <s v="film &amp; video/documentary"/>
    <n v="549"/>
    <n v="381.99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x v="282"/>
    <x v="282"/>
    <b v="1"/>
    <n v="179"/>
    <b v="1"/>
    <s v="film &amp; video/documentary"/>
    <n v="67"/>
    <n v="168.22"/>
    <x v="0"/>
    <s v="documentary"/>
    <x v="282"/>
    <x v="282"/>
    <x v="7"/>
  </r>
  <r>
    <n v="283"/>
    <s v="SOLE SURVIVOR"/>
    <s v="What is the impact of survivorship on the human condition?"/>
    <n v="18000"/>
    <n v="30047.64"/>
    <x v="0"/>
    <s v="US"/>
    <s v="USD"/>
    <x v="283"/>
    <x v="283"/>
    <b v="1"/>
    <n v="202"/>
    <b v="1"/>
    <s v="film &amp; video/documentary"/>
    <n v="167"/>
    <n v="148.75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x v="284"/>
    <x v="284"/>
    <b v="1"/>
    <n v="760"/>
    <b v="1"/>
    <s v="film &amp; video/documentary"/>
    <n v="75"/>
    <n v="39.520000000000003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x v="285"/>
    <x v="285"/>
    <b v="1"/>
    <n v="563"/>
    <b v="1"/>
    <s v="film &amp; video/documentary"/>
    <n v="214"/>
    <n v="53.33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x v="286"/>
    <x v="286"/>
    <b v="1"/>
    <n v="135"/>
    <b v="1"/>
    <s v="film &amp; video/documentary"/>
    <n v="200"/>
    <n v="221.77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9681.55"/>
    <x v="0"/>
    <s v="US"/>
    <s v="USD"/>
    <x v="287"/>
    <x v="287"/>
    <b v="1"/>
    <n v="290"/>
    <b v="1"/>
    <s v="film &amp; video/documentary"/>
    <n v="198"/>
    <n v="102.35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x v="288"/>
    <x v="288"/>
    <b v="1"/>
    <n v="447"/>
    <b v="1"/>
    <s v="film &amp; video/documentary"/>
    <n v="59"/>
    <n v="66.06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x v="289"/>
    <x v="289"/>
    <b v="1"/>
    <n v="232"/>
    <b v="1"/>
    <s v="film &amp; video/documentary"/>
    <n v="197"/>
    <n v="127.24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x v="290"/>
    <x v="290"/>
    <b v="1"/>
    <n v="168"/>
    <b v="1"/>
    <s v="film &amp; video/documentary"/>
    <n v="649"/>
    <n v="173.87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x v="291"/>
    <x v="291"/>
    <b v="1"/>
    <n v="128"/>
    <b v="1"/>
    <s v="film &amp; video/documentary"/>
    <n v="582"/>
    <n v="227.26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x v="292"/>
    <x v="292"/>
    <b v="1"/>
    <n v="493"/>
    <b v="1"/>
    <s v="film &amp; video/documentary"/>
    <n v="39"/>
    <n v="58.8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x v="293"/>
    <x v="293"/>
    <b v="1"/>
    <n v="131"/>
    <b v="1"/>
    <s v="film &amp; video/documentary"/>
    <n v="111"/>
    <n v="219.98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x v="294"/>
    <x v="294"/>
    <b v="1"/>
    <n v="50"/>
    <b v="1"/>
    <s v="film &amp; video/documentary"/>
    <n v="575"/>
    <n v="574.55999999999995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x v="295"/>
    <x v="295"/>
    <b v="1"/>
    <n v="665"/>
    <b v="1"/>
    <s v="film &amp; video/documentary"/>
    <n v="57"/>
    <n v="43.14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x v="296"/>
    <x v="296"/>
    <b v="1"/>
    <n v="129"/>
    <b v="1"/>
    <s v="film &amp; video/documentary"/>
    <n v="115"/>
    <n v="221.97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x v="297"/>
    <x v="297"/>
    <b v="1"/>
    <n v="142"/>
    <b v="1"/>
    <s v="film &amp; video/documentary"/>
    <n v="143"/>
    <n v="200.8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28474"/>
    <x v="0"/>
    <s v="US"/>
    <s v="USD"/>
    <x v="298"/>
    <x v="298"/>
    <b v="1"/>
    <n v="2436"/>
    <b v="1"/>
    <s v="film &amp; video/documentary"/>
    <n v="23"/>
    <n v="11.69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x v="299"/>
    <x v="299"/>
    <b v="1"/>
    <n v="244"/>
    <b v="1"/>
    <s v="film &amp; video/documentary"/>
    <n v="283"/>
    <n v="115.99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x v="300"/>
    <x v="300"/>
    <b v="1"/>
    <n v="298"/>
    <b v="1"/>
    <s v="film &amp; video/documentary"/>
    <n v="113"/>
    <n v="94.89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x v="301"/>
    <x v="301"/>
    <b v="1"/>
    <n v="251"/>
    <b v="1"/>
    <s v="film &amp; video/documentary"/>
    <n v="217"/>
    <n v="112.22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x v="302"/>
    <x v="302"/>
    <b v="1"/>
    <n v="108"/>
    <b v="1"/>
    <s v="film &amp; video/documentary"/>
    <n v="281"/>
    <n v="259.88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x v="303"/>
    <x v="303"/>
    <b v="1"/>
    <n v="82"/>
    <b v="1"/>
    <s v="film &amp; video/documentary"/>
    <n v="936"/>
    <n v="342.28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x v="304"/>
    <x v="304"/>
    <b v="1"/>
    <n v="74"/>
    <b v="1"/>
    <s v="film &amp; video/documentary"/>
    <n v="819"/>
    <n v="376.34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27675"/>
    <x v="0"/>
    <s v="US"/>
    <s v="USD"/>
    <x v="305"/>
    <x v="305"/>
    <b v="1"/>
    <n v="189"/>
    <b v="1"/>
    <s v="film &amp; video/documentary"/>
    <n v="369"/>
    <n v="146.43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7600.2"/>
    <x v="0"/>
    <s v="US"/>
    <s v="USD"/>
    <x v="306"/>
    <x v="306"/>
    <b v="1"/>
    <n v="80"/>
    <b v="1"/>
    <s v="film &amp; video/documentary"/>
    <n v="2760"/>
    <n v="345"/>
    <x v="0"/>
    <s v="documentary"/>
    <x v="306"/>
    <x v="306"/>
    <x v="4"/>
  </r>
  <r>
    <n v="307"/>
    <s v="Grammar Revolution"/>
    <s v="Why is grammar important?"/>
    <n v="22000"/>
    <n v="27541"/>
    <x v="0"/>
    <s v="US"/>
    <s v="USD"/>
    <x v="307"/>
    <x v="307"/>
    <b v="1"/>
    <n v="576"/>
    <b v="1"/>
    <s v="film &amp; video/documentary"/>
    <n v="125"/>
    <n v="47.81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x v="308"/>
    <x v="308"/>
    <b v="1"/>
    <n v="202"/>
    <b v="1"/>
    <s v="film &amp; video/documentary"/>
    <n v="227"/>
    <n v="134.63999999999999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x v="309"/>
    <x v="309"/>
    <b v="1"/>
    <n v="238"/>
    <b v="1"/>
    <s v="film &amp; video/documentary"/>
    <n v="151"/>
    <n v="114.27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x v="310"/>
    <x v="310"/>
    <b v="1"/>
    <n v="36"/>
    <b v="1"/>
    <s v="film &amp; video/documentary"/>
    <n v="2719"/>
    <n v="755.25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x v="311"/>
    <x v="311"/>
    <b v="1"/>
    <n v="150"/>
    <b v="1"/>
    <s v="film &amp; video/documentary"/>
    <n v="135"/>
    <n v="179.85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x v="312"/>
    <x v="312"/>
    <b v="1"/>
    <n v="146"/>
    <b v="1"/>
    <s v="film &amp; video/documentary"/>
    <n v="334"/>
    <n v="183.18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x v="313"/>
    <x v="313"/>
    <b v="1"/>
    <n v="222"/>
    <b v="1"/>
    <s v="film &amp; video/documentary"/>
    <n v="157"/>
    <n v="119.91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x v="314"/>
    <x v="314"/>
    <b v="1"/>
    <n v="120"/>
    <b v="1"/>
    <s v="film &amp; video/documentary"/>
    <n v="2658"/>
    <n v="221.48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x v="315"/>
    <x v="315"/>
    <b v="1"/>
    <n v="126"/>
    <b v="1"/>
    <s v="film &amp; video/documentary"/>
    <n v="106"/>
    <n v="210.28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x v="316"/>
    <x v="316"/>
    <b v="1"/>
    <n v="158"/>
    <b v="1"/>
    <s v="film &amp; video/documentary"/>
    <n v="177"/>
    <n v="167.59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x v="317"/>
    <x v="317"/>
    <b v="1"/>
    <n v="316"/>
    <b v="1"/>
    <s v="film &amp; video/documentary"/>
    <n v="88"/>
    <n v="83.71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x v="318"/>
    <x v="318"/>
    <b v="1"/>
    <n v="284"/>
    <b v="1"/>
    <s v="film &amp; video/documentary"/>
    <n v="529"/>
    <n v="93.12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x v="319"/>
    <x v="319"/>
    <b v="1"/>
    <n v="51"/>
    <b v="1"/>
    <s v="film &amp; video/documentary"/>
    <n v="529"/>
    <n v="518.39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x v="320"/>
    <x v="320"/>
    <b v="1"/>
    <n v="158"/>
    <b v="1"/>
    <s v="film &amp; video/documentary"/>
    <n v="132"/>
    <n v="166.84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26349"/>
    <x v="0"/>
    <s v="DE"/>
    <s v="EUR"/>
    <x v="321"/>
    <x v="321"/>
    <b v="1"/>
    <n v="337"/>
    <b v="1"/>
    <s v="film &amp; video/documentary"/>
    <n v="75"/>
    <n v="78.19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x v="322"/>
    <x v="322"/>
    <b v="1"/>
    <n v="186"/>
    <b v="1"/>
    <s v="film &amp; video/documentary"/>
    <n v="105"/>
    <n v="141.43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x v="323"/>
    <x v="323"/>
    <b v="1"/>
    <n v="58"/>
    <b v="1"/>
    <s v="film &amp; video/documentary"/>
    <n v="486"/>
    <n v="452.43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x v="324"/>
    <x v="324"/>
    <b v="1"/>
    <n v="82"/>
    <b v="1"/>
    <s v="film &amp; video/documentary"/>
    <n v="309"/>
    <n v="319.9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x v="325"/>
    <x v="325"/>
    <b v="1"/>
    <n v="736"/>
    <b v="1"/>
    <s v="film &amp; video/documentary"/>
    <n v="52"/>
    <n v="35.57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x v="326"/>
    <x v="326"/>
    <b v="1"/>
    <n v="1151"/>
    <b v="1"/>
    <s v="film &amp; video/documentary"/>
    <n v="17"/>
    <n v="22.68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x v="327"/>
    <x v="327"/>
    <b v="1"/>
    <n v="34"/>
    <b v="1"/>
    <s v="film &amp; video/documentary"/>
    <n v="651"/>
    <n v="765.41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x v="328"/>
    <x v="328"/>
    <b v="1"/>
    <n v="498"/>
    <b v="1"/>
    <s v="film &amp; video/documentary"/>
    <n v="34"/>
    <n v="51.8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x v="329"/>
    <x v="329"/>
    <b v="1"/>
    <n v="167"/>
    <b v="1"/>
    <s v="film &amp; video/documentary"/>
    <n v="257"/>
    <n v="154.13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x v="330"/>
    <x v="330"/>
    <b v="1"/>
    <n v="340"/>
    <b v="1"/>
    <s v="film &amp; video/documentary"/>
    <n v="73"/>
    <n v="75.459999999999994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x v="331"/>
    <x v="331"/>
    <b v="1"/>
    <n v="438"/>
    <b v="1"/>
    <s v="film &amp; video/documentary"/>
    <n v="64"/>
    <n v="58.5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x v="332"/>
    <x v="332"/>
    <b v="1"/>
    <n v="555"/>
    <b v="1"/>
    <s v="film &amp; video/documentary"/>
    <n v="26"/>
    <n v="46.09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x v="333"/>
    <x v="333"/>
    <b v="1"/>
    <n v="266"/>
    <b v="1"/>
    <s v="film &amp; video/documentary"/>
    <n v="64"/>
    <n v="96.12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x v="334"/>
    <x v="334"/>
    <b v="1"/>
    <n v="69"/>
    <b v="1"/>
    <s v="film &amp; video/documentary"/>
    <n v="254"/>
    <n v="368.77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x v="335"/>
    <x v="335"/>
    <b v="1"/>
    <n v="80"/>
    <b v="1"/>
    <s v="film &amp; video/documentary"/>
    <n v="299"/>
    <n v="317.88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x v="336"/>
    <x v="336"/>
    <b v="1"/>
    <n v="493"/>
    <b v="1"/>
    <s v="film &amp; video/documentary"/>
    <n v="102"/>
    <n v="51.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x v="337"/>
    <x v="337"/>
    <b v="1"/>
    <n v="31"/>
    <b v="1"/>
    <s v="film &amp; video/documentary"/>
    <n v="846"/>
    <n v="818.55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x v="338"/>
    <x v="338"/>
    <b v="1"/>
    <n v="236"/>
    <b v="1"/>
    <s v="film &amp; video/documentary"/>
    <n v="169"/>
    <n v="107.25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x v="339"/>
    <x v="339"/>
    <b v="1"/>
    <n v="89"/>
    <b v="1"/>
    <s v="film &amp; video/documentary"/>
    <n v="420"/>
    <n v="282.85000000000002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x v="340"/>
    <x v="340"/>
    <b v="1"/>
    <n v="299"/>
    <b v="1"/>
    <s v="film &amp; video/documentary"/>
    <n v="72"/>
    <n v="84.0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x v="341"/>
    <x v="341"/>
    <b v="1"/>
    <n v="55"/>
    <b v="1"/>
    <s v="film &amp; video/documentary"/>
    <n v="717"/>
    <n v="456.15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24790"/>
    <x v="0"/>
    <s v="US"/>
    <s v="USD"/>
    <x v="342"/>
    <x v="342"/>
    <b v="1"/>
    <n v="325"/>
    <b v="1"/>
    <s v="film &amp; video/documentary"/>
    <n v="45"/>
    <n v="76.28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x v="343"/>
    <x v="343"/>
    <b v="1"/>
    <n v="524"/>
    <b v="1"/>
    <s v="film &amp; video/documentary"/>
    <n v="82"/>
    <n v="47.12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x v="344"/>
    <x v="344"/>
    <b v="1"/>
    <n v="285"/>
    <b v="1"/>
    <s v="film &amp; video/documentary"/>
    <n v="74"/>
    <n v="86.4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x v="345"/>
    <x v="345"/>
    <b v="1"/>
    <n v="179"/>
    <b v="1"/>
    <s v="film &amp; video/documentary"/>
    <n v="169"/>
    <n v="136.9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x v="346"/>
    <x v="346"/>
    <b v="1"/>
    <n v="188"/>
    <b v="1"/>
    <s v="film &amp; video/documentary"/>
    <n v="245"/>
    <n v="130.27000000000001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x v="347"/>
    <x v="347"/>
    <b v="1"/>
    <n v="379"/>
    <b v="1"/>
    <s v="film &amp; video/documentary"/>
    <n v="61"/>
    <n v="64.43000000000000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x v="348"/>
    <x v="348"/>
    <b v="1"/>
    <n v="119"/>
    <b v="1"/>
    <s v="film &amp; video/documentary"/>
    <n v="243"/>
    <n v="204.38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x v="349"/>
    <x v="349"/>
    <b v="1"/>
    <n v="167"/>
    <b v="1"/>
    <s v="film &amp; video/documentary"/>
    <n v="216"/>
    <n v="145.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x v="350"/>
    <x v="350"/>
    <b v="1"/>
    <n v="221"/>
    <b v="1"/>
    <s v="film &amp; video/documentary"/>
    <n v="97"/>
    <n v="109.94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x v="351"/>
    <x v="351"/>
    <b v="1"/>
    <n v="964"/>
    <b v="1"/>
    <s v="film &amp; video/documentary"/>
    <n v="71"/>
    <n v="25.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x v="352"/>
    <x v="352"/>
    <b v="1"/>
    <n v="286"/>
    <b v="1"/>
    <s v="film &amp; video/documentary"/>
    <n v="241"/>
    <n v="84.29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x v="353"/>
    <x v="353"/>
    <b v="1"/>
    <n v="613"/>
    <b v="1"/>
    <s v="film &amp; video/documentary"/>
    <n v="41"/>
    <n v="39.07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x v="354"/>
    <x v="354"/>
    <b v="1"/>
    <n v="29"/>
    <b v="1"/>
    <s v="film &amp; video/documentary"/>
    <n v="678"/>
    <n v="818.19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23530"/>
    <x v="0"/>
    <s v="US"/>
    <s v="USD"/>
    <x v="355"/>
    <x v="355"/>
    <b v="1"/>
    <n v="165"/>
    <b v="1"/>
    <s v="film &amp; video/documentary"/>
    <n v="67"/>
    <n v="142.6100000000000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23505"/>
    <x v="0"/>
    <s v="US"/>
    <s v="USD"/>
    <x v="356"/>
    <x v="356"/>
    <b v="1"/>
    <n v="97"/>
    <b v="1"/>
    <s v="film &amp; video/documentary"/>
    <n v="313"/>
    <n v="242.32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x v="357"/>
    <x v="357"/>
    <b v="1"/>
    <n v="303"/>
    <b v="1"/>
    <s v="film &amp; video/documentary"/>
    <n v="156"/>
    <n v="77.27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x v="358"/>
    <x v="358"/>
    <b v="1"/>
    <n v="267"/>
    <b v="1"/>
    <s v="film &amp; video/documentary"/>
    <n v="47"/>
    <n v="87.21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x v="359"/>
    <x v="359"/>
    <b v="1"/>
    <n v="302"/>
    <b v="1"/>
    <s v="film &amp; video/documentary"/>
    <n v="95"/>
    <n v="76.48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x v="360"/>
    <x v="360"/>
    <b v="0"/>
    <n v="87"/>
    <b v="1"/>
    <s v="film &amp; video/documentary"/>
    <n v="192"/>
    <n v="265.36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x v="361"/>
    <x v="361"/>
    <b v="0"/>
    <n v="354"/>
    <b v="1"/>
    <s v="film &amp; video/documentary"/>
    <n v="66"/>
    <n v="64.95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x v="362"/>
    <x v="362"/>
    <b v="0"/>
    <n v="86"/>
    <b v="1"/>
    <s v="film &amp; video/documentary"/>
    <n v="237"/>
    <n v="266.6600000000000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x v="363"/>
    <x v="363"/>
    <b v="0"/>
    <n v="26"/>
    <b v="1"/>
    <s v="film &amp; video/documentary"/>
    <n v="254"/>
    <n v="870.96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x v="364"/>
    <x v="364"/>
    <b v="0"/>
    <n v="113"/>
    <b v="1"/>
    <s v="film &amp; video/documentary"/>
    <n v="323"/>
    <n v="200.03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x v="365"/>
    <x v="365"/>
    <b v="0"/>
    <n v="65"/>
    <b v="1"/>
    <s v="film &amp; video/documentary"/>
    <n v="150"/>
    <n v="346.8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x v="366"/>
    <x v="366"/>
    <b v="0"/>
    <n v="134"/>
    <b v="1"/>
    <s v="film &amp; video/documentary"/>
    <n v="59"/>
    <n v="167.32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x v="367"/>
    <x v="367"/>
    <b v="0"/>
    <n v="119"/>
    <b v="1"/>
    <s v="film &amp; video/documentary"/>
    <n v="224"/>
    <n v="188.2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x v="368"/>
    <x v="368"/>
    <b v="0"/>
    <n v="159"/>
    <b v="1"/>
    <s v="film &amp; video/documentary"/>
    <n v="179"/>
    <n v="140.53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x v="369"/>
    <x v="369"/>
    <b v="0"/>
    <n v="167"/>
    <b v="1"/>
    <s v="film &amp; video/documentary"/>
    <n v="343"/>
    <n v="133.63999999999999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x v="370"/>
    <x v="370"/>
    <b v="0"/>
    <n v="43"/>
    <b v="1"/>
    <s v="film &amp; video/documentary"/>
    <n v="89"/>
    <n v="516.63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x v="371"/>
    <x v="371"/>
    <b v="0"/>
    <n v="1062"/>
    <b v="1"/>
    <s v="film &amp; video/documentary"/>
    <n v="15"/>
    <n v="20.9"/>
    <x v="0"/>
    <s v="documentary"/>
    <x v="371"/>
    <x v="371"/>
    <x v="5"/>
  </r>
  <r>
    <n v="372"/>
    <s v="Wild Equus"/>
    <s v="A short documentary exploring the uses of 'Natural Horsemanship' across Europe"/>
    <n v="300"/>
    <n v="21994"/>
    <x v="0"/>
    <s v="GB"/>
    <s v="GBP"/>
    <x v="372"/>
    <x v="372"/>
    <b v="0"/>
    <n v="9"/>
    <b v="1"/>
    <s v="film &amp; video/documentary"/>
    <n v="7331"/>
    <n v="2443.7800000000002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x v="373"/>
    <x v="373"/>
    <b v="0"/>
    <n v="89"/>
    <b v="1"/>
    <s v="film &amp; video/documentary"/>
    <n v="292"/>
    <n v="246.46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x v="374"/>
    <x v="374"/>
    <b v="0"/>
    <n v="174"/>
    <b v="1"/>
    <s v="film &amp; video/documentary"/>
    <n v="365"/>
    <n v="125.89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x v="375"/>
    <x v="375"/>
    <b v="0"/>
    <n v="14"/>
    <b v="1"/>
    <s v="film &amp; video/documentary"/>
    <n v="4381"/>
    <n v="1564.57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x v="376"/>
    <x v="376"/>
    <b v="0"/>
    <n v="48"/>
    <b v="1"/>
    <s v="film &amp; video/documentary"/>
    <n v="893"/>
    <n v="455.93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x v="377"/>
    <x v="377"/>
    <b v="0"/>
    <n v="133"/>
    <b v="1"/>
    <s v="film &amp; video/documentary"/>
    <n v="182"/>
    <n v="164.53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x v="378"/>
    <x v="378"/>
    <b v="0"/>
    <n v="83"/>
    <b v="1"/>
    <s v="film &amp; video/documentary"/>
    <n v="728"/>
    <n v="263.02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x v="379"/>
    <x v="379"/>
    <b v="0"/>
    <n v="149"/>
    <b v="1"/>
    <s v="film &amp; video/documentary"/>
    <n v="145"/>
    <n v="145.91999999999999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x v="380"/>
    <x v="380"/>
    <b v="0"/>
    <n v="49"/>
    <b v="1"/>
    <s v="film &amp; video/documentary"/>
    <n v="542"/>
    <n v="442.53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1679"/>
    <x v="0"/>
    <s v="US"/>
    <s v="USD"/>
    <x v="381"/>
    <x v="381"/>
    <b v="0"/>
    <n v="251"/>
    <b v="1"/>
    <s v="film &amp; video/documentary"/>
    <n v="87"/>
    <n v="86.37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x v="382"/>
    <x v="382"/>
    <b v="0"/>
    <n v="22"/>
    <b v="1"/>
    <s v="film &amp; video/documentary"/>
    <n v="3606"/>
    <n v="983.51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x v="383"/>
    <x v="383"/>
    <b v="0"/>
    <n v="48"/>
    <b v="1"/>
    <s v="film &amp; video/documentary"/>
    <n v="2161"/>
    <n v="449.75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x v="384"/>
    <x v="384"/>
    <b v="0"/>
    <n v="383"/>
    <b v="1"/>
    <s v="film &amp; video/documentary"/>
    <n v="108"/>
    <n v="56.33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x v="385"/>
    <x v="385"/>
    <b v="0"/>
    <n v="237"/>
    <b v="1"/>
    <s v="film &amp; video/documentary"/>
    <n v="86"/>
    <n v="90.63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x v="386"/>
    <x v="386"/>
    <b v="0"/>
    <n v="13"/>
    <b v="1"/>
    <s v="film &amp; video/documentary"/>
    <n v="3568"/>
    <n v="1646.92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x v="387"/>
    <x v="387"/>
    <b v="0"/>
    <n v="562"/>
    <b v="1"/>
    <s v="film &amp; video/documentary"/>
    <n v="56"/>
    <n v="38.04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x v="388"/>
    <x v="388"/>
    <b v="0"/>
    <n v="71"/>
    <b v="1"/>
    <s v="film &amp; video/documentary"/>
    <n v="427"/>
    <n v="300.86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x v="389"/>
    <x v="389"/>
    <b v="0"/>
    <n v="1510"/>
    <b v="1"/>
    <s v="film &amp; video/documentary"/>
    <n v="31"/>
    <n v="14.1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x v="390"/>
    <x v="390"/>
    <b v="0"/>
    <n v="14"/>
    <b v="1"/>
    <s v="film &amp; video/documentary"/>
    <n v="2132"/>
    <n v="1522.5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x v="391"/>
    <x v="391"/>
    <b v="0"/>
    <n v="193"/>
    <b v="1"/>
    <s v="film &amp; video/documentary"/>
    <n v="107"/>
    <n v="110.3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x v="392"/>
    <x v="392"/>
    <b v="0"/>
    <n v="206"/>
    <b v="1"/>
    <s v="film &amp; video/documentary"/>
    <n v="114"/>
    <n v="102.71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x v="393"/>
    <x v="393"/>
    <b v="0"/>
    <n v="351"/>
    <b v="1"/>
    <s v="film &amp; video/documentary"/>
    <n v="42"/>
    <n v="60.24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x v="394"/>
    <x v="394"/>
    <b v="0"/>
    <n v="50"/>
    <b v="1"/>
    <s v="film &amp; video/documentary"/>
    <n v="445"/>
    <n v="418.39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x v="395"/>
    <x v="395"/>
    <b v="0"/>
    <n v="184"/>
    <b v="1"/>
    <s v="film &amp; video/documentary"/>
    <n v="208"/>
    <n v="113.28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x v="396"/>
    <x v="396"/>
    <b v="0"/>
    <n v="196"/>
    <b v="1"/>
    <s v="film &amp; video/documentary"/>
    <n v="139"/>
    <n v="106.2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x v="397"/>
    <x v="397"/>
    <b v="0"/>
    <n v="229"/>
    <b v="1"/>
    <s v="film &amp; video/documentary"/>
    <n v="167"/>
    <n v="90.63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x v="398"/>
    <x v="398"/>
    <b v="0"/>
    <n v="67"/>
    <b v="1"/>
    <s v="film &amp; video/documentary"/>
    <n v="276"/>
    <n v="308.79000000000002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x v="399"/>
    <x v="399"/>
    <b v="0"/>
    <n v="95"/>
    <b v="1"/>
    <s v="film &amp; video/documentary"/>
    <n v="103"/>
    <n v="217.17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x v="400"/>
    <x v="400"/>
    <b v="0"/>
    <n v="62"/>
    <b v="1"/>
    <s v="film &amp; video/documentary"/>
    <n v="206"/>
    <n v="331.76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x v="401"/>
    <x v="401"/>
    <b v="0"/>
    <n v="73"/>
    <b v="1"/>
    <s v="film &amp; video/documentary"/>
    <n v="41"/>
    <n v="281.52999999999997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x v="402"/>
    <x v="402"/>
    <b v="0"/>
    <n v="43"/>
    <b v="1"/>
    <s v="film &amp; video/documentary"/>
    <n v="1025"/>
    <n v="476.53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20459"/>
    <x v="0"/>
    <s v="US"/>
    <s v="USD"/>
    <x v="403"/>
    <x v="403"/>
    <b v="0"/>
    <n v="70"/>
    <b v="1"/>
    <s v="film &amp; video/documentary"/>
    <n v="409"/>
    <n v="292.27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x v="404"/>
    <x v="404"/>
    <b v="0"/>
    <n v="271"/>
    <b v="1"/>
    <s v="film &amp; video/documentary"/>
    <n v="58"/>
    <n v="75.37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20398"/>
    <x v="0"/>
    <s v="US"/>
    <s v="USD"/>
    <x v="405"/>
    <x v="405"/>
    <b v="0"/>
    <n v="55"/>
    <b v="1"/>
    <s v="film &amp; video/documentary"/>
    <n v="723"/>
    <n v="370.87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x v="406"/>
    <x v="406"/>
    <b v="0"/>
    <n v="35"/>
    <b v="1"/>
    <s v="film &amp; video/documentary"/>
    <n v="727"/>
    <n v="581.8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x v="407"/>
    <x v="407"/>
    <b v="0"/>
    <n v="22"/>
    <b v="1"/>
    <s v="film &amp; video/documentary"/>
    <n v="1017"/>
    <n v="924.69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x v="408"/>
    <x v="408"/>
    <b v="0"/>
    <n v="38"/>
    <b v="1"/>
    <s v="film &amp; video/documentary"/>
    <n v="338"/>
    <n v="532.97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x v="409"/>
    <x v="409"/>
    <b v="0"/>
    <n v="15"/>
    <b v="1"/>
    <s v="film &amp; video/documentary"/>
    <n v="4038"/>
    <n v="134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x v="410"/>
    <x v="410"/>
    <b v="0"/>
    <n v="7"/>
    <b v="1"/>
    <s v="film &amp; video/documentary"/>
    <n v="2013"/>
    <n v="2875.43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x v="411"/>
    <x v="411"/>
    <b v="0"/>
    <n v="241"/>
    <b v="1"/>
    <s v="film &amp; video/documentary"/>
    <n v="67"/>
    <n v="83.4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x v="412"/>
    <x v="412"/>
    <b v="0"/>
    <n v="55"/>
    <b v="1"/>
    <s v="film &amp; video/documentary"/>
    <n v="805"/>
    <n v="365.82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x v="413"/>
    <x v="413"/>
    <b v="0"/>
    <n v="171"/>
    <b v="1"/>
    <s v="film &amp; video/documentary"/>
    <n v="157"/>
    <n v="117.37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x v="414"/>
    <x v="414"/>
    <b v="0"/>
    <n v="208"/>
    <b v="1"/>
    <s v="film &amp; video/documentary"/>
    <n v="108"/>
    <n v="96.31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x v="415"/>
    <x v="415"/>
    <b v="0"/>
    <n v="21"/>
    <b v="1"/>
    <s v="film &amp; video/documentary"/>
    <n v="1430"/>
    <n v="953.58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x v="416"/>
    <x v="416"/>
    <b v="0"/>
    <n v="25"/>
    <b v="1"/>
    <s v="film &amp; video/documentary"/>
    <n v="2002"/>
    <n v="800.88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x v="417"/>
    <x v="417"/>
    <b v="0"/>
    <n v="52"/>
    <b v="1"/>
    <s v="film &amp; video/documentary"/>
    <n v="190"/>
    <n v="383.29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x v="418"/>
    <x v="418"/>
    <b v="0"/>
    <n v="104"/>
    <b v="1"/>
    <s v="film &amp; video/documentary"/>
    <n v="89"/>
    <n v="190.96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19824"/>
    <x v="0"/>
    <s v="US"/>
    <s v="USD"/>
    <x v="419"/>
    <x v="419"/>
    <b v="0"/>
    <n v="73"/>
    <b v="1"/>
    <s v="film &amp; video/documentary"/>
    <n v="248"/>
    <n v="271.56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x v="420"/>
    <x v="420"/>
    <b v="0"/>
    <n v="3"/>
    <b v="0"/>
    <s v="film &amp; video/animation"/>
    <n v="599"/>
    <n v="6590.04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x v="421"/>
    <x v="421"/>
    <b v="0"/>
    <n v="6"/>
    <b v="0"/>
    <s v="film &amp; video/animation"/>
    <n v="130"/>
    <n v="3262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x v="422"/>
    <x v="422"/>
    <b v="0"/>
    <n v="12"/>
    <b v="0"/>
    <s v="film &amp; video/animation"/>
    <n v="49"/>
    <n v="1629.75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x v="423"/>
    <x v="423"/>
    <b v="0"/>
    <n v="13"/>
    <b v="0"/>
    <s v="film &amp; video/animation"/>
    <n v="98"/>
    <n v="1501.79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x v="424"/>
    <x v="424"/>
    <b v="0"/>
    <n v="5"/>
    <b v="0"/>
    <s v="film &amp; video/animation"/>
    <n v="648"/>
    <n v="3886.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x v="425"/>
    <x v="425"/>
    <b v="0"/>
    <n v="2"/>
    <b v="0"/>
    <s v="film &amp; video/animation"/>
    <n v="39"/>
    <n v="9715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x v="426"/>
    <x v="426"/>
    <b v="0"/>
    <n v="8"/>
    <b v="0"/>
    <s v="film &amp; video/animation"/>
    <n v="193"/>
    <n v="2415.5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x v="427"/>
    <x v="427"/>
    <b v="0"/>
    <n v="0"/>
    <b v="0"/>
    <s v="film &amp; video/animation"/>
    <n v="297"/>
    <e v="#DIV/0!"/>
    <x v="0"/>
    <s v="animation"/>
    <x v="427"/>
    <x v="427"/>
    <x v="0"/>
  </r>
  <r>
    <n v="428"/>
    <s v="Little Clay Bible - Zacchaeus"/>
    <s v="Fresh, fun, entertaining Bible stories on YouTube, stop-motion style."/>
    <n v="12000"/>
    <n v="19195"/>
    <x v="2"/>
    <s v="US"/>
    <s v="USD"/>
    <x v="428"/>
    <x v="428"/>
    <b v="0"/>
    <n v="13"/>
    <b v="0"/>
    <s v="film &amp; video/animation"/>
    <n v="160"/>
    <n v="1476.54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x v="429"/>
    <x v="429"/>
    <b v="0"/>
    <n v="0"/>
    <b v="0"/>
    <s v="film &amp; video/animation"/>
    <n v="383"/>
    <e v="#DIV/0!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x v="430"/>
    <x v="430"/>
    <b v="0"/>
    <n v="5"/>
    <b v="0"/>
    <s v="film &amp; video/animation"/>
    <n v="1903"/>
    <n v="3805.6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x v="431"/>
    <x v="431"/>
    <b v="0"/>
    <n v="8"/>
    <b v="0"/>
    <s v="film &amp; video/animation"/>
    <n v="629"/>
    <n v="2356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x v="432"/>
    <x v="432"/>
    <b v="0"/>
    <n v="8"/>
    <b v="0"/>
    <s v="film &amp; video/animation"/>
    <n v="314"/>
    <n v="2356.38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x v="433"/>
    <x v="433"/>
    <b v="0"/>
    <n v="0"/>
    <b v="0"/>
    <s v="film &amp; video/animation"/>
    <n v="622"/>
    <e v="#DIV/0!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x v="434"/>
    <x v="434"/>
    <b v="0"/>
    <n v="2"/>
    <b v="0"/>
    <s v="film &amp; video/animation"/>
    <n v="747"/>
    <n v="9333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x v="435"/>
    <x v="435"/>
    <b v="0"/>
    <n v="3"/>
    <b v="0"/>
    <s v="film &amp; video/animation"/>
    <n v="17"/>
    <n v="6215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x v="436"/>
    <x v="436"/>
    <b v="0"/>
    <n v="0"/>
    <b v="0"/>
    <s v="film &amp; video/animation"/>
    <n v="1863"/>
    <e v="#DIV/0!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x v="437"/>
    <x v="437"/>
    <b v="0"/>
    <n v="0"/>
    <b v="0"/>
    <s v="film &amp; video/animation"/>
    <n v="265"/>
    <e v="#DIV/0!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x v="438"/>
    <x v="438"/>
    <b v="0"/>
    <n v="11"/>
    <b v="0"/>
    <s v="film &amp; video/animation"/>
    <n v="92"/>
    <n v="1679.27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x v="439"/>
    <x v="439"/>
    <b v="0"/>
    <n v="0"/>
    <b v="0"/>
    <s v="film &amp; video/animation"/>
    <n v="4049"/>
    <e v="#DIV/0!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18185"/>
    <x v="2"/>
    <s v="US"/>
    <s v="USD"/>
    <x v="440"/>
    <x v="440"/>
    <b v="0"/>
    <n v="1"/>
    <b v="0"/>
    <s v="film &amp; video/animation"/>
    <n v="364"/>
    <n v="1818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x v="441"/>
    <x v="441"/>
    <b v="0"/>
    <n v="0"/>
    <b v="0"/>
    <s v="film &amp; video/animation"/>
    <n v="4525"/>
    <e v="#DIV/0!"/>
    <x v="0"/>
    <s v="animation"/>
    <x v="441"/>
    <x v="441"/>
    <x v="4"/>
  </r>
  <r>
    <n v="442"/>
    <s v="The Paranormal Idiot"/>
    <s v="Doomsday is here"/>
    <n v="17000"/>
    <n v="18083"/>
    <x v="2"/>
    <s v="US"/>
    <s v="USD"/>
    <x v="442"/>
    <x v="442"/>
    <b v="0"/>
    <n v="17"/>
    <b v="0"/>
    <s v="film &amp; video/animation"/>
    <n v="106"/>
    <n v="1063.71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x v="443"/>
    <x v="443"/>
    <b v="0"/>
    <n v="2"/>
    <b v="0"/>
    <s v="film &amp; video/animation"/>
    <n v="181"/>
    <n v="9033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17914"/>
    <x v="2"/>
    <s v="US"/>
    <s v="USD"/>
    <x v="444"/>
    <x v="444"/>
    <b v="0"/>
    <n v="1"/>
    <b v="0"/>
    <s v="film &amp; video/animation"/>
    <n v="1791"/>
    <n v="17914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x v="445"/>
    <x v="445"/>
    <b v="0"/>
    <n v="2"/>
    <b v="0"/>
    <s v="film &amp; video/animation"/>
    <n v="30"/>
    <n v="8947.6299999999992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x v="446"/>
    <x v="446"/>
    <b v="0"/>
    <n v="16"/>
    <b v="0"/>
    <s v="film &amp; video/animation"/>
    <n v="170"/>
    <n v="1117.19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x v="447"/>
    <x v="447"/>
    <b v="0"/>
    <n v="1"/>
    <b v="0"/>
    <s v="film &amp; video/animation"/>
    <n v="59"/>
    <n v="1780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x v="448"/>
    <x v="448"/>
    <b v="0"/>
    <n v="4"/>
    <b v="0"/>
    <s v="film &amp; video/animation"/>
    <n v="709"/>
    <n v="4432.7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x v="449"/>
    <x v="449"/>
    <b v="0"/>
    <n v="5"/>
    <b v="0"/>
    <s v="film &amp; video/animation"/>
    <n v="884"/>
    <n v="3536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x v="450"/>
    <x v="450"/>
    <b v="0"/>
    <n v="7"/>
    <b v="0"/>
    <s v="film &amp; video/animation"/>
    <n v="35"/>
    <n v="2512.86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x v="451"/>
    <x v="451"/>
    <b v="0"/>
    <n v="0"/>
    <b v="0"/>
    <s v="film &amp; video/animation"/>
    <n v="88"/>
    <e v="#DIV/0!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17545"/>
    <x v="2"/>
    <s v="US"/>
    <s v="USD"/>
    <x v="452"/>
    <x v="452"/>
    <b v="0"/>
    <n v="12"/>
    <b v="0"/>
    <s v="film &amp; video/animation"/>
    <n v="2339"/>
    <n v="1462.08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x v="453"/>
    <x v="453"/>
    <b v="0"/>
    <n v="2"/>
    <b v="0"/>
    <s v="film &amp; video/animation"/>
    <n v="18"/>
    <n v="8741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x v="454"/>
    <x v="454"/>
    <b v="0"/>
    <n v="5"/>
    <b v="0"/>
    <s v="film &amp; video/animation"/>
    <n v="174"/>
    <n v="3488.8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x v="455"/>
    <x v="455"/>
    <b v="0"/>
    <n v="2"/>
    <b v="0"/>
    <s v="film &amp; video/animation"/>
    <n v="27"/>
    <n v="8706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x v="456"/>
    <x v="456"/>
    <b v="0"/>
    <n v="3"/>
    <b v="0"/>
    <s v="film &amp; video/animation"/>
    <n v="196"/>
    <n v="5798.67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x v="457"/>
    <x v="457"/>
    <b v="0"/>
    <n v="0"/>
    <b v="0"/>
    <s v="film &amp; video/animation"/>
    <n v="87"/>
    <e v="#DIV/0!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x v="458"/>
    <x v="458"/>
    <b v="0"/>
    <n v="49"/>
    <b v="0"/>
    <s v="film &amp; video/animation"/>
    <n v="174"/>
    <n v="354.08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x v="459"/>
    <x v="459"/>
    <b v="0"/>
    <n v="1"/>
    <b v="0"/>
    <s v="film &amp; video/animation"/>
    <n v="44"/>
    <n v="17277"/>
    <x v="0"/>
    <s v="animation"/>
    <x v="459"/>
    <x v="459"/>
    <x v="6"/>
  </r>
  <r>
    <n v="460"/>
    <s v="Darwin's Kiss"/>
    <s v="An animated web series about biological evolution gone haywire."/>
    <n v="8500"/>
    <n v="17260.37"/>
    <x v="2"/>
    <s v="US"/>
    <s v="USD"/>
    <x v="460"/>
    <x v="460"/>
    <b v="0"/>
    <n v="2"/>
    <b v="0"/>
    <s v="film &amp; video/animation"/>
    <n v="203"/>
    <n v="8630.19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x v="461"/>
    <x v="461"/>
    <b v="0"/>
    <n v="0"/>
    <b v="0"/>
    <s v="film &amp; video/animation"/>
    <n v="3123"/>
    <e v="#DIV/0!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x v="462"/>
    <x v="462"/>
    <b v="0"/>
    <n v="0"/>
    <b v="0"/>
    <s v="film &amp; video/animation"/>
    <n v="17"/>
    <e v="#DIV/0!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x v="463"/>
    <x v="463"/>
    <b v="0"/>
    <n v="11"/>
    <b v="0"/>
    <s v="film &amp; video/animation"/>
    <n v="31"/>
    <n v="1559.55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x v="464"/>
    <x v="464"/>
    <b v="0"/>
    <n v="1"/>
    <b v="0"/>
    <s v="film &amp; video/animation"/>
    <n v="1690"/>
    <n v="17066"/>
    <x v="0"/>
    <s v="animation"/>
    <x v="464"/>
    <x v="464"/>
    <x v="2"/>
  </r>
  <r>
    <n v="465"/>
    <s v="&quot;Amp&quot; A Story About a Robot"/>
    <s v="&quot;Amp&quot; is a short film about a robot with needs."/>
    <n v="512"/>
    <n v="17028.88"/>
    <x v="2"/>
    <s v="US"/>
    <s v="USD"/>
    <x v="465"/>
    <x v="465"/>
    <b v="0"/>
    <n v="8"/>
    <b v="0"/>
    <s v="film &amp; video/animation"/>
    <n v="3326"/>
    <n v="2128.61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x v="466"/>
    <x v="466"/>
    <b v="0"/>
    <n v="5"/>
    <b v="0"/>
    <s v="film &amp; video/animation"/>
    <n v="170"/>
    <n v="3396.8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x v="467"/>
    <x v="467"/>
    <b v="0"/>
    <n v="39"/>
    <b v="0"/>
    <s v="film &amp; video/animation"/>
    <n v="84"/>
    <n v="432.36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x v="468"/>
    <x v="468"/>
    <b v="0"/>
    <n v="0"/>
    <b v="0"/>
    <s v="film &amp; video/animation"/>
    <n v="224"/>
    <e v="#DIV/0!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16700"/>
    <x v="2"/>
    <s v="GB"/>
    <s v="GBP"/>
    <x v="469"/>
    <x v="469"/>
    <b v="0"/>
    <n v="0"/>
    <b v="0"/>
    <s v="film &amp; video/animation"/>
    <n v="278"/>
    <e v="#DIV/0!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x v="470"/>
    <x v="470"/>
    <b v="0"/>
    <n v="2"/>
    <b v="0"/>
    <s v="film &amp; video/animation"/>
    <n v="333"/>
    <n v="8318.39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x v="471"/>
    <x v="471"/>
    <b v="0"/>
    <n v="170"/>
    <b v="0"/>
    <s v="film &amp; video/animation"/>
    <n v="30"/>
    <n v="97.49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x v="472"/>
    <x v="472"/>
    <b v="0"/>
    <n v="5"/>
    <b v="0"/>
    <s v="film &amp; video/animation"/>
    <n v="2065"/>
    <n v="3304.01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x v="473"/>
    <x v="473"/>
    <b v="0"/>
    <n v="14"/>
    <b v="0"/>
    <s v="film &amp; video/animation"/>
    <n v="55"/>
    <n v="1178.6400000000001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x v="474"/>
    <x v="474"/>
    <b v="0"/>
    <n v="1"/>
    <b v="0"/>
    <s v="film &amp; video/animation"/>
    <n v="499"/>
    <n v="16465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x v="475"/>
    <x v="475"/>
    <b v="0"/>
    <n v="0"/>
    <b v="0"/>
    <s v="film &amp; video/animation"/>
    <n v="819"/>
    <e v="#DIV/0!"/>
    <x v="0"/>
    <s v="animation"/>
    <x v="475"/>
    <x v="475"/>
    <x v="0"/>
  </r>
  <r>
    <n v="476"/>
    <s v="Sight Word Music Videos"/>
    <s v="Animated Music Videos that teach kids how to read."/>
    <n v="220000"/>
    <n v="16291"/>
    <x v="2"/>
    <s v="US"/>
    <s v="USD"/>
    <x v="476"/>
    <x v="476"/>
    <b v="0"/>
    <n v="124"/>
    <b v="0"/>
    <s v="film &amp; video/animation"/>
    <n v="7"/>
    <n v="131.38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x v="477"/>
    <x v="477"/>
    <b v="0"/>
    <n v="0"/>
    <b v="0"/>
    <s v="film &amp; video/animation"/>
    <n v="1082"/>
    <e v="#DIV/0!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x v="478"/>
    <x v="478"/>
    <b v="0"/>
    <n v="0"/>
    <b v="0"/>
    <s v="film &amp; video/animation"/>
    <n v="162"/>
    <e v="#DIV/0!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x v="479"/>
    <x v="479"/>
    <b v="0"/>
    <n v="55"/>
    <b v="0"/>
    <s v="film &amp; video/animation"/>
    <n v="108"/>
    <n v="294.55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x v="480"/>
    <x v="480"/>
    <b v="0"/>
    <n v="140"/>
    <b v="0"/>
    <s v="film &amp; video/animation"/>
    <n v="40"/>
    <n v="115.47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x v="481"/>
    <x v="481"/>
    <b v="0"/>
    <n v="21"/>
    <b v="0"/>
    <s v="film &amp; video/animation"/>
    <n v="54"/>
    <n v="768.82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x v="482"/>
    <x v="482"/>
    <b v="0"/>
    <n v="1"/>
    <b v="0"/>
    <s v="film &amp; video/animation"/>
    <n v="160"/>
    <n v="1600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x v="483"/>
    <x v="483"/>
    <b v="0"/>
    <n v="147"/>
    <b v="0"/>
    <s v="film &amp; video/animation"/>
    <n v="106"/>
    <n v="108.41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x v="484"/>
    <x v="484"/>
    <b v="0"/>
    <n v="11"/>
    <b v="0"/>
    <s v="film &amp; video/animation"/>
    <n v="20"/>
    <n v="1448.14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x v="485"/>
    <x v="485"/>
    <b v="0"/>
    <n v="125"/>
    <b v="0"/>
    <s v="film &amp; video/animation"/>
    <n v="42"/>
    <n v="127.35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x v="486"/>
    <x v="486"/>
    <b v="0"/>
    <n v="1"/>
    <b v="0"/>
    <s v="film &amp; video/animation"/>
    <n v="3"/>
    <n v="15903.5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x v="487"/>
    <x v="487"/>
    <b v="0"/>
    <n v="0"/>
    <b v="0"/>
    <s v="film &amp; video/animation"/>
    <n v="32"/>
    <e v="#DIV/0!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x v="488"/>
    <x v="488"/>
    <b v="0"/>
    <n v="0"/>
    <b v="0"/>
    <s v="film &amp; video/animation"/>
    <n v="132"/>
    <e v="#DIV/0!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x v="489"/>
    <x v="489"/>
    <b v="0"/>
    <n v="3"/>
    <b v="0"/>
    <s v="film &amp; video/animation"/>
    <n v="21"/>
    <n v="5248"/>
    <x v="0"/>
    <s v="animation"/>
    <x v="489"/>
    <x v="489"/>
    <x v="6"/>
  </r>
  <r>
    <n v="490"/>
    <s v="PROJECT IS CANCELLED"/>
    <s v="Cancelled"/>
    <n v="1000"/>
    <n v="15725"/>
    <x v="2"/>
    <s v="US"/>
    <s v="USD"/>
    <x v="490"/>
    <x v="490"/>
    <b v="0"/>
    <n v="0"/>
    <b v="0"/>
    <s v="film &amp; video/animation"/>
    <n v="1573"/>
    <e v="#DIV/0!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x v="491"/>
    <x v="491"/>
    <b v="0"/>
    <n v="0"/>
    <b v="0"/>
    <s v="film &amp; video/animation"/>
    <n v="157"/>
    <e v="#DIV/0!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x v="492"/>
    <x v="492"/>
    <b v="0"/>
    <n v="0"/>
    <b v="0"/>
    <s v="film &amp; video/animation"/>
    <n v="0"/>
    <e v="#DIV/0!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x v="493"/>
    <x v="493"/>
    <b v="0"/>
    <n v="0"/>
    <b v="0"/>
    <s v="film &amp; video/animation"/>
    <n v="52"/>
    <e v="#DIV/0!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x v="494"/>
    <x v="494"/>
    <b v="0"/>
    <n v="3"/>
    <b v="0"/>
    <s v="film &amp; video/animation"/>
    <n v="78"/>
    <n v="5232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x v="495"/>
    <x v="495"/>
    <b v="0"/>
    <n v="0"/>
    <b v="0"/>
    <s v="film &amp; video/animation"/>
    <n v="224"/>
    <e v="#DIV/0!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5673.44"/>
    <x v="2"/>
    <s v="US"/>
    <s v="USD"/>
    <x v="496"/>
    <x v="496"/>
    <b v="0"/>
    <n v="1"/>
    <b v="0"/>
    <s v="film &amp; video/animation"/>
    <n v="26"/>
    <n v="15673.44"/>
    <x v="0"/>
    <s v="animation"/>
    <x v="496"/>
    <x v="496"/>
    <x v="4"/>
  </r>
  <r>
    <n v="497"/>
    <s v="Galaxy Probe Kids"/>
    <s v="live-action/animated series pilot."/>
    <n v="4480"/>
    <n v="15651"/>
    <x v="2"/>
    <s v="US"/>
    <s v="USD"/>
    <x v="497"/>
    <x v="497"/>
    <b v="0"/>
    <n v="3"/>
    <b v="0"/>
    <s v="film &amp; video/animation"/>
    <n v="349"/>
    <n v="5217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x v="498"/>
    <x v="498"/>
    <b v="0"/>
    <n v="22"/>
    <b v="0"/>
    <s v="film &amp; video/animation"/>
    <n v="24"/>
    <n v="711.36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x v="499"/>
    <x v="499"/>
    <b v="0"/>
    <n v="26"/>
    <b v="0"/>
    <s v="film &amp; video/animation"/>
    <n v="78"/>
    <n v="600.25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x v="500"/>
    <x v="500"/>
    <b v="0"/>
    <n v="4"/>
    <b v="0"/>
    <s v="film &amp; video/animation"/>
    <n v="240"/>
    <n v="3899.2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x v="501"/>
    <x v="501"/>
    <b v="0"/>
    <n v="0"/>
    <b v="0"/>
    <s v="film &amp; video/animation"/>
    <n v="156"/>
    <e v="#DIV/0!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x v="502"/>
    <x v="502"/>
    <b v="0"/>
    <n v="4"/>
    <b v="0"/>
    <s v="film &amp; video/animation"/>
    <n v="78"/>
    <n v="3897.7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x v="503"/>
    <x v="503"/>
    <b v="0"/>
    <n v="9"/>
    <b v="0"/>
    <s v="film &amp; video/animation"/>
    <n v="239"/>
    <n v="1729.44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x v="504"/>
    <x v="504"/>
    <b v="0"/>
    <n v="5"/>
    <b v="0"/>
    <s v="film &amp; video/animation"/>
    <n v="63"/>
    <n v="310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x v="505"/>
    <x v="505"/>
    <b v="0"/>
    <n v="14"/>
    <b v="0"/>
    <s v="film &amp; video/animation"/>
    <n v="129"/>
    <n v="1109.29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x v="506"/>
    <x v="506"/>
    <b v="0"/>
    <n v="1"/>
    <b v="0"/>
    <s v="film &amp; video/animation"/>
    <n v="8"/>
    <n v="15505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x v="507"/>
    <x v="507"/>
    <b v="0"/>
    <n v="10"/>
    <b v="0"/>
    <s v="film &amp; video/animation"/>
    <n v="77"/>
    <n v="1548.1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x v="508"/>
    <x v="508"/>
    <b v="0"/>
    <n v="3"/>
    <b v="0"/>
    <s v="film &amp; video/animation"/>
    <n v="31"/>
    <n v="5147.67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x v="509"/>
    <x v="509"/>
    <b v="0"/>
    <n v="1"/>
    <b v="0"/>
    <s v="film &amp; video/animation"/>
    <n v="309"/>
    <n v="15435.55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x v="510"/>
    <x v="510"/>
    <b v="0"/>
    <n v="0"/>
    <b v="0"/>
    <s v="film &amp; video/animation"/>
    <n v="110"/>
    <e v="#DIV/0!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x v="511"/>
    <x v="511"/>
    <b v="0"/>
    <n v="5"/>
    <b v="0"/>
    <s v="film &amp; video/animation"/>
    <n v="307"/>
    <n v="3067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x v="512"/>
    <x v="512"/>
    <b v="0"/>
    <n v="2"/>
    <b v="0"/>
    <s v="film &amp; video/animation"/>
    <n v="192"/>
    <n v="7663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x v="513"/>
    <x v="513"/>
    <b v="0"/>
    <n v="68"/>
    <b v="0"/>
    <s v="film &amp; video/animation"/>
    <n v="31"/>
    <n v="225.27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x v="514"/>
    <x v="514"/>
    <b v="0"/>
    <n v="3"/>
    <b v="0"/>
    <s v="film &amp; video/animation"/>
    <n v="1021"/>
    <n v="5105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x v="515"/>
    <x v="515"/>
    <b v="0"/>
    <n v="34"/>
    <b v="0"/>
    <s v="film &amp; video/animation"/>
    <n v="16"/>
    <n v="449.56"/>
    <x v="0"/>
    <s v="animation"/>
    <x v="515"/>
    <x v="515"/>
    <x v="0"/>
  </r>
  <r>
    <n v="516"/>
    <s v="Shipmates"/>
    <s v="A big brother style comedy animation series starring famous seafarers"/>
    <n v="5000"/>
    <n v="15281"/>
    <x v="2"/>
    <s v="GB"/>
    <s v="GBP"/>
    <x v="516"/>
    <x v="516"/>
    <b v="0"/>
    <n v="0"/>
    <b v="0"/>
    <s v="film &amp; video/animation"/>
    <n v="306"/>
    <e v="#DIV/0!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x v="517"/>
    <x v="517"/>
    <b v="0"/>
    <n v="3"/>
    <b v="0"/>
    <s v="film &amp; video/animation"/>
    <n v="102"/>
    <n v="5091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x v="518"/>
    <x v="518"/>
    <b v="0"/>
    <n v="0"/>
    <b v="0"/>
    <s v="film &amp; video/animation"/>
    <n v="213"/>
    <e v="#DIV/0!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x v="519"/>
    <x v="519"/>
    <b v="0"/>
    <n v="70"/>
    <b v="0"/>
    <s v="film &amp; video/animation"/>
    <n v="127"/>
    <n v="217.5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x v="520"/>
    <x v="520"/>
    <b v="0"/>
    <n v="34"/>
    <b v="1"/>
    <s v="theater/plays"/>
    <n v="305"/>
    <n v="447.94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x v="521"/>
    <x v="521"/>
    <b v="0"/>
    <n v="56"/>
    <b v="1"/>
    <s v="theater/plays"/>
    <n v="304"/>
    <n v="271.19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x v="522"/>
    <x v="522"/>
    <b v="0"/>
    <n v="31"/>
    <b v="1"/>
    <s v="theater/plays"/>
    <n v="506"/>
    <n v="489.4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x v="523"/>
    <x v="523"/>
    <b v="0"/>
    <n v="84"/>
    <b v="1"/>
    <s v="theater/plays"/>
    <n v="303"/>
    <n v="180.07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x v="524"/>
    <x v="524"/>
    <b v="0"/>
    <n v="130"/>
    <b v="1"/>
    <s v="theater/plays"/>
    <n v="432"/>
    <n v="116.32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x v="525"/>
    <x v="525"/>
    <b v="0"/>
    <n v="12"/>
    <b v="1"/>
    <s v="theater/plays"/>
    <n v="126"/>
    <n v="1257.5899999999999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x v="526"/>
    <x v="526"/>
    <b v="0"/>
    <n v="23"/>
    <b v="1"/>
    <s v="theater/plays"/>
    <n v="1005"/>
    <n v="655.52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x v="527"/>
    <x v="527"/>
    <b v="0"/>
    <n v="158"/>
    <b v="1"/>
    <s v="theater/plays"/>
    <n v="150"/>
    <n v="95.18"/>
    <x v="1"/>
    <s v="plays"/>
    <x v="527"/>
    <x v="527"/>
    <x v="1"/>
  </r>
  <r>
    <n v="528"/>
    <s v="Devastated No Matter What"/>
    <s v="A Festival Backed Production of a Full-Length Play."/>
    <n v="1150"/>
    <n v="14750"/>
    <x v="0"/>
    <s v="US"/>
    <s v="USD"/>
    <x v="528"/>
    <x v="528"/>
    <b v="0"/>
    <n v="30"/>
    <b v="1"/>
    <s v="theater/plays"/>
    <n v="1283"/>
    <n v="491.67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x v="529"/>
    <x v="529"/>
    <b v="0"/>
    <n v="18"/>
    <b v="1"/>
    <s v="theater/plays"/>
    <n v="1221"/>
    <n v="814.06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x v="530"/>
    <x v="530"/>
    <b v="0"/>
    <n v="29"/>
    <b v="1"/>
    <s v="theater/plays"/>
    <n v="429"/>
    <n v="503.38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x v="531"/>
    <x v="531"/>
    <b v="0"/>
    <n v="31"/>
    <b v="1"/>
    <s v="theater/plays"/>
    <n v="363"/>
    <n v="468.1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x v="532"/>
    <x v="532"/>
    <b v="0"/>
    <n v="173"/>
    <b v="1"/>
    <s v="theater/plays"/>
    <n v="145"/>
    <n v="83.53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x v="533"/>
    <x v="533"/>
    <b v="0"/>
    <n v="17"/>
    <b v="1"/>
    <s v="theater/plays"/>
    <n v="722"/>
    <n v="849.26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x v="534"/>
    <x v="534"/>
    <b v="0"/>
    <n v="48"/>
    <b v="1"/>
    <s v="theater/plays"/>
    <n v="95"/>
    <n v="297.9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x v="535"/>
    <x v="535"/>
    <b v="0"/>
    <n v="59"/>
    <b v="1"/>
    <s v="theater/plays"/>
    <n v="710"/>
    <n v="240.73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x v="536"/>
    <x v="536"/>
    <b v="0"/>
    <n v="39"/>
    <b v="1"/>
    <s v="theater/plays"/>
    <n v="430"/>
    <n v="363.85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x v="537"/>
    <x v="537"/>
    <b v="0"/>
    <n v="59"/>
    <b v="1"/>
    <s v="theater/plays"/>
    <n v="708"/>
    <n v="240.1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x v="538"/>
    <x v="538"/>
    <b v="0"/>
    <n v="60"/>
    <b v="1"/>
    <s v="theater/plays"/>
    <n v="282"/>
    <n v="234.7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x v="539"/>
    <x v="539"/>
    <b v="0"/>
    <n v="20"/>
    <b v="1"/>
    <s v="theater/plays"/>
    <n v="2811"/>
    <n v="702.75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x v="540"/>
    <x v="540"/>
    <b v="0"/>
    <n v="1"/>
    <b v="0"/>
    <s v="technology/web"/>
    <n v="93"/>
    <n v="14000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14000"/>
    <x v="2"/>
    <s v="US"/>
    <s v="USD"/>
    <x v="541"/>
    <x v="541"/>
    <b v="0"/>
    <n v="1"/>
    <b v="0"/>
    <s v="technology/web"/>
    <n v="311"/>
    <n v="14000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x v="542"/>
    <x v="542"/>
    <b v="0"/>
    <n v="1"/>
    <b v="0"/>
    <s v="technology/web"/>
    <n v="6"/>
    <n v="13864.17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x v="543"/>
    <x v="543"/>
    <b v="0"/>
    <n v="2"/>
    <b v="0"/>
    <s v="technology/web"/>
    <n v="63"/>
    <n v="6932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x v="544"/>
    <x v="544"/>
    <b v="0"/>
    <n v="2"/>
    <b v="0"/>
    <s v="technology/web"/>
    <n v="2769"/>
    <n v="692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x v="545"/>
    <x v="545"/>
    <b v="0"/>
    <n v="34"/>
    <b v="0"/>
    <s v="technology/web"/>
    <n v="27"/>
    <n v="403.76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x v="546"/>
    <x v="546"/>
    <b v="0"/>
    <n v="2"/>
    <b v="0"/>
    <s v="technology/web"/>
    <n v="23"/>
    <n v="6852.17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x v="547"/>
    <x v="547"/>
    <b v="0"/>
    <n v="0"/>
    <b v="0"/>
    <s v="technology/web"/>
    <n v="183"/>
    <e v="#DIV/0!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x v="548"/>
    <x v="548"/>
    <b v="0"/>
    <n v="1"/>
    <b v="0"/>
    <s v="technology/web"/>
    <n v="137"/>
    <n v="13685.9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x v="549"/>
    <x v="549"/>
    <b v="0"/>
    <n v="8"/>
    <b v="0"/>
    <s v="technology/web"/>
    <n v="545"/>
    <n v="1701.7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x v="550"/>
    <x v="550"/>
    <b v="0"/>
    <n v="4"/>
    <b v="0"/>
    <s v="technology/web"/>
    <n v="271"/>
    <n v="3391.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x v="551"/>
    <x v="551"/>
    <b v="0"/>
    <n v="28"/>
    <b v="0"/>
    <s v="technology/web"/>
    <n v="18"/>
    <n v="483.36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x v="552"/>
    <x v="552"/>
    <b v="0"/>
    <n v="0"/>
    <b v="0"/>
    <s v="technology/web"/>
    <n v="30"/>
    <e v="#DIV/0!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x v="553"/>
    <x v="553"/>
    <b v="0"/>
    <n v="6"/>
    <b v="0"/>
    <s v="technology/web"/>
    <n v="54"/>
    <n v="2246.69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x v="554"/>
    <x v="554"/>
    <b v="0"/>
    <n v="22"/>
    <b v="0"/>
    <s v="technology/web"/>
    <n v="348"/>
    <n v="611.41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x v="555"/>
    <x v="555"/>
    <b v="0"/>
    <n v="0"/>
    <b v="0"/>
    <s v="technology/web"/>
    <n v="178"/>
    <e v="#DIV/0!"/>
    <x v="2"/>
    <s v="web"/>
    <x v="555"/>
    <x v="555"/>
    <x v="2"/>
  </r>
  <r>
    <n v="556"/>
    <s v="Braille Academy"/>
    <s v="An educational platform for learning Unified English Braille Code"/>
    <n v="8000"/>
    <n v="13323"/>
    <x v="2"/>
    <s v="US"/>
    <s v="USD"/>
    <x v="556"/>
    <x v="556"/>
    <b v="0"/>
    <n v="1"/>
    <b v="0"/>
    <s v="technology/web"/>
    <n v="167"/>
    <n v="13323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x v="557"/>
    <x v="557"/>
    <b v="0"/>
    <n v="20"/>
    <b v="0"/>
    <s v="technology/web"/>
    <n v="9"/>
    <n v="664.8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x v="558"/>
    <x v="558"/>
    <b v="0"/>
    <n v="0"/>
    <b v="0"/>
    <s v="technology/web"/>
    <n v="1773"/>
    <e v="#DIV/0!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x v="559"/>
    <x v="559"/>
    <b v="0"/>
    <n v="1"/>
    <b v="0"/>
    <s v="technology/web"/>
    <n v="6"/>
    <n v="13279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x v="560"/>
    <x v="560"/>
    <b v="0"/>
    <n v="3"/>
    <b v="0"/>
    <s v="technology/web"/>
    <n v="13"/>
    <n v="4409.33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x v="561"/>
    <x v="561"/>
    <b v="0"/>
    <n v="2"/>
    <b v="0"/>
    <s v="technology/web"/>
    <n v="88"/>
    <n v="6590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x v="562"/>
    <x v="562"/>
    <b v="0"/>
    <n v="0"/>
    <b v="0"/>
    <s v="technology/web"/>
    <n v="26"/>
    <e v="#DIV/0!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x v="563"/>
    <x v="563"/>
    <b v="0"/>
    <n v="2"/>
    <b v="0"/>
    <s v="technology/web"/>
    <n v="17"/>
    <n v="6560.5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x v="564"/>
    <x v="564"/>
    <b v="0"/>
    <n v="1"/>
    <b v="0"/>
    <s v="technology/web"/>
    <n v="73"/>
    <n v="13114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x v="565"/>
    <x v="565"/>
    <b v="0"/>
    <n v="0"/>
    <b v="0"/>
    <s v="technology/web"/>
    <n v="52"/>
    <e v="#DIV/0!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x v="566"/>
    <x v="566"/>
    <b v="0"/>
    <n v="1"/>
    <b v="0"/>
    <s v="technology/web"/>
    <n v="260"/>
    <n v="13014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x v="567"/>
    <x v="567"/>
    <b v="0"/>
    <n v="0"/>
    <b v="0"/>
    <s v="technology/web"/>
    <n v="130"/>
    <e v="#DIV/0!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x v="568"/>
    <x v="568"/>
    <b v="0"/>
    <n v="5"/>
    <b v="0"/>
    <s v="technology/web"/>
    <n v="53"/>
    <n v="2585.87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12879"/>
    <x v="2"/>
    <s v="CA"/>
    <s v="CAD"/>
    <x v="569"/>
    <x v="569"/>
    <b v="0"/>
    <n v="1"/>
    <b v="0"/>
    <s v="technology/web"/>
    <n v="515"/>
    <n v="12879"/>
    <x v="2"/>
    <s v="web"/>
    <x v="569"/>
    <x v="569"/>
    <x v="0"/>
  </r>
  <r>
    <n v="570"/>
    <s v="Relaunching in May"/>
    <s v="Humans have AM/FM/Satellite radio, kids have radio Disney, pets have DogCatRadio."/>
    <n v="85000"/>
    <n v="12870"/>
    <x v="2"/>
    <s v="US"/>
    <s v="USD"/>
    <x v="570"/>
    <x v="570"/>
    <b v="0"/>
    <n v="1"/>
    <b v="0"/>
    <s v="technology/web"/>
    <n v="15"/>
    <n v="12870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x v="571"/>
    <x v="571"/>
    <b v="0"/>
    <n v="2"/>
    <b v="0"/>
    <s v="technology/web"/>
    <n v="51"/>
    <n v="6409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x v="572"/>
    <x v="572"/>
    <b v="0"/>
    <n v="0"/>
    <b v="0"/>
    <s v="technology/web"/>
    <n v="512"/>
    <e v="#DIV/0!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x v="573"/>
    <x v="573"/>
    <b v="0"/>
    <n v="9"/>
    <b v="0"/>
    <s v="technology/web"/>
    <n v="14"/>
    <n v="1422.22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x v="574"/>
    <x v="574"/>
    <b v="0"/>
    <n v="4"/>
    <b v="0"/>
    <s v="technology/web"/>
    <n v="114"/>
    <n v="3198.75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x v="575"/>
    <x v="575"/>
    <b v="0"/>
    <n v="4"/>
    <b v="0"/>
    <s v="technology/web"/>
    <n v="21"/>
    <n v="3198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x v="576"/>
    <x v="576"/>
    <b v="0"/>
    <n v="1"/>
    <b v="0"/>
    <s v="technology/web"/>
    <n v="16"/>
    <n v="12772.6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x v="577"/>
    <x v="577"/>
    <b v="0"/>
    <n v="1"/>
    <b v="0"/>
    <s v="technology/web"/>
    <n v="255"/>
    <n v="12730.42"/>
    <x v="2"/>
    <s v="web"/>
    <x v="577"/>
    <x v="577"/>
    <x v="2"/>
  </r>
  <r>
    <n v="578"/>
    <s v="weBuy Crowdsourced Shopping"/>
    <s v="weBuy trade built on technology and Crowd Sourced Power"/>
    <n v="125000"/>
    <n v="12668"/>
    <x v="2"/>
    <s v="GB"/>
    <s v="GBP"/>
    <x v="578"/>
    <x v="578"/>
    <b v="0"/>
    <n v="7"/>
    <b v="0"/>
    <s v="technology/web"/>
    <n v="10"/>
    <n v="1809.71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2627"/>
    <x v="2"/>
    <s v="US"/>
    <s v="USD"/>
    <x v="579"/>
    <x v="579"/>
    <b v="0"/>
    <n v="5"/>
    <b v="0"/>
    <s v="technology/web"/>
    <n v="105"/>
    <n v="2525.4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x v="580"/>
    <x v="580"/>
    <b v="0"/>
    <n v="1"/>
    <b v="0"/>
    <s v="technology/web"/>
    <n v="419"/>
    <n v="1257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x v="581"/>
    <x v="581"/>
    <b v="0"/>
    <n v="0"/>
    <b v="0"/>
    <s v="technology/web"/>
    <n v="3139"/>
    <e v="#DIV/0!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x v="582"/>
    <x v="582"/>
    <b v="0"/>
    <n v="0"/>
    <b v="0"/>
    <s v="technology/web"/>
    <n v="13"/>
    <e v="#DIV/0!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2446"/>
    <x v="2"/>
    <s v="US"/>
    <s v="USD"/>
    <x v="583"/>
    <x v="583"/>
    <b v="0"/>
    <n v="1"/>
    <b v="0"/>
    <s v="technology/web"/>
    <n v="138"/>
    <n v="12446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x v="584"/>
    <x v="584"/>
    <b v="0"/>
    <n v="2"/>
    <b v="0"/>
    <s v="technology/web"/>
    <n v="1241"/>
    <n v="6206.5"/>
    <x v="2"/>
    <s v="web"/>
    <x v="584"/>
    <x v="584"/>
    <x v="0"/>
  </r>
  <r>
    <n v="585"/>
    <s v="Link Card"/>
    <s v="SAVE UP TO 40% WHEN YOU SPEND!_x000a__x000a_PRE-ORDER YOUR LINK CARD TODAY"/>
    <n v="9000"/>
    <n v="12410.5"/>
    <x v="2"/>
    <s v="GB"/>
    <s v="GBP"/>
    <x v="585"/>
    <x v="585"/>
    <b v="0"/>
    <n v="0"/>
    <b v="0"/>
    <s v="technology/web"/>
    <n v="138"/>
    <e v="#DIV/0!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x v="586"/>
    <x v="586"/>
    <b v="0"/>
    <n v="4"/>
    <b v="0"/>
    <s v="technology/web"/>
    <n v="124"/>
    <n v="3100.15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x v="587"/>
    <x v="587"/>
    <b v="0"/>
    <n v="7"/>
    <b v="0"/>
    <s v="technology/web"/>
    <n v="41"/>
    <n v="1764.71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x v="588"/>
    <x v="588"/>
    <b v="0"/>
    <n v="2"/>
    <b v="0"/>
    <s v="technology/web"/>
    <n v="137"/>
    <n v="6174.25"/>
    <x v="2"/>
    <s v="web"/>
    <x v="588"/>
    <x v="588"/>
    <x v="2"/>
  </r>
  <r>
    <n v="589"/>
    <s v="Get Neighborly"/>
    <s v="Services closer than you think..."/>
    <n v="7500"/>
    <n v="12325"/>
    <x v="2"/>
    <s v="US"/>
    <s v="USD"/>
    <x v="589"/>
    <x v="589"/>
    <b v="0"/>
    <n v="1"/>
    <b v="0"/>
    <s v="technology/web"/>
    <n v="164"/>
    <n v="12325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x v="590"/>
    <x v="590"/>
    <b v="0"/>
    <n v="9"/>
    <b v="0"/>
    <s v="technology/web"/>
    <n v="246"/>
    <n v="1369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x v="591"/>
    <x v="591"/>
    <b v="0"/>
    <n v="2"/>
    <b v="0"/>
    <s v="technology/web"/>
    <n v="12"/>
    <n v="6128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x v="592"/>
    <x v="592"/>
    <b v="0"/>
    <n v="1"/>
    <b v="0"/>
    <s v="technology/web"/>
    <n v="163"/>
    <n v="12252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x v="593"/>
    <x v="593"/>
    <b v="0"/>
    <n v="7"/>
    <b v="0"/>
    <s v="technology/web"/>
    <n v="2446"/>
    <n v="1747"/>
    <x v="2"/>
    <s v="web"/>
    <x v="593"/>
    <x v="593"/>
    <x v="0"/>
  </r>
  <r>
    <n v="594"/>
    <s v="Unleashed Fitness"/>
    <s v="Creating a fitness site that will change the fitness game forever!"/>
    <n v="25000"/>
    <n v="12178"/>
    <x v="2"/>
    <s v="US"/>
    <s v="USD"/>
    <x v="594"/>
    <x v="594"/>
    <b v="0"/>
    <n v="2"/>
    <b v="0"/>
    <s v="technology/web"/>
    <n v="49"/>
    <n v="6089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x v="595"/>
    <x v="595"/>
    <b v="0"/>
    <n v="8"/>
    <b v="0"/>
    <s v="technology/web"/>
    <n v="12"/>
    <n v="1520.63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12165"/>
    <x v="2"/>
    <s v="US"/>
    <s v="USD"/>
    <x v="596"/>
    <x v="596"/>
    <b v="0"/>
    <n v="2"/>
    <b v="0"/>
    <s v="technology/web"/>
    <n v="61"/>
    <n v="6082.5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x v="597"/>
    <x v="597"/>
    <b v="0"/>
    <n v="2"/>
    <b v="0"/>
    <s v="technology/web"/>
    <n v="161"/>
    <n v="6055"/>
    <x v="2"/>
    <s v="web"/>
    <x v="597"/>
    <x v="597"/>
    <x v="2"/>
  </r>
  <r>
    <n v="598"/>
    <s v="Goals not creeds"/>
    <s v="This is a project to create a crowd-funding site for Urantia Book readers worldwide."/>
    <n v="2500"/>
    <n v="12106"/>
    <x v="2"/>
    <s v="US"/>
    <s v="USD"/>
    <x v="598"/>
    <x v="598"/>
    <b v="0"/>
    <n v="7"/>
    <b v="0"/>
    <s v="technology/web"/>
    <n v="484"/>
    <n v="1729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x v="599"/>
    <x v="599"/>
    <b v="0"/>
    <n v="2"/>
    <b v="0"/>
    <s v="technology/web"/>
    <n v="24"/>
    <n v="6047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2042"/>
    <x v="1"/>
    <s v="US"/>
    <s v="USD"/>
    <x v="600"/>
    <x v="600"/>
    <b v="0"/>
    <n v="1"/>
    <b v="0"/>
    <s v="technology/web"/>
    <n v="241"/>
    <n v="12042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x v="601"/>
    <x v="601"/>
    <b v="0"/>
    <n v="6"/>
    <b v="0"/>
    <s v="technology/web"/>
    <n v="120"/>
    <n v="2006.94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x v="602"/>
    <x v="602"/>
    <b v="0"/>
    <n v="0"/>
    <b v="0"/>
    <s v="technology/web"/>
    <n v="17"/>
    <e v="#DIV/0!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x v="603"/>
    <x v="603"/>
    <b v="0"/>
    <n v="13"/>
    <b v="0"/>
    <s v="technology/web"/>
    <n v="80"/>
    <n v="923.63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x v="604"/>
    <x v="604"/>
    <b v="0"/>
    <n v="0"/>
    <b v="0"/>
    <s v="technology/web"/>
    <n v="800"/>
    <e v="#DIV/0!"/>
    <x v="2"/>
    <s v="web"/>
    <x v="604"/>
    <x v="604"/>
    <x v="3"/>
  </r>
  <r>
    <n v="605"/>
    <s v="Teach Your Parents iPad (Canceled)"/>
    <s v="An iPad support care package for your parents / seniors."/>
    <n v="5000"/>
    <n v="12000"/>
    <x v="1"/>
    <s v="US"/>
    <s v="USD"/>
    <x v="605"/>
    <x v="605"/>
    <b v="0"/>
    <n v="8"/>
    <b v="0"/>
    <s v="technology/web"/>
    <n v="240"/>
    <n v="1500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x v="606"/>
    <x v="606"/>
    <b v="0"/>
    <n v="1"/>
    <b v="0"/>
    <s v="technology/web"/>
    <n v="240"/>
    <n v="1200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x v="607"/>
    <x v="607"/>
    <b v="0"/>
    <n v="0"/>
    <b v="0"/>
    <s v="technology/web"/>
    <n v="4800"/>
    <e v="#DIV/0!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x v="608"/>
    <x v="608"/>
    <b v="0"/>
    <n v="5"/>
    <b v="0"/>
    <s v="technology/web"/>
    <n v="8"/>
    <n v="2399.6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x v="609"/>
    <x v="609"/>
    <b v="0"/>
    <n v="1"/>
    <b v="0"/>
    <s v="technology/web"/>
    <n v="1537"/>
    <n v="11992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x v="610"/>
    <x v="610"/>
    <b v="0"/>
    <n v="0"/>
    <b v="0"/>
    <s v="technology/web"/>
    <n v="87"/>
    <e v="#DIV/0!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x v="611"/>
    <x v="611"/>
    <b v="0"/>
    <n v="0"/>
    <b v="0"/>
    <s v="technology/web"/>
    <n v="15"/>
    <e v="#DIV/0!"/>
    <x v="2"/>
    <s v="web"/>
    <x v="611"/>
    <x v="611"/>
    <x v="0"/>
  </r>
  <r>
    <n v="612"/>
    <s v="Web Streaming 2.0 (Canceled)"/>
    <s v="A Fast and Reliable new Web platform to stream videos from Internet"/>
    <n v="10000"/>
    <n v="11880"/>
    <x v="1"/>
    <s v="IT"/>
    <s v="EUR"/>
    <x v="612"/>
    <x v="612"/>
    <b v="0"/>
    <n v="0"/>
    <b v="0"/>
    <s v="technology/web"/>
    <n v="119"/>
    <e v="#DIV/0!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x v="613"/>
    <x v="613"/>
    <b v="0"/>
    <n v="121"/>
    <b v="0"/>
    <s v="technology/web"/>
    <n v="20"/>
    <n v="97.75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x v="614"/>
    <x v="614"/>
    <b v="0"/>
    <n v="0"/>
    <b v="0"/>
    <s v="technology/web"/>
    <n v="118"/>
    <e v="#DIV/0!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x v="615"/>
    <x v="615"/>
    <b v="0"/>
    <n v="0"/>
    <b v="0"/>
    <s v="technology/web"/>
    <n v="2282"/>
    <e v="#DIV/0!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x v="616"/>
    <x v="616"/>
    <b v="0"/>
    <n v="0"/>
    <b v="0"/>
    <s v="technology/web"/>
    <n v="235"/>
    <e v="#DIV/0!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x v="617"/>
    <x v="617"/>
    <b v="0"/>
    <n v="3"/>
    <b v="0"/>
    <s v="technology/web"/>
    <n v="587"/>
    <n v="3915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x v="618"/>
    <x v="618"/>
    <b v="0"/>
    <n v="0"/>
    <b v="0"/>
    <s v="technology/web"/>
    <n v="2936"/>
    <e v="#DIV/0!"/>
    <x v="2"/>
    <s v="web"/>
    <x v="618"/>
    <x v="618"/>
    <x v="0"/>
  </r>
  <r>
    <n v="619"/>
    <s v="Big Data (Canceled)"/>
    <s v="Big Data Sets for researchers interested in improving the quality of life."/>
    <n v="2500000"/>
    <n v="11727"/>
    <x v="1"/>
    <s v="US"/>
    <s v="USD"/>
    <x v="619"/>
    <x v="619"/>
    <b v="0"/>
    <n v="1"/>
    <b v="0"/>
    <s v="technology/web"/>
    <n v="0"/>
    <n v="11727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x v="620"/>
    <x v="620"/>
    <b v="0"/>
    <n v="1"/>
    <b v="0"/>
    <s v="technology/web"/>
    <n v="39"/>
    <n v="11683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x v="621"/>
    <x v="621"/>
    <b v="0"/>
    <n v="3"/>
    <b v="0"/>
    <s v="technology/web"/>
    <n v="47"/>
    <n v="3885.33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x v="622"/>
    <x v="622"/>
    <b v="0"/>
    <n v="9"/>
    <b v="0"/>
    <s v="technology/web"/>
    <n v="194"/>
    <n v="1294.44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x v="623"/>
    <x v="623"/>
    <b v="0"/>
    <n v="0"/>
    <b v="0"/>
    <s v="technology/web"/>
    <n v="16"/>
    <e v="#DIV/0!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x v="624"/>
    <x v="624"/>
    <b v="0"/>
    <n v="0"/>
    <b v="0"/>
    <s v="technology/web"/>
    <n v="232"/>
    <e v="#DIV/0!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x v="625"/>
    <x v="625"/>
    <b v="0"/>
    <n v="0"/>
    <b v="0"/>
    <s v="technology/web"/>
    <n v="46"/>
    <e v="#DIV/0!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x v="626"/>
    <x v="626"/>
    <b v="0"/>
    <n v="39"/>
    <b v="0"/>
    <s v="technology/web"/>
    <n v="46"/>
    <n v="296.69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x v="627"/>
    <x v="627"/>
    <b v="0"/>
    <n v="1"/>
    <b v="0"/>
    <s v="technology/web"/>
    <n v="3"/>
    <n v="11545.1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x v="628"/>
    <x v="628"/>
    <b v="0"/>
    <n v="0"/>
    <b v="0"/>
    <s v="technology/web"/>
    <n v="231"/>
    <e v="#DIV/0!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x v="629"/>
    <x v="629"/>
    <b v="0"/>
    <n v="3"/>
    <b v="0"/>
    <s v="technology/web"/>
    <n v="6"/>
    <n v="3843.33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x v="630"/>
    <x v="630"/>
    <b v="0"/>
    <n v="1"/>
    <b v="0"/>
    <s v="technology/web"/>
    <n v="96"/>
    <n v="1150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x v="631"/>
    <x v="631"/>
    <b v="0"/>
    <n v="9"/>
    <b v="0"/>
    <s v="technology/web"/>
    <n v="23"/>
    <n v="1274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x v="632"/>
    <x v="632"/>
    <b v="0"/>
    <n v="0"/>
    <b v="0"/>
    <s v="technology/web"/>
    <n v="57"/>
    <e v="#DIV/0!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x v="633"/>
    <x v="633"/>
    <b v="0"/>
    <n v="25"/>
    <b v="0"/>
    <s v="technology/web"/>
    <n v="115"/>
    <n v="45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1432"/>
    <x v="1"/>
    <s v="US"/>
    <s v="USD"/>
    <x v="634"/>
    <x v="634"/>
    <b v="0"/>
    <n v="1"/>
    <b v="0"/>
    <s v="technology/web"/>
    <n v="229"/>
    <n v="11432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11428.19"/>
    <x v="1"/>
    <s v="US"/>
    <s v="USD"/>
    <x v="635"/>
    <x v="635"/>
    <b v="0"/>
    <n v="1"/>
    <b v="0"/>
    <s v="technology/web"/>
    <n v="46"/>
    <n v="11428.19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11385"/>
    <x v="1"/>
    <s v="GB"/>
    <s v="GBP"/>
    <x v="636"/>
    <x v="636"/>
    <b v="0"/>
    <n v="1"/>
    <b v="0"/>
    <s v="technology/web"/>
    <n v="569"/>
    <n v="11385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x v="637"/>
    <x v="637"/>
    <b v="0"/>
    <n v="0"/>
    <b v="0"/>
    <s v="technology/web"/>
    <n v="11"/>
    <e v="#DIV/0!"/>
    <x v="2"/>
    <s v="web"/>
    <x v="637"/>
    <x v="637"/>
    <x v="1"/>
  </r>
  <r>
    <n v="638"/>
    <s v="W (Canceled)"/>
    <s v="O0"/>
    <n v="200000"/>
    <n v="11363"/>
    <x v="1"/>
    <s v="DE"/>
    <s v="EUR"/>
    <x v="638"/>
    <x v="638"/>
    <b v="0"/>
    <n v="6"/>
    <b v="0"/>
    <s v="technology/web"/>
    <n v="6"/>
    <n v="1893.8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1353"/>
    <x v="1"/>
    <s v="US"/>
    <s v="USD"/>
    <x v="639"/>
    <x v="639"/>
    <b v="0"/>
    <n v="1"/>
    <b v="0"/>
    <s v="technology/web"/>
    <n v="1"/>
    <n v="11353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x v="640"/>
    <x v="640"/>
    <b v="0"/>
    <n v="2"/>
    <b v="1"/>
    <s v="technology/wearables"/>
    <n v="16207"/>
    <n v="5672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x v="641"/>
    <x v="641"/>
    <b v="0"/>
    <n v="315"/>
    <b v="1"/>
    <s v="technology/wearables"/>
    <n v="28"/>
    <n v="35.99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x v="642"/>
    <x v="642"/>
    <b v="0"/>
    <n v="2174"/>
    <b v="1"/>
    <s v="technology/wearables"/>
    <n v="57"/>
    <n v="5.2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x v="643"/>
    <x v="643"/>
    <b v="0"/>
    <n v="152"/>
    <b v="1"/>
    <s v="technology/wearables"/>
    <n v="45"/>
    <n v="74.290000000000006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x v="644"/>
    <x v="644"/>
    <b v="0"/>
    <n v="1021"/>
    <b v="1"/>
    <s v="technology/wearables"/>
    <n v="45"/>
    <n v="11"/>
    <x v="2"/>
    <s v="wearables"/>
    <x v="644"/>
    <x v="644"/>
    <x v="3"/>
  </r>
  <r>
    <n v="645"/>
    <s v="Carbon Fiber Collar Stays"/>
    <s v="Ever wanted to own something made out of carbon fiber? Now you can!"/>
    <n v="2000"/>
    <n v="11230.25"/>
    <x v="0"/>
    <s v="US"/>
    <s v="USD"/>
    <x v="645"/>
    <x v="645"/>
    <b v="0"/>
    <n v="237"/>
    <b v="1"/>
    <s v="technology/wearables"/>
    <n v="562"/>
    <n v="47.39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x v="646"/>
    <x v="646"/>
    <b v="0"/>
    <n v="27"/>
    <b v="1"/>
    <s v="technology/wearables"/>
    <n v="1403"/>
    <n v="415.78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x v="647"/>
    <x v="647"/>
    <b v="0"/>
    <n v="17"/>
    <b v="1"/>
    <s v="technology/wearables"/>
    <n v="561"/>
    <n v="659.71"/>
    <x v="2"/>
    <s v="wearables"/>
    <x v="647"/>
    <x v="647"/>
    <x v="2"/>
  </r>
  <r>
    <n v="648"/>
    <s v="Audio Jacket"/>
    <s v="Get ready for the next product that you canâ€™t live without"/>
    <n v="35000"/>
    <n v="11176"/>
    <x v="0"/>
    <s v="US"/>
    <s v="USD"/>
    <x v="648"/>
    <x v="648"/>
    <b v="0"/>
    <n v="27"/>
    <b v="1"/>
    <s v="technology/wearables"/>
    <n v="32"/>
    <n v="413.93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x v="649"/>
    <x v="649"/>
    <b v="0"/>
    <n v="82"/>
    <b v="1"/>
    <s v="technology/wearables"/>
    <n v="446"/>
    <n v="136.1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x v="650"/>
    <x v="650"/>
    <b v="0"/>
    <n v="48"/>
    <b v="1"/>
    <s v="technology/wearables"/>
    <n v="741"/>
    <n v="231.71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x v="651"/>
    <x v="651"/>
    <b v="0"/>
    <n v="105"/>
    <b v="1"/>
    <s v="technology/wearables"/>
    <n v="44"/>
    <n v="105.66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x v="652"/>
    <x v="652"/>
    <b v="0"/>
    <n v="28"/>
    <b v="1"/>
    <s v="technology/wearables"/>
    <n v="370"/>
    <n v="396.07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x v="653"/>
    <x v="653"/>
    <b v="0"/>
    <n v="1107"/>
    <b v="1"/>
    <s v="technology/wearables"/>
    <n v="15"/>
    <n v="10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x v="654"/>
    <x v="654"/>
    <b v="0"/>
    <n v="1013"/>
    <b v="1"/>
    <s v="technology/wearables"/>
    <n v="92"/>
    <n v="10.91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x v="655"/>
    <x v="655"/>
    <b v="0"/>
    <n v="274"/>
    <b v="1"/>
    <s v="technology/wearables"/>
    <n v="138"/>
    <n v="40.31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x v="656"/>
    <x v="656"/>
    <b v="0"/>
    <n v="87"/>
    <b v="1"/>
    <s v="technology/wearables"/>
    <n v="221"/>
    <n v="126.8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x v="657"/>
    <x v="657"/>
    <b v="0"/>
    <n v="99"/>
    <b v="1"/>
    <s v="technology/wearables"/>
    <n v="73"/>
    <n v="110.76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x v="658"/>
    <x v="658"/>
    <b v="0"/>
    <n v="276"/>
    <b v="1"/>
    <s v="technology/wearables"/>
    <n v="38"/>
    <n v="39.67"/>
    <x v="2"/>
    <s v="wearables"/>
    <x v="658"/>
    <x v="658"/>
    <x v="0"/>
  </r>
  <r>
    <n v="659"/>
    <s v="Lulu Watch Designs - Apple Watch"/>
    <s v="Sync up your lifestyle"/>
    <n v="3000"/>
    <n v="10846"/>
    <x v="0"/>
    <s v="US"/>
    <s v="USD"/>
    <x v="659"/>
    <x v="659"/>
    <b v="0"/>
    <n v="21"/>
    <b v="1"/>
    <s v="technology/wearables"/>
    <n v="362"/>
    <n v="516.48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x v="660"/>
    <x v="660"/>
    <b v="0"/>
    <n v="18"/>
    <b v="0"/>
    <s v="technology/wearables"/>
    <n v="22"/>
    <n v="602.39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x v="661"/>
    <x v="661"/>
    <b v="0"/>
    <n v="9"/>
    <b v="0"/>
    <s v="technology/wearables"/>
    <n v="108"/>
    <n v="1201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x v="662"/>
    <x v="662"/>
    <b v="0"/>
    <n v="4"/>
    <b v="0"/>
    <s v="technology/wearables"/>
    <n v="28"/>
    <n v="2701.11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x v="663"/>
    <x v="663"/>
    <b v="0"/>
    <n v="7"/>
    <b v="0"/>
    <s v="technology/wearables"/>
    <n v="5"/>
    <n v="1543.14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x v="664"/>
    <x v="664"/>
    <b v="0"/>
    <n v="29"/>
    <b v="0"/>
    <s v="technology/wearables"/>
    <n v="90"/>
    <n v="372.41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x v="665"/>
    <x v="665"/>
    <b v="0"/>
    <n v="12"/>
    <b v="0"/>
    <s v="technology/wearables"/>
    <n v="108"/>
    <n v="897.92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x v="666"/>
    <x v="666"/>
    <b v="0"/>
    <n v="4"/>
    <b v="0"/>
    <s v="technology/wearables"/>
    <n v="5"/>
    <n v="2685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x v="667"/>
    <x v="667"/>
    <b v="0"/>
    <n v="28"/>
    <b v="0"/>
    <s v="technology/wearables"/>
    <n v="21"/>
    <n v="382.5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x v="668"/>
    <x v="668"/>
    <b v="0"/>
    <n v="25"/>
    <b v="0"/>
    <s v="technology/wearables"/>
    <n v="71"/>
    <n v="428.24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x v="669"/>
    <x v="669"/>
    <b v="0"/>
    <n v="28"/>
    <b v="0"/>
    <s v="technology/wearables"/>
    <n v="5"/>
    <n v="381.61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x v="670"/>
    <x v="670"/>
    <b v="0"/>
    <n v="310"/>
    <b v="0"/>
    <s v="technology/wearables"/>
    <n v="12"/>
    <n v="34.450000000000003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x v="671"/>
    <x v="671"/>
    <b v="0"/>
    <n v="15"/>
    <b v="0"/>
    <s v="technology/wearables"/>
    <n v="36"/>
    <n v="711.87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x v="672"/>
    <x v="672"/>
    <b v="0"/>
    <n v="215"/>
    <b v="0"/>
    <s v="technology/wearables"/>
    <n v="21"/>
    <n v="49.6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x v="673"/>
    <x v="673"/>
    <b v="0"/>
    <n v="3"/>
    <b v="0"/>
    <s v="technology/wearables"/>
    <n v="11"/>
    <n v="3546.67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x v="674"/>
    <x v="674"/>
    <b v="0"/>
    <n v="2"/>
    <b v="0"/>
    <s v="technology/wearables"/>
    <n v="21"/>
    <n v="530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x v="675"/>
    <x v="675"/>
    <b v="0"/>
    <n v="26"/>
    <b v="0"/>
    <s v="technology/wearables"/>
    <n v="177"/>
    <n v="407.81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x v="676"/>
    <x v="676"/>
    <b v="0"/>
    <n v="24"/>
    <b v="0"/>
    <s v="technology/wearables"/>
    <n v="11"/>
    <n v="439.83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x v="677"/>
    <x v="677"/>
    <b v="0"/>
    <n v="96"/>
    <b v="0"/>
    <s v="technology/wearables"/>
    <n v="21"/>
    <n v="109.9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x v="678"/>
    <x v="678"/>
    <b v="0"/>
    <n v="17"/>
    <b v="0"/>
    <s v="technology/wearables"/>
    <n v="36"/>
    <n v="620.88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x v="679"/>
    <x v="679"/>
    <b v="0"/>
    <n v="94"/>
    <b v="0"/>
    <s v="technology/wearables"/>
    <n v="19"/>
    <n v="112.28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x v="680"/>
    <x v="680"/>
    <b v="0"/>
    <n v="129"/>
    <b v="0"/>
    <s v="technology/wearables"/>
    <n v="14"/>
    <n v="81.78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x v="681"/>
    <x v="681"/>
    <b v="0"/>
    <n v="1"/>
    <b v="0"/>
    <s v="technology/wearables"/>
    <n v="421"/>
    <n v="10526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x v="682"/>
    <x v="682"/>
    <b v="0"/>
    <n v="4"/>
    <b v="0"/>
    <s v="technology/wearables"/>
    <n v="21"/>
    <n v="2625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x v="683"/>
    <x v="683"/>
    <b v="0"/>
    <n v="3"/>
    <b v="0"/>
    <s v="technology/wearables"/>
    <n v="30"/>
    <n v="3480"/>
    <x v="2"/>
    <s v="wearables"/>
    <x v="683"/>
    <x v="683"/>
    <x v="2"/>
  </r>
  <r>
    <n v="684"/>
    <s v="Arcus Motion Analyzer | The Versatile Smart Ring"/>
    <s v="Arcus gives your fingers super powers."/>
    <n v="320000"/>
    <n v="10435"/>
    <x v="2"/>
    <s v="US"/>
    <s v="USD"/>
    <x v="684"/>
    <x v="684"/>
    <b v="0"/>
    <n v="135"/>
    <b v="0"/>
    <s v="technology/wearables"/>
    <n v="3"/>
    <n v="77.3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x v="685"/>
    <x v="685"/>
    <b v="0"/>
    <n v="10"/>
    <b v="0"/>
    <s v="technology/wearables"/>
    <n v="521"/>
    <n v="1042.9000000000001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x v="686"/>
    <x v="686"/>
    <b v="0"/>
    <n v="0"/>
    <b v="0"/>
    <s v="technology/wearables"/>
    <n v="2"/>
    <e v="#DIV/0!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x v="687"/>
    <x v="687"/>
    <b v="0"/>
    <n v="6"/>
    <b v="0"/>
    <s v="technology/wearables"/>
    <n v="10"/>
    <n v="1731.67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x v="688"/>
    <x v="688"/>
    <b v="0"/>
    <n v="36"/>
    <b v="0"/>
    <s v="technology/wearables"/>
    <n v="52"/>
    <n v="288.14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x v="689"/>
    <x v="689"/>
    <b v="0"/>
    <n v="336"/>
    <b v="0"/>
    <s v="technology/wearables"/>
    <n v="5"/>
    <n v="30.79"/>
    <x v="2"/>
    <s v="wearables"/>
    <x v="689"/>
    <x v="689"/>
    <x v="2"/>
  </r>
  <r>
    <n v="690"/>
    <s v="BLOXSHIELD"/>
    <s v="A radiation shield for your fitness tracker, smartwatch or other wearable smart device"/>
    <n v="20000"/>
    <n v="10338"/>
    <x v="2"/>
    <s v="US"/>
    <s v="USD"/>
    <x v="690"/>
    <x v="690"/>
    <b v="0"/>
    <n v="34"/>
    <b v="0"/>
    <s v="technology/wearables"/>
    <n v="52"/>
    <n v="304.06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x v="691"/>
    <x v="691"/>
    <b v="0"/>
    <n v="10"/>
    <b v="0"/>
    <s v="technology/wearables"/>
    <n v="21"/>
    <n v="1033.5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x v="692"/>
    <x v="692"/>
    <b v="0"/>
    <n v="201"/>
    <b v="0"/>
    <s v="technology/wearables"/>
    <n v="52"/>
    <n v="51.24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x v="693"/>
    <x v="693"/>
    <b v="0"/>
    <n v="296"/>
    <b v="0"/>
    <s v="technology/wearables"/>
    <n v="10"/>
    <n v="34.799999999999997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x v="694"/>
    <x v="694"/>
    <b v="0"/>
    <n v="7"/>
    <b v="0"/>
    <s v="technology/wearables"/>
    <n v="7"/>
    <n v="1471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x v="695"/>
    <x v="695"/>
    <b v="0"/>
    <n v="7"/>
    <b v="0"/>
    <s v="technology/wearables"/>
    <n v="17"/>
    <n v="1470.14"/>
    <x v="2"/>
    <s v="wearables"/>
    <x v="695"/>
    <x v="695"/>
    <x v="3"/>
  </r>
  <r>
    <n v="696"/>
    <s v="trustee"/>
    <s v="Show your fidelity by wearing the Trustee rings! Show where you are (at)!"/>
    <n v="175000"/>
    <n v="10290"/>
    <x v="2"/>
    <s v="NL"/>
    <s v="EUR"/>
    <x v="696"/>
    <x v="696"/>
    <b v="0"/>
    <n v="1"/>
    <b v="0"/>
    <s v="technology/wearables"/>
    <n v="6"/>
    <n v="10290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x v="697"/>
    <x v="697"/>
    <b v="0"/>
    <n v="114"/>
    <b v="0"/>
    <s v="technology/wearables"/>
    <n v="205"/>
    <n v="90.0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x v="698"/>
    <x v="698"/>
    <b v="0"/>
    <n v="29"/>
    <b v="0"/>
    <s v="technology/wearables"/>
    <n v="10"/>
    <n v="352.93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x v="699"/>
    <x v="699"/>
    <b v="0"/>
    <n v="890"/>
    <b v="0"/>
    <s v="technology/wearables"/>
    <n v="8"/>
    <n v="11.5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x v="700"/>
    <x v="700"/>
    <b v="0"/>
    <n v="31"/>
    <b v="0"/>
    <s v="technology/wearables"/>
    <n v="68"/>
    <n v="329.35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x v="701"/>
    <x v="701"/>
    <b v="0"/>
    <n v="21"/>
    <b v="0"/>
    <s v="technology/wearables"/>
    <n v="44"/>
    <n v="486.19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x v="702"/>
    <x v="702"/>
    <b v="0"/>
    <n v="37"/>
    <b v="0"/>
    <s v="technology/wearables"/>
    <n v="68"/>
    <n v="275.68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x v="703"/>
    <x v="703"/>
    <b v="0"/>
    <n v="7"/>
    <b v="0"/>
    <s v="technology/wearables"/>
    <n v="68"/>
    <n v="1454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x v="704"/>
    <x v="704"/>
    <b v="0"/>
    <n v="4"/>
    <b v="0"/>
    <s v="technology/wearables"/>
    <n v="18"/>
    <n v="2543.25"/>
    <x v="2"/>
    <s v="wearables"/>
    <x v="704"/>
    <x v="704"/>
    <x v="2"/>
  </r>
  <r>
    <n v="705"/>
    <s v="SomnoScope"/>
    <s v="The closest thing ever to the Holy Grail of wearables technology"/>
    <n v="100000"/>
    <n v="10156"/>
    <x v="2"/>
    <s v="NL"/>
    <s v="EUR"/>
    <x v="705"/>
    <x v="705"/>
    <b v="0"/>
    <n v="5"/>
    <b v="0"/>
    <s v="technology/wearables"/>
    <n v="10"/>
    <n v="2031.2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x v="706"/>
    <x v="706"/>
    <b v="0"/>
    <n v="0"/>
    <b v="0"/>
    <s v="technology/wearables"/>
    <n v="10"/>
    <e v="#DIV/0!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x v="707"/>
    <x v="707"/>
    <b v="0"/>
    <n v="456"/>
    <b v="0"/>
    <s v="technology/wearables"/>
    <n v="15"/>
    <n v="22.22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x v="708"/>
    <x v="708"/>
    <b v="0"/>
    <n v="369"/>
    <b v="0"/>
    <s v="technology/wearables"/>
    <n v="25"/>
    <n v="27.42"/>
    <x v="2"/>
    <s v="wearables"/>
    <x v="708"/>
    <x v="708"/>
    <x v="3"/>
  </r>
  <r>
    <n v="709"/>
    <s v="lumiglove"/>
    <s v="A &quot;handheld&quot; light, which eases the way you illuminate objects and/or paths."/>
    <n v="15000"/>
    <n v="10115"/>
    <x v="2"/>
    <s v="US"/>
    <s v="USD"/>
    <x v="709"/>
    <x v="709"/>
    <b v="0"/>
    <n v="2"/>
    <b v="0"/>
    <s v="technology/wearables"/>
    <n v="67"/>
    <n v="5057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10100"/>
    <x v="2"/>
    <s v="CA"/>
    <s v="CAD"/>
    <x v="710"/>
    <x v="710"/>
    <b v="0"/>
    <n v="0"/>
    <b v="0"/>
    <s v="technology/wearables"/>
    <n v="842"/>
    <e v="#DIV/0!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x v="711"/>
    <x v="711"/>
    <b v="0"/>
    <n v="338"/>
    <b v="0"/>
    <s v="technology/wearables"/>
    <n v="10"/>
    <n v="29.86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x v="712"/>
    <x v="712"/>
    <b v="0"/>
    <n v="4"/>
    <b v="0"/>
    <s v="technology/wearables"/>
    <n v="21"/>
    <n v="2522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x v="713"/>
    <x v="713"/>
    <b v="0"/>
    <n v="1"/>
    <b v="0"/>
    <s v="technology/wearables"/>
    <n v="40"/>
    <n v="10085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x v="714"/>
    <x v="714"/>
    <b v="0"/>
    <n v="28"/>
    <b v="0"/>
    <s v="technology/wearables"/>
    <n v="67"/>
    <n v="360.18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x v="715"/>
    <x v="715"/>
    <b v="0"/>
    <n v="12"/>
    <b v="0"/>
    <s v="technology/wearables"/>
    <n v="37"/>
    <n v="840.08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x v="716"/>
    <x v="716"/>
    <b v="0"/>
    <n v="16"/>
    <b v="0"/>
    <s v="technology/wearables"/>
    <n v="144"/>
    <n v="629.44000000000005"/>
    <x v="2"/>
    <s v="wearables"/>
    <x v="716"/>
    <x v="716"/>
    <x v="3"/>
  </r>
  <r>
    <n v="717"/>
    <s v="cool air belt"/>
    <s v="Cool air flowing under clothing keeps you cool."/>
    <n v="100000"/>
    <n v="10067.5"/>
    <x v="2"/>
    <s v="US"/>
    <s v="USD"/>
    <x v="717"/>
    <x v="717"/>
    <b v="0"/>
    <n v="4"/>
    <b v="0"/>
    <s v="technology/wearables"/>
    <n v="10"/>
    <n v="2516.88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x v="718"/>
    <x v="718"/>
    <b v="0"/>
    <n v="4"/>
    <b v="0"/>
    <s v="technology/wearables"/>
    <n v="84"/>
    <n v="2516.2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x v="719"/>
    <x v="719"/>
    <b v="0"/>
    <n v="10"/>
    <b v="0"/>
    <s v="technology/wearables"/>
    <n v="67"/>
    <n v="1004.6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x v="720"/>
    <x v="720"/>
    <b v="0"/>
    <n v="41"/>
    <b v="1"/>
    <s v="publishing/nonfiction"/>
    <n v="529"/>
    <n v="245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x v="721"/>
    <x v="721"/>
    <b v="0"/>
    <n v="119"/>
    <b v="1"/>
    <s v="publishing/nonfiction"/>
    <n v="122"/>
    <n v="84.39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x v="722"/>
    <x v="722"/>
    <b v="0"/>
    <n v="153"/>
    <b v="1"/>
    <s v="publishing/nonfiction"/>
    <n v="40"/>
    <n v="65.6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10031"/>
    <x v="0"/>
    <s v="US"/>
    <s v="USD"/>
    <x v="723"/>
    <x v="723"/>
    <b v="0"/>
    <n v="100"/>
    <b v="1"/>
    <s v="publishing/nonfiction"/>
    <n v="201"/>
    <n v="100.31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x v="724"/>
    <x v="724"/>
    <b v="0"/>
    <n v="143"/>
    <b v="1"/>
    <s v="publishing/nonfiction"/>
    <n v="143"/>
    <n v="70.12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x v="725"/>
    <x v="725"/>
    <b v="0"/>
    <n v="140"/>
    <b v="1"/>
    <s v="publishing/nonfiction"/>
    <n v="50"/>
    <n v="71.62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x v="726"/>
    <x v="726"/>
    <b v="0"/>
    <n v="35"/>
    <b v="1"/>
    <s v="publishing/nonfiction"/>
    <n v="401"/>
    <n v="286.43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x v="727"/>
    <x v="727"/>
    <b v="0"/>
    <n v="149"/>
    <b v="1"/>
    <s v="publishing/nonfiction"/>
    <n v="286"/>
    <n v="67.2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x v="728"/>
    <x v="728"/>
    <b v="0"/>
    <n v="130"/>
    <b v="1"/>
    <s v="publishing/nonfiction"/>
    <n v="134"/>
    <n v="77.02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x v="729"/>
    <x v="729"/>
    <b v="0"/>
    <n v="120"/>
    <b v="1"/>
    <s v="publishing/nonfiction"/>
    <n v="250"/>
    <n v="83.33"/>
    <x v="3"/>
    <s v="nonfiction"/>
    <x v="729"/>
    <x v="729"/>
    <x v="5"/>
  </r>
  <r>
    <n v="730"/>
    <s v="Encyclopedia of Surfing"/>
    <s v="A Massive but Cheerful Online Digital Archive of Surfing"/>
    <n v="20000"/>
    <n v="10000"/>
    <x v="0"/>
    <s v="US"/>
    <s v="USD"/>
    <x v="730"/>
    <x v="730"/>
    <b v="0"/>
    <n v="265"/>
    <b v="1"/>
    <s v="publishing/nonfiction"/>
    <n v="50"/>
    <n v="37.74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x v="731"/>
    <x v="731"/>
    <b v="0"/>
    <n v="71"/>
    <b v="1"/>
    <s v="publishing/nonfiction"/>
    <n v="198"/>
    <n v="139.08000000000001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x v="732"/>
    <x v="732"/>
    <b v="0"/>
    <n v="13"/>
    <b v="1"/>
    <s v="publishing/nonfiction"/>
    <n v="24580"/>
    <n v="756.31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x v="733"/>
    <x v="733"/>
    <b v="0"/>
    <n v="169"/>
    <b v="1"/>
    <s v="publishing/nonfiction"/>
    <n v="392"/>
    <n v="57.99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9775"/>
    <x v="0"/>
    <s v="CA"/>
    <s v="CAD"/>
    <x v="734"/>
    <x v="734"/>
    <b v="0"/>
    <n v="57"/>
    <b v="1"/>
    <s v="publishing/nonfiction"/>
    <n v="115"/>
    <n v="171.4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x v="735"/>
    <x v="735"/>
    <b v="0"/>
    <n v="229"/>
    <b v="1"/>
    <s v="publishing/nonfiction"/>
    <n v="21"/>
    <n v="42.47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x v="736"/>
    <x v="736"/>
    <b v="0"/>
    <n v="108"/>
    <b v="1"/>
    <s v="publishing/nonfiction"/>
    <n v="269"/>
    <n v="89.81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x v="737"/>
    <x v="737"/>
    <b v="0"/>
    <n v="108"/>
    <b v="1"/>
    <s v="publishing/nonfiction"/>
    <n v="191"/>
    <n v="88.38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x v="738"/>
    <x v="738"/>
    <b v="0"/>
    <n v="41"/>
    <b v="1"/>
    <s v="publishing/nonfiction"/>
    <n v="636"/>
    <n v="232.59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x v="739"/>
    <x v="739"/>
    <b v="0"/>
    <n v="139"/>
    <b v="1"/>
    <s v="publishing/nonfiction"/>
    <n v="159"/>
    <n v="68.53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x v="740"/>
    <x v="740"/>
    <b v="0"/>
    <n v="19"/>
    <b v="1"/>
    <s v="publishing/nonfiction"/>
    <n v="317"/>
    <n v="500"/>
    <x v="3"/>
    <s v="nonfiction"/>
    <x v="740"/>
    <x v="740"/>
    <x v="0"/>
  </r>
  <r>
    <n v="741"/>
    <s v="reVILNA: the vilna ghetto project"/>
    <s v="A revolutionary digital mapping project of the Vilna Ghetto"/>
    <n v="13000"/>
    <n v="9486.69"/>
    <x v="0"/>
    <s v="US"/>
    <s v="USD"/>
    <x v="741"/>
    <x v="741"/>
    <b v="0"/>
    <n v="94"/>
    <b v="1"/>
    <s v="publishing/nonfiction"/>
    <n v="73"/>
    <n v="100.92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x v="742"/>
    <x v="742"/>
    <b v="0"/>
    <n v="23"/>
    <b v="1"/>
    <s v="publishing/nonfiction"/>
    <n v="677"/>
    <n v="412.04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x v="743"/>
    <x v="743"/>
    <b v="0"/>
    <n v="15"/>
    <b v="1"/>
    <s v="publishing/nonfiction"/>
    <n v="1720"/>
    <n v="630.66999999999996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x v="744"/>
    <x v="744"/>
    <b v="0"/>
    <n v="62"/>
    <b v="1"/>
    <s v="publishing/nonfiction"/>
    <n v="189"/>
    <n v="152.35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x v="745"/>
    <x v="745"/>
    <b v="0"/>
    <n v="74"/>
    <b v="1"/>
    <s v="publishing/nonfiction"/>
    <n v="425"/>
    <n v="127.37"/>
    <x v="3"/>
    <s v="nonfiction"/>
    <x v="745"/>
    <x v="745"/>
    <x v="4"/>
  </r>
  <r>
    <n v="746"/>
    <s v="Attention: People With Body Parts"/>
    <s v="This is a book of letters. Letters to our body parts."/>
    <n v="2987"/>
    <n v="9419"/>
    <x v="0"/>
    <s v="US"/>
    <s v="USD"/>
    <x v="746"/>
    <x v="746"/>
    <b v="0"/>
    <n v="97"/>
    <b v="1"/>
    <s v="publishing/nonfiction"/>
    <n v="315"/>
    <n v="97.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x v="747"/>
    <x v="747"/>
    <b v="0"/>
    <n v="55"/>
    <b v="1"/>
    <s v="publishing/nonfiction"/>
    <n v="134"/>
    <n v="170.82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x v="748"/>
    <x v="748"/>
    <b v="0"/>
    <n v="44"/>
    <b v="1"/>
    <s v="publishing/nonfiction"/>
    <n v="469"/>
    <n v="213.34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x v="749"/>
    <x v="749"/>
    <b v="0"/>
    <n v="110"/>
    <b v="1"/>
    <s v="publishing/nonfiction"/>
    <n v="94"/>
    <n v="85.18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x v="750"/>
    <x v="750"/>
    <b v="0"/>
    <n v="59"/>
    <b v="1"/>
    <s v="publishing/nonfiction"/>
    <n v="210"/>
    <n v="158.34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x v="751"/>
    <x v="751"/>
    <b v="0"/>
    <n v="62"/>
    <b v="1"/>
    <s v="publishing/nonfiction"/>
    <n v="310"/>
    <n v="150.0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x v="752"/>
    <x v="752"/>
    <b v="0"/>
    <n v="105"/>
    <b v="1"/>
    <s v="publishing/nonfiction"/>
    <n v="186"/>
    <n v="88.6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x v="753"/>
    <x v="753"/>
    <b v="0"/>
    <n v="26"/>
    <b v="1"/>
    <s v="publishing/nonfiction"/>
    <n v="92"/>
    <n v="354.92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x v="754"/>
    <x v="754"/>
    <b v="0"/>
    <n v="49"/>
    <b v="1"/>
    <s v="publishing/nonfiction"/>
    <n v="461"/>
    <n v="188.33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x v="755"/>
    <x v="755"/>
    <b v="0"/>
    <n v="68"/>
    <b v="1"/>
    <s v="publishing/nonfiction"/>
    <n v="368"/>
    <n v="135.34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x v="756"/>
    <x v="756"/>
    <b v="0"/>
    <n v="22"/>
    <b v="1"/>
    <s v="publishing/nonfiction"/>
    <n v="1310"/>
    <n v="416.82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x v="757"/>
    <x v="757"/>
    <b v="0"/>
    <n v="18"/>
    <b v="1"/>
    <s v="publishing/nonfiction"/>
    <n v="3655"/>
    <n v="507.61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9130"/>
    <x v="0"/>
    <s v="US"/>
    <s v="USD"/>
    <x v="758"/>
    <x v="758"/>
    <b v="0"/>
    <n v="19"/>
    <b v="1"/>
    <s v="publishing/nonfiction"/>
    <n v="365"/>
    <n v="480.53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9124"/>
    <x v="0"/>
    <s v="GB"/>
    <s v="GBP"/>
    <x v="759"/>
    <x v="759"/>
    <b v="0"/>
    <n v="99"/>
    <b v="1"/>
    <s v="publishing/nonfiction"/>
    <n v="182"/>
    <n v="92.16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x v="760"/>
    <x v="760"/>
    <b v="0"/>
    <n v="0"/>
    <b v="0"/>
    <s v="publishing/fiction"/>
    <n v="415"/>
    <e v="#DIV/0!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x v="761"/>
    <x v="761"/>
    <b v="0"/>
    <n v="6"/>
    <b v="0"/>
    <s v="publishing/fiction"/>
    <n v="182"/>
    <n v="1518.5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x v="762"/>
    <x v="762"/>
    <b v="0"/>
    <n v="0"/>
    <b v="0"/>
    <s v="publishing/fiction"/>
    <n v="260"/>
    <e v="#DIV/0!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x v="763"/>
    <x v="763"/>
    <b v="0"/>
    <n v="1"/>
    <b v="0"/>
    <s v="publishing/fiction"/>
    <n v="211"/>
    <n v="9044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9030"/>
    <x v="2"/>
    <s v="US"/>
    <s v="USD"/>
    <x v="764"/>
    <x v="764"/>
    <b v="0"/>
    <n v="0"/>
    <b v="0"/>
    <s v="publishing/fiction"/>
    <n v="181"/>
    <e v="#DIV/0!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x v="765"/>
    <x v="765"/>
    <b v="0"/>
    <n v="44"/>
    <b v="0"/>
    <s v="publishing/fiction"/>
    <n v="129"/>
    <n v="204.89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x v="766"/>
    <x v="766"/>
    <b v="0"/>
    <n v="0"/>
    <b v="0"/>
    <s v="publishing/fiction"/>
    <n v="224"/>
    <e v="#DIV/0!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x v="767"/>
    <x v="767"/>
    <b v="0"/>
    <n v="3"/>
    <b v="0"/>
    <s v="publishing/fiction"/>
    <n v="177"/>
    <n v="2945.67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x v="768"/>
    <x v="768"/>
    <b v="0"/>
    <n v="0"/>
    <b v="0"/>
    <s v="publishing/fiction"/>
    <n v="353"/>
    <e v="#DIV/0!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x v="769"/>
    <x v="769"/>
    <b v="0"/>
    <n v="52"/>
    <b v="0"/>
    <s v="publishing/fiction"/>
    <n v="221"/>
    <n v="169.7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x v="770"/>
    <x v="770"/>
    <b v="0"/>
    <n v="0"/>
    <b v="0"/>
    <s v="publishing/fiction"/>
    <n v="50"/>
    <e v="#DIV/0!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x v="771"/>
    <x v="771"/>
    <b v="0"/>
    <n v="1"/>
    <b v="0"/>
    <s v="publishing/fiction"/>
    <n v="23"/>
    <n v="8807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x v="772"/>
    <x v="772"/>
    <b v="0"/>
    <n v="1"/>
    <b v="0"/>
    <s v="publishing/fiction"/>
    <n v="586"/>
    <n v="8792.02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x v="773"/>
    <x v="773"/>
    <b v="0"/>
    <n v="2"/>
    <b v="0"/>
    <s v="publishing/fiction"/>
    <n v="234"/>
    <n v="4390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x v="774"/>
    <x v="774"/>
    <b v="0"/>
    <n v="9"/>
    <b v="0"/>
    <s v="publishing/fiction"/>
    <n v="1750"/>
    <n v="972.22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x v="775"/>
    <x v="775"/>
    <b v="0"/>
    <n v="5"/>
    <b v="0"/>
    <s v="publishing/fiction"/>
    <n v="87"/>
    <n v="1748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x v="776"/>
    <x v="776"/>
    <b v="0"/>
    <n v="57"/>
    <b v="0"/>
    <s v="publishing/fiction"/>
    <n v="125"/>
    <n v="153.3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x v="777"/>
    <x v="777"/>
    <b v="0"/>
    <n v="3"/>
    <b v="0"/>
    <s v="publishing/fiction"/>
    <n v="291"/>
    <n v="2911.6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x v="778"/>
    <x v="778"/>
    <b v="0"/>
    <n v="1"/>
    <b v="0"/>
    <s v="publishing/fiction"/>
    <n v="1746"/>
    <n v="8730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x v="779"/>
    <x v="779"/>
    <b v="0"/>
    <n v="6"/>
    <b v="0"/>
    <s v="publishing/fiction"/>
    <n v="58"/>
    <n v="1454.1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x v="780"/>
    <x v="780"/>
    <b v="0"/>
    <n v="27"/>
    <b v="1"/>
    <s v="music/rock"/>
    <n v="872"/>
    <n v="323.04000000000002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x v="781"/>
    <x v="781"/>
    <b v="0"/>
    <n v="25"/>
    <b v="1"/>
    <s v="music/rock"/>
    <n v="1089"/>
    <n v="348.46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x v="782"/>
    <x v="782"/>
    <b v="0"/>
    <n v="14"/>
    <b v="1"/>
    <s v="music/rock"/>
    <n v="1241"/>
    <n v="620.36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x v="783"/>
    <x v="783"/>
    <b v="0"/>
    <n v="35"/>
    <b v="1"/>
    <s v="music/rock"/>
    <n v="578"/>
    <n v="247.6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x v="784"/>
    <x v="784"/>
    <b v="0"/>
    <n v="10"/>
    <b v="1"/>
    <s v="music/rock"/>
    <n v="864"/>
    <n v="864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x v="785"/>
    <x v="785"/>
    <b v="0"/>
    <n v="29"/>
    <b v="1"/>
    <s v="music/rock"/>
    <n v="1727"/>
    <n v="297.79000000000002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x v="786"/>
    <x v="786"/>
    <b v="0"/>
    <n v="44"/>
    <b v="1"/>
    <s v="music/rock"/>
    <n v="173"/>
    <n v="196.18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x v="787"/>
    <x v="787"/>
    <b v="0"/>
    <n v="17"/>
    <b v="1"/>
    <s v="music/rock"/>
    <n v="718"/>
    <n v="507.06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x v="788"/>
    <x v="788"/>
    <b v="0"/>
    <n v="34"/>
    <b v="1"/>
    <s v="music/rock"/>
    <n v="859"/>
    <n v="252.53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x v="789"/>
    <x v="789"/>
    <b v="0"/>
    <n v="14"/>
    <b v="1"/>
    <s v="music/rock"/>
    <n v="505"/>
    <n v="612.92999999999995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x v="790"/>
    <x v="790"/>
    <b v="0"/>
    <n v="156"/>
    <b v="1"/>
    <s v="music/rock"/>
    <n v="86"/>
    <n v="54.92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x v="791"/>
    <x v="791"/>
    <b v="0"/>
    <n v="128"/>
    <b v="1"/>
    <s v="music/rock"/>
    <n v="114"/>
    <n v="66.709999999999994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8537"/>
    <x v="0"/>
    <s v="US"/>
    <s v="USD"/>
    <x v="792"/>
    <x v="792"/>
    <b v="0"/>
    <n v="60"/>
    <b v="1"/>
    <s v="music/rock"/>
    <n v="341"/>
    <n v="142.28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x v="793"/>
    <x v="793"/>
    <b v="0"/>
    <n v="32"/>
    <b v="1"/>
    <s v="music/rock"/>
    <n v="310"/>
    <n v="266.77999999999997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x v="794"/>
    <x v="794"/>
    <b v="0"/>
    <n v="53"/>
    <b v="1"/>
    <s v="music/rock"/>
    <n v="107"/>
    <n v="160.91999999999999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x v="795"/>
    <x v="795"/>
    <b v="0"/>
    <n v="184"/>
    <b v="1"/>
    <s v="music/rock"/>
    <n v="61"/>
    <n v="46.3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x v="796"/>
    <x v="796"/>
    <b v="0"/>
    <n v="90"/>
    <b v="1"/>
    <s v="music/rock"/>
    <n v="85"/>
    <n v="94.12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x v="797"/>
    <x v="797"/>
    <b v="0"/>
    <n v="71"/>
    <b v="1"/>
    <s v="music/rock"/>
    <n v="282"/>
    <n v="118.97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x v="798"/>
    <x v="798"/>
    <b v="0"/>
    <n v="87"/>
    <b v="1"/>
    <s v="music/rock"/>
    <n v="241"/>
    <n v="96.84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x v="799"/>
    <x v="799"/>
    <b v="0"/>
    <n v="28"/>
    <b v="1"/>
    <s v="music/rock"/>
    <n v="168"/>
    <n v="300.04000000000002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8399"/>
    <x v="0"/>
    <s v="GB"/>
    <s v="GBP"/>
    <x v="800"/>
    <x v="800"/>
    <b v="0"/>
    <n v="56"/>
    <b v="1"/>
    <s v="music/rock"/>
    <n v="560"/>
    <n v="149.97999999999999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8355"/>
    <x v="0"/>
    <s v="US"/>
    <s v="USD"/>
    <x v="801"/>
    <x v="801"/>
    <b v="0"/>
    <n v="51"/>
    <b v="1"/>
    <s v="music/rock"/>
    <n v="418"/>
    <n v="163.82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x v="802"/>
    <x v="802"/>
    <b v="0"/>
    <n v="75"/>
    <b v="1"/>
    <s v="music/rock"/>
    <n v="139"/>
    <n v="111.32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x v="803"/>
    <x v="803"/>
    <b v="0"/>
    <n v="38"/>
    <b v="1"/>
    <s v="music/rock"/>
    <n v="363"/>
    <n v="219.68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x v="804"/>
    <x v="804"/>
    <b v="0"/>
    <n v="18"/>
    <b v="1"/>
    <s v="music/rock"/>
    <n v="151"/>
    <n v="462.22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x v="805"/>
    <x v="805"/>
    <b v="0"/>
    <n v="54"/>
    <b v="1"/>
    <s v="music/rock"/>
    <n v="277"/>
    <n v="153.97999999999999"/>
    <x v="4"/>
    <s v="rock"/>
    <x v="805"/>
    <x v="805"/>
    <x v="6"/>
  </r>
  <r>
    <n v="806"/>
    <s v="Golden Animals NEW Album!"/>
    <s v="Help Golden Animals finish their NEW Album!"/>
    <n v="8000"/>
    <n v="8306.42"/>
    <x v="0"/>
    <s v="US"/>
    <s v="USD"/>
    <x v="806"/>
    <x v="806"/>
    <b v="0"/>
    <n v="71"/>
    <b v="1"/>
    <s v="music/rock"/>
    <n v="104"/>
    <n v="116.99"/>
    <x v="4"/>
    <s v="rock"/>
    <x v="806"/>
    <x v="806"/>
    <x v="6"/>
  </r>
  <r>
    <n v="807"/>
    <s v="Sic Vita - New EP Release - 2017"/>
    <s v="Join the Sic Vita family and lend a hand as we create a new album!"/>
    <n v="4000"/>
    <n v="8301"/>
    <x v="0"/>
    <s v="US"/>
    <s v="USD"/>
    <x v="807"/>
    <x v="807"/>
    <b v="0"/>
    <n v="57"/>
    <b v="1"/>
    <s v="music/rock"/>
    <n v="208"/>
    <n v="145.63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x v="808"/>
    <x v="808"/>
    <b v="0"/>
    <n v="43"/>
    <b v="1"/>
    <s v="music/rock"/>
    <n v="184"/>
    <n v="193.02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8272"/>
    <x v="0"/>
    <s v="US"/>
    <s v="USD"/>
    <x v="809"/>
    <x v="809"/>
    <b v="0"/>
    <n v="52"/>
    <b v="1"/>
    <s v="music/rock"/>
    <n v="207"/>
    <n v="159.08000000000001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x v="810"/>
    <x v="810"/>
    <b v="0"/>
    <n v="27"/>
    <b v="1"/>
    <s v="music/rock"/>
    <n v="550"/>
    <n v="305.77999999999997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8241"/>
    <x v="0"/>
    <s v="US"/>
    <s v="USD"/>
    <x v="811"/>
    <x v="811"/>
    <b v="0"/>
    <n v="12"/>
    <b v="1"/>
    <s v="music/rock"/>
    <n v="824"/>
    <n v="686.75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x v="812"/>
    <x v="812"/>
    <b v="0"/>
    <n v="33"/>
    <b v="1"/>
    <s v="music/rock"/>
    <n v="1372"/>
    <n v="249.39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8227"/>
    <x v="0"/>
    <s v="US"/>
    <s v="USD"/>
    <x v="813"/>
    <x v="813"/>
    <b v="0"/>
    <n v="96"/>
    <b v="1"/>
    <s v="music/rock"/>
    <n v="548"/>
    <n v="85.7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x v="814"/>
    <x v="814"/>
    <b v="0"/>
    <n v="28"/>
    <b v="1"/>
    <s v="music/rock"/>
    <n v="821"/>
    <n v="293.27"/>
    <x v="4"/>
    <s v="rock"/>
    <x v="814"/>
    <x v="814"/>
    <x v="6"/>
  </r>
  <r>
    <n v="815"/>
    <s v="Some Late Help for The Early Reset"/>
    <s v="Be a part of helping The Early Reset finish their new 7 song EP."/>
    <n v="4000"/>
    <n v="8211"/>
    <x v="0"/>
    <s v="US"/>
    <s v="USD"/>
    <x v="815"/>
    <x v="815"/>
    <b v="0"/>
    <n v="43"/>
    <b v="1"/>
    <s v="music/rock"/>
    <n v="205"/>
    <n v="190.95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x v="816"/>
    <x v="816"/>
    <b v="0"/>
    <n v="205"/>
    <b v="1"/>
    <s v="music/rock"/>
    <n v="117"/>
    <n v="40.049999999999997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x v="817"/>
    <x v="817"/>
    <b v="0"/>
    <n v="23"/>
    <b v="1"/>
    <s v="music/rock"/>
    <n v="547"/>
    <n v="356.83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x v="818"/>
    <x v="818"/>
    <b v="0"/>
    <n v="19"/>
    <b v="1"/>
    <s v="music/rock"/>
    <n v="2340"/>
    <n v="431.11"/>
    <x v="4"/>
    <s v="rock"/>
    <x v="818"/>
    <x v="818"/>
    <x v="5"/>
  </r>
  <r>
    <n v="819"/>
    <s v="Winter Tour"/>
    <s v="We are touring the Southeast in support of our new EP"/>
    <n v="400"/>
    <n v="8190"/>
    <x v="0"/>
    <s v="US"/>
    <s v="USD"/>
    <x v="819"/>
    <x v="819"/>
    <b v="0"/>
    <n v="14"/>
    <b v="1"/>
    <s v="music/rock"/>
    <n v="2048"/>
    <n v="585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x v="820"/>
    <x v="820"/>
    <b v="0"/>
    <n v="38"/>
    <b v="1"/>
    <s v="music/rock"/>
    <n v="409"/>
    <n v="215.08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x v="821"/>
    <x v="821"/>
    <b v="0"/>
    <n v="78"/>
    <b v="1"/>
    <s v="music/rock"/>
    <n v="47"/>
    <n v="104.69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x v="822"/>
    <x v="822"/>
    <b v="0"/>
    <n v="69"/>
    <b v="1"/>
    <s v="music/rock"/>
    <n v="272"/>
    <n v="118.26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8152"/>
    <x v="0"/>
    <s v="US"/>
    <s v="USD"/>
    <x v="823"/>
    <x v="823"/>
    <b v="0"/>
    <n v="33"/>
    <b v="1"/>
    <s v="music/rock"/>
    <n v="1019"/>
    <n v="247.03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x v="824"/>
    <x v="824"/>
    <b v="0"/>
    <n v="54"/>
    <b v="1"/>
    <s v="music/rock"/>
    <n v="509"/>
    <n v="150.66999999999999"/>
    <x v="4"/>
    <s v="rock"/>
    <x v="824"/>
    <x v="824"/>
    <x v="7"/>
  </r>
  <r>
    <n v="825"/>
    <s v="KILL FREEMAN"/>
    <s v="Kickstarting Kill Freeman independently. Help fund the New Record, Video and Live Shows."/>
    <n v="12500"/>
    <n v="8120"/>
    <x v="0"/>
    <s v="US"/>
    <s v="USD"/>
    <x v="825"/>
    <x v="825"/>
    <b v="0"/>
    <n v="99"/>
    <b v="1"/>
    <s v="music/rock"/>
    <n v="65"/>
    <n v="82.02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x v="826"/>
    <x v="826"/>
    <b v="0"/>
    <n v="49"/>
    <b v="1"/>
    <s v="music/rock"/>
    <n v="148"/>
    <n v="165.59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x v="827"/>
    <x v="827"/>
    <b v="0"/>
    <n v="11"/>
    <b v="1"/>
    <s v="music/rock"/>
    <n v="2703"/>
    <n v="737.27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x v="828"/>
    <x v="828"/>
    <b v="0"/>
    <n v="38"/>
    <b v="1"/>
    <s v="music/rock"/>
    <n v="624"/>
    <n v="213.39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x v="829"/>
    <x v="829"/>
    <b v="0"/>
    <n v="16"/>
    <b v="1"/>
    <s v="music/rock"/>
    <n v="1621"/>
    <n v="506.56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x v="830"/>
    <x v="830"/>
    <b v="0"/>
    <n v="32"/>
    <b v="1"/>
    <s v="music/rock"/>
    <n v="450"/>
    <n v="253.0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8095"/>
    <x v="0"/>
    <s v="US"/>
    <s v="USD"/>
    <x v="831"/>
    <x v="831"/>
    <b v="0"/>
    <n v="20"/>
    <b v="1"/>
    <s v="music/rock"/>
    <n v="540"/>
    <n v="404.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x v="832"/>
    <x v="832"/>
    <b v="0"/>
    <n v="154"/>
    <b v="1"/>
    <s v="music/rock"/>
    <n v="54"/>
    <n v="52.54"/>
    <x v="4"/>
    <s v="rock"/>
    <x v="832"/>
    <x v="832"/>
    <x v="6"/>
  </r>
  <r>
    <n v="833"/>
    <s v="Ragman Rolls"/>
    <s v="This is an American rock album."/>
    <n v="6000"/>
    <n v="8084"/>
    <x v="0"/>
    <s v="US"/>
    <s v="USD"/>
    <x v="833"/>
    <x v="833"/>
    <b v="0"/>
    <n v="41"/>
    <b v="1"/>
    <s v="music/rock"/>
    <n v="135"/>
    <n v="197.17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x v="834"/>
    <x v="834"/>
    <b v="0"/>
    <n v="75"/>
    <b v="1"/>
    <s v="music/rock"/>
    <n v="147"/>
    <n v="107.74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x v="835"/>
    <x v="835"/>
    <b v="0"/>
    <n v="40"/>
    <b v="1"/>
    <s v="music/rock"/>
    <n v="404"/>
    <n v="201.93"/>
    <x v="4"/>
    <s v="rock"/>
    <x v="835"/>
    <x v="835"/>
    <x v="5"/>
  </r>
  <r>
    <n v="836"/>
    <s v="DESMADRE Full Album + Press Kit"/>
    <s v="An album you can bring home to mom."/>
    <n v="5000"/>
    <n v="8076"/>
    <x v="0"/>
    <s v="US"/>
    <s v="USD"/>
    <x v="836"/>
    <x v="836"/>
    <b v="0"/>
    <n v="46"/>
    <b v="1"/>
    <s v="music/rock"/>
    <n v="162"/>
    <n v="175.57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x v="837"/>
    <x v="837"/>
    <b v="0"/>
    <n v="62"/>
    <b v="1"/>
    <s v="music/rock"/>
    <n v="323"/>
    <n v="130.16999999999999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x v="838"/>
    <x v="838"/>
    <b v="0"/>
    <n v="61"/>
    <b v="1"/>
    <s v="music/rock"/>
    <n v="403"/>
    <n v="132.19999999999999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x v="839"/>
    <x v="839"/>
    <b v="0"/>
    <n v="96"/>
    <b v="1"/>
    <s v="music/rock"/>
    <n v="161"/>
    <n v="83.9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x v="840"/>
    <x v="840"/>
    <b v="0"/>
    <n v="190"/>
    <b v="1"/>
    <s v="music/metal"/>
    <n v="81"/>
    <n v="42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x v="841"/>
    <x v="841"/>
    <b v="1"/>
    <n v="94"/>
    <b v="1"/>
    <s v="music/metal"/>
    <n v="161"/>
    <n v="85.48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x v="842"/>
    <x v="842"/>
    <b v="1"/>
    <n v="39"/>
    <b v="1"/>
    <s v="music/metal"/>
    <n v="321"/>
    <n v="205.79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x v="844"/>
    <x v="844"/>
    <b v="1"/>
    <n v="159"/>
    <b v="1"/>
    <s v="music/metal"/>
    <n v="267"/>
    <n v="50.38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x v="845"/>
    <x v="845"/>
    <b v="0"/>
    <n v="177"/>
    <b v="1"/>
    <s v="music/metal"/>
    <n v="160"/>
    <n v="45.23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x v="846"/>
    <x v="846"/>
    <b v="0"/>
    <n v="47"/>
    <b v="1"/>
    <s v="music/metal"/>
    <n v="727"/>
    <n v="170.23"/>
    <x v="4"/>
    <s v="metal"/>
    <x v="846"/>
    <x v="846"/>
    <x v="3"/>
  </r>
  <r>
    <n v="847"/>
    <s v="CENTROPYMUSIC"/>
    <s v="MUSIC WITH MEANING!  MUSIC THAT MATTERS!!!"/>
    <n v="10"/>
    <n v="8000"/>
    <x v="0"/>
    <s v="US"/>
    <s v="USD"/>
    <x v="847"/>
    <x v="847"/>
    <b v="0"/>
    <n v="1"/>
    <b v="1"/>
    <s v="music/metal"/>
    <n v="80000"/>
    <n v="800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x v="848"/>
    <x v="848"/>
    <b v="0"/>
    <n v="16"/>
    <b v="1"/>
    <s v="music/metal"/>
    <n v="2660"/>
    <n v="498.81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x v="849"/>
    <x v="849"/>
    <b v="0"/>
    <n v="115"/>
    <b v="1"/>
    <s v="music/metal"/>
    <n v="199"/>
    <n v="69.06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x v="850"/>
    <x v="850"/>
    <b v="0"/>
    <n v="133"/>
    <b v="1"/>
    <s v="music/metal"/>
    <n v="198"/>
    <n v="59.65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x v="851"/>
    <x v="851"/>
    <b v="0"/>
    <n v="70"/>
    <b v="1"/>
    <s v="music/metal"/>
    <n v="396"/>
    <n v="113.11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x v="852"/>
    <x v="852"/>
    <b v="0"/>
    <n v="62"/>
    <b v="1"/>
    <s v="music/metal"/>
    <n v="226"/>
    <n v="127.5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x v="853"/>
    <x v="853"/>
    <b v="0"/>
    <n v="10"/>
    <b v="1"/>
    <s v="music/metal"/>
    <n v="2635"/>
    <n v="790.5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x v="854"/>
    <x v="854"/>
    <b v="0"/>
    <n v="499"/>
    <b v="1"/>
    <s v="music/metal"/>
    <n v="28"/>
    <n v="15.79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x v="855"/>
    <x v="855"/>
    <b v="0"/>
    <n v="47"/>
    <b v="1"/>
    <s v="music/metal"/>
    <n v="543"/>
    <n v="167.57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x v="856"/>
    <x v="856"/>
    <b v="0"/>
    <n v="28"/>
    <b v="1"/>
    <s v="music/metal"/>
    <n v="3149"/>
    <n v="281.18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7860"/>
    <x v="0"/>
    <s v="ES"/>
    <s v="EUR"/>
    <x v="857"/>
    <x v="857"/>
    <b v="0"/>
    <n v="24"/>
    <b v="1"/>
    <s v="music/metal"/>
    <n v="655"/>
    <n v="327.5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x v="858"/>
    <x v="858"/>
    <b v="0"/>
    <n v="76"/>
    <b v="1"/>
    <s v="music/metal"/>
    <n v="653"/>
    <n v="103.1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7834"/>
    <x v="0"/>
    <s v="US"/>
    <s v="USD"/>
    <x v="859"/>
    <x v="859"/>
    <b v="0"/>
    <n v="98"/>
    <b v="1"/>
    <s v="music/metal"/>
    <n v="196"/>
    <n v="79.94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x v="860"/>
    <x v="860"/>
    <b v="0"/>
    <n v="48"/>
    <b v="0"/>
    <s v="music/jazz"/>
    <n v="56"/>
    <n v="163.19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x v="861"/>
    <x v="861"/>
    <b v="0"/>
    <n v="2"/>
    <b v="0"/>
    <s v="music/jazz"/>
    <n v="174"/>
    <n v="390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x v="862"/>
    <x v="862"/>
    <b v="0"/>
    <n v="4"/>
    <b v="0"/>
    <s v="music/jazz"/>
    <n v="16"/>
    <n v="1948.7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x v="863"/>
    <x v="863"/>
    <b v="0"/>
    <n v="5"/>
    <b v="0"/>
    <s v="music/jazz"/>
    <n v="390"/>
    <n v="1558.6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x v="864"/>
    <x v="864"/>
    <b v="0"/>
    <n v="79"/>
    <b v="0"/>
    <s v="music/jazz"/>
    <n v="120"/>
    <n v="98.61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x v="865"/>
    <x v="865"/>
    <b v="0"/>
    <n v="2"/>
    <b v="0"/>
    <s v="music/jazz"/>
    <n v="354"/>
    <n v="389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x v="866"/>
    <x v="866"/>
    <b v="0"/>
    <n v="11"/>
    <b v="0"/>
    <s v="music/jazz"/>
    <n v="222"/>
    <n v="705.82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x v="867"/>
    <x v="867"/>
    <b v="0"/>
    <n v="11"/>
    <b v="0"/>
    <s v="music/jazz"/>
    <n v="155"/>
    <n v="704.55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x v="868"/>
    <x v="868"/>
    <b v="0"/>
    <n v="1"/>
    <b v="0"/>
    <s v="music/jazz"/>
    <n v="17"/>
    <n v="7733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x v="869"/>
    <x v="869"/>
    <b v="0"/>
    <n v="3"/>
    <b v="0"/>
    <s v="music/jazz"/>
    <n v="88"/>
    <n v="2570.4299999999998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x v="870"/>
    <x v="870"/>
    <b v="0"/>
    <n v="5"/>
    <b v="0"/>
    <s v="music/jazz"/>
    <n v="39"/>
    <n v="1540.39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x v="871"/>
    <x v="871"/>
    <b v="0"/>
    <n v="12"/>
    <b v="0"/>
    <s v="music/jazz"/>
    <n v="128"/>
    <n v="640.41999999999996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x v="872"/>
    <x v="872"/>
    <b v="0"/>
    <n v="2"/>
    <b v="0"/>
    <s v="music/jazz"/>
    <n v="96"/>
    <n v="383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7665"/>
    <x v="2"/>
    <s v="US"/>
    <s v="USD"/>
    <x v="873"/>
    <x v="873"/>
    <b v="0"/>
    <n v="5"/>
    <b v="0"/>
    <s v="music/jazz"/>
    <n v="219"/>
    <n v="1533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x v="874"/>
    <x v="874"/>
    <b v="0"/>
    <n v="21"/>
    <b v="0"/>
    <s v="music/jazz"/>
    <n v="255"/>
    <n v="364.52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x v="875"/>
    <x v="875"/>
    <b v="0"/>
    <n v="0"/>
    <b v="0"/>
    <s v="music/jazz"/>
    <n v="153"/>
    <e v="#DIV/0!"/>
    <x v="4"/>
    <s v="jazz"/>
    <x v="875"/>
    <x v="875"/>
    <x v="0"/>
  </r>
  <r>
    <n v="876"/>
    <s v="Sound Of Dobells"/>
    <s v="What was the greatest record shop ever?  DOBELLS!"/>
    <n v="3152"/>
    <n v="7620"/>
    <x v="2"/>
    <s v="GB"/>
    <s v="GBP"/>
    <x v="876"/>
    <x v="876"/>
    <b v="0"/>
    <n v="45"/>
    <b v="0"/>
    <s v="music/jazz"/>
    <n v="242"/>
    <n v="169.33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x v="877"/>
    <x v="877"/>
    <b v="0"/>
    <n v="29"/>
    <b v="0"/>
    <s v="music/jazz"/>
    <n v="381"/>
    <n v="262.66000000000003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x v="878"/>
    <x v="878"/>
    <b v="0"/>
    <n v="2"/>
    <b v="0"/>
    <s v="music/jazz"/>
    <n v="152"/>
    <n v="3797.72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x v="879"/>
    <x v="879"/>
    <b v="0"/>
    <n v="30"/>
    <b v="0"/>
    <s v="music/jazz"/>
    <n v="361"/>
    <n v="252.53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x v="880"/>
    <x v="880"/>
    <b v="0"/>
    <n v="8"/>
    <b v="0"/>
    <s v="music/indie rock"/>
    <n v="200"/>
    <n v="944.88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x v="881"/>
    <x v="881"/>
    <b v="0"/>
    <n v="1"/>
    <b v="0"/>
    <s v="music/indie rock"/>
    <n v="201"/>
    <n v="7555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x v="882"/>
    <x v="882"/>
    <b v="0"/>
    <n v="14"/>
    <b v="0"/>
    <s v="music/indie rock"/>
    <n v="503"/>
    <n v="538.57000000000005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x v="883"/>
    <x v="883"/>
    <b v="0"/>
    <n v="24"/>
    <b v="0"/>
    <s v="music/indie rock"/>
    <n v="151"/>
    <n v="313.75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x v="884"/>
    <x v="884"/>
    <b v="0"/>
    <n v="2"/>
    <b v="0"/>
    <s v="music/indie rock"/>
    <n v="376"/>
    <n v="3763.5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x v="885"/>
    <x v="885"/>
    <b v="0"/>
    <n v="21"/>
    <b v="0"/>
    <s v="music/indie rock"/>
    <n v="753"/>
    <n v="358.34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x v="886"/>
    <x v="886"/>
    <b v="0"/>
    <n v="7"/>
    <b v="0"/>
    <s v="music/indie rock"/>
    <n v="1504"/>
    <n v="1074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x v="887"/>
    <x v="887"/>
    <b v="0"/>
    <n v="0"/>
    <b v="0"/>
    <s v="music/indie rock"/>
    <n v="751"/>
    <e v="#DIV/0!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x v="888"/>
    <x v="888"/>
    <b v="0"/>
    <n v="4"/>
    <b v="0"/>
    <s v="music/indie rock"/>
    <n v="750"/>
    <n v="1875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x v="889"/>
    <x v="889"/>
    <b v="0"/>
    <n v="32"/>
    <b v="0"/>
    <s v="music/indie rock"/>
    <n v="30"/>
    <n v="234.22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x v="890"/>
    <x v="890"/>
    <b v="0"/>
    <n v="4"/>
    <b v="0"/>
    <s v="music/indie rock"/>
    <n v="248"/>
    <n v="1861.29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x v="891"/>
    <x v="891"/>
    <b v="0"/>
    <n v="9"/>
    <b v="0"/>
    <s v="music/indie rock"/>
    <n v="93"/>
    <n v="825.94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x v="892"/>
    <x v="892"/>
    <b v="0"/>
    <n v="17"/>
    <b v="0"/>
    <s v="music/indie rock"/>
    <n v="124"/>
    <n v="436.18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x v="893"/>
    <x v="893"/>
    <b v="0"/>
    <n v="5"/>
    <b v="0"/>
    <s v="music/indie rock"/>
    <n v="371"/>
    <n v="1482.4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x v="894"/>
    <x v="894"/>
    <b v="0"/>
    <n v="53"/>
    <b v="0"/>
    <s v="music/indie rock"/>
    <n v="37"/>
    <n v="139.57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x v="895"/>
    <x v="895"/>
    <b v="0"/>
    <n v="7"/>
    <b v="0"/>
    <s v="music/indie rock"/>
    <n v="92"/>
    <n v="1054.72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x v="896"/>
    <x v="896"/>
    <b v="0"/>
    <n v="72"/>
    <b v="0"/>
    <s v="music/indie rock"/>
    <n v="92"/>
    <n v="102.29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x v="897"/>
    <x v="897"/>
    <b v="0"/>
    <n v="0"/>
    <b v="0"/>
    <s v="music/indie rock"/>
    <n v="245"/>
    <e v="#DIV/0!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x v="898"/>
    <x v="898"/>
    <b v="0"/>
    <n v="2"/>
    <b v="0"/>
    <s v="music/indie rock"/>
    <n v="294"/>
    <n v="3670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x v="899"/>
    <x v="899"/>
    <b v="0"/>
    <n v="8"/>
    <b v="0"/>
    <s v="music/indie rock"/>
    <n v="978"/>
    <n v="917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x v="900"/>
    <x v="900"/>
    <b v="0"/>
    <n v="2"/>
    <b v="0"/>
    <s v="music/jazz"/>
    <n v="147"/>
    <n v="3663.44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x v="901"/>
    <x v="901"/>
    <b v="0"/>
    <n v="0"/>
    <b v="0"/>
    <s v="music/jazz"/>
    <n v="112"/>
    <e v="#DIV/0!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x v="902"/>
    <x v="902"/>
    <b v="0"/>
    <n v="3"/>
    <b v="0"/>
    <s v="music/jazz"/>
    <n v="24"/>
    <n v="2408.67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x v="903"/>
    <x v="903"/>
    <b v="0"/>
    <n v="4"/>
    <b v="0"/>
    <s v="music/jazz"/>
    <n v="144"/>
    <n v="1805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x v="904"/>
    <x v="904"/>
    <b v="0"/>
    <n v="3"/>
    <b v="0"/>
    <s v="music/jazz"/>
    <n v="14"/>
    <n v="2406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7206"/>
    <x v="2"/>
    <s v="US"/>
    <s v="USD"/>
    <x v="905"/>
    <x v="905"/>
    <b v="0"/>
    <n v="6"/>
    <b v="0"/>
    <s v="music/jazz"/>
    <n v="111"/>
    <n v="1201"/>
    <x v="4"/>
    <s v="jazz"/>
    <x v="905"/>
    <x v="905"/>
    <x v="7"/>
  </r>
  <r>
    <n v="906"/>
    <s v="24th Music Presents Channeling Motown (Live)"/>
    <s v="The DMV's most respected saxophonist pay tribute to Motown."/>
    <n v="15000"/>
    <n v="7184"/>
    <x v="2"/>
    <s v="US"/>
    <s v="USD"/>
    <x v="906"/>
    <x v="906"/>
    <b v="0"/>
    <n v="0"/>
    <b v="0"/>
    <s v="music/jazz"/>
    <n v="48"/>
    <e v="#DIV/0!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7173"/>
    <x v="2"/>
    <s v="US"/>
    <s v="USD"/>
    <x v="907"/>
    <x v="907"/>
    <b v="0"/>
    <n v="0"/>
    <b v="0"/>
    <s v="music/jazz"/>
    <n v="247"/>
    <e v="#DIV/0!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x v="908"/>
    <x v="908"/>
    <b v="0"/>
    <n v="0"/>
    <b v="0"/>
    <s v="music/jazz"/>
    <n v="287"/>
    <e v="#DIV/0!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x v="909"/>
    <x v="909"/>
    <b v="0"/>
    <n v="8"/>
    <b v="0"/>
    <s v="music/jazz"/>
    <n v="45"/>
    <n v="895.02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x v="910"/>
    <x v="910"/>
    <b v="0"/>
    <n v="5"/>
    <b v="0"/>
    <s v="music/jazz"/>
    <n v="1298"/>
    <n v="1428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x v="911"/>
    <x v="911"/>
    <b v="0"/>
    <n v="0"/>
    <b v="0"/>
    <s v="music/jazz"/>
    <n v="7"/>
    <e v="#DIV/0!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x v="912"/>
    <x v="912"/>
    <b v="0"/>
    <n v="2"/>
    <b v="0"/>
    <s v="music/jazz"/>
    <n v="202"/>
    <n v="3531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x v="913"/>
    <x v="913"/>
    <b v="0"/>
    <n v="24"/>
    <b v="0"/>
    <s v="music/jazz"/>
    <n v="24"/>
    <n v="293.8999999999999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x v="914"/>
    <x v="914"/>
    <b v="0"/>
    <n v="0"/>
    <b v="0"/>
    <s v="music/jazz"/>
    <n v="470"/>
    <e v="#DIV/0!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x v="915"/>
    <x v="915"/>
    <b v="0"/>
    <n v="9"/>
    <b v="0"/>
    <s v="music/jazz"/>
    <n v="108"/>
    <n v="782.22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x v="916"/>
    <x v="916"/>
    <b v="0"/>
    <n v="0"/>
    <b v="0"/>
    <s v="music/jazz"/>
    <n v="213"/>
    <e v="#DIV/0!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x v="917"/>
    <x v="917"/>
    <b v="0"/>
    <n v="1"/>
    <b v="0"/>
    <s v="music/jazz"/>
    <n v="140"/>
    <n v="7015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x v="918"/>
    <x v="918"/>
    <b v="0"/>
    <n v="10"/>
    <b v="0"/>
    <s v="music/jazz"/>
    <n v="180"/>
    <n v="701.1"/>
    <x v="4"/>
    <s v="jazz"/>
    <x v="918"/>
    <x v="918"/>
    <x v="3"/>
  </r>
  <r>
    <n v="919"/>
    <s v="Jazz CD:  Out of The Blue"/>
    <s v="Cool jazz with a New Orleans flavor."/>
    <n v="20000"/>
    <n v="7003"/>
    <x v="2"/>
    <s v="US"/>
    <s v="USD"/>
    <x v="919"/>
    <x v="919"/>
    <b v="0"/>
    <n v="1"/>
    <b v="0"/>
    <s v="music/jazz"/>
    <n v="35"/>
    <n v="7003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x v="920"/>
    <x v="920"/>
    <b v="0"/>
    <n v="0"/>
    <b v="0"/>
    <s v="music/jazz"/>
    <n v="127"/>
    <e v="#DIV/0!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x v="921"/>
    <x v="921"/>
    <b v="0"/>
    <n v="20"/>
    <b v="0"/>
    <s v="music/jazz"/>
    <n v="46"/>
    <n v="348.1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x v="922"/>
    <x v="922"/>
    <b v="0"/>
    <n v="30"/>
    <b v="0"/>
    <s v="music/jazz"/>
    <n v="26"/>
    <n v="230.8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x v="923"/>
    <x v="923"/>
    <b v="0"/>
    <n v="6"/>
    <b v="0"/>
    <s v="music/jazz"/>
    <n v="46"/>
    <n v="1150.67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x v="924"/>
    <x v="924"/>
    <b v="0"/>
    <n v="15"/>
    <b v="0"/>
    <s v="music/jazz"/>
    <n v="229"/>
    <n v="457.53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x v="925"/>
    <x v="925"/>
    <b v="0"/>
    <n v="5"/>
    <b v="0"/>
    <s v="music/jazz"/>
    <n v="114"/>
    <n v="1370.6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x v="926"/>
    <x v="926"/>
    <b v="0"/>
    <n v="0"/>
    <b v="0"/>
    <s v="music/jazz"/>
    <n v="98"/>
    <e v="#DIV/0!"/>
    <x v="4"/>
    <s v="jazz"/>
    <x v="926"/>
    <x v="926"/>
    <x v="7"/>
  </r>
  <r>
    <n v="927"/>
    <s v="JETRO DA SILVA FUNK PROJECT"/>
    <s v="Studio CD/DVD Solo project of Pianist &amp; Keyboardist Jetro da Silva"/>
    <n v="20000"/>
    <n v="6780"/>
    <x v="2"/>
    <s v="US"/>
    <s v="USD"/>
    <x v="927"/>
    <x v="927"/>
    <b v="0"/>
    <n v="0"/>
    <b v="0"/>
    <s v="music/jazz"/>
    <n v="34"/>
    <e v="#DIV/0!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6755"/>
    <x v="2"/>
    <s v="US"/>
    <s v="USD"/>
    <x v="928"/>
    <x v="928"/>
    <b v="0"/>
    <n v="28"/>
    <b v="0"/>
    <s v="music/jazz"/>
    <n v="47"/>
    <n v="241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x v="929"/>
    <x v="929"/>
    <b v="0"/>
    <n v="0"/>
    <b v="0"/>
    <s v="music/jazz"/>
    <n v="1348"/>
    <e v="#DIV/0!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x v="930"/>
    <x v="930"/>
    <b v="0"/>
    <n v="5"/>
    <b v="0"/>
    <s v="music/jazz"/>
    <n v="745"/>
    <n v="1341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x v="931"/>
    <x v="931"/>
    <b v="0"/>
    <n v="7"/>
    <b v="0"/>
    <s v="music/jazz"/>
    <n v="335"/>
    <n v="957.14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6691"/>
    <x v="2"/>
    <s v="US"/>
    <s v="USD"/>
    <x v="932"/>
    <x v="932"/>
    <b v="0"/>
    <n v="30"/>
    <b v="0"/>
    <s v="music/jazz"/>
    <n v="70"/>
    <n v="223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x v="933"/>
    <x v="933"/>
    <b v="0"/>
    <n v="2"/>
    <b v="0"/>
    <s v="music/jazz"/>
    <n v="334"/>
    <n v="3342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x v="934"/>
    <x v="934"/>
    <b v="0"/>
    <n v="30"/>
    <b v="0"/>
    <s v="music/jazz"/>
    <n v="134"/>
    <n v="222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x v="935"/>
    <x v="935"/>
    <b v="0"/>
    <n v="2"/>
    <b v="0"/>
    <s v="music/jazz"/>
    <n v="190"/>
    <n v="3331.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x v="936"/>
    <x v="936"/>
    <b v="0"/>
    <n v="0"/>
    <b v="0"/>
    <s v="music/jazz"/>
    <n v="476"/>
    <e v="#DIV/0!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x v="937"/>
    <x v="937"/>
    <b v="0"/>
    <n v="2"/>
    <b v="0"/>
    <s v="music/jazz"/>
    <n v="190"/>
    <n v="3323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x v="938"/>
    <x v="938"/>
    <b v="0"/>
    <n v="1"/>
    <b v="0"/>
    <s v="music/jazz"/>
    <n v="95"/>
    <n v="664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x v="939"/>
    <x v="939"/>
    <b v="0"/>
    <n v="2"/>
    <b v="0"/>
    <s v="music/jazz"/>
    <n v="241"/>
    <n v="3316.5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x v="940"/>
    <x v="940"/>
    <b v="0"/>
    <n v="14"/>
    <b v="0"/>
    <s v="technology/wearables"/>
    <n v="74"/>
    <n v="473.74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x v="941"/>
    <x v="941"/>
    <b v="0"/>
    <n v="31"/>
    <b v="0"/>
    <s v="technology/wearables"/>
    <n v="13"/>
    <n v="213.81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x v="942"/>
    <x v="942"/>
    <b v="0"/>
    <n v="16"/>
    <b v="0"/>
    <s v="technology/wearables"/>
    <n v="88"/>
    <n v="413.13"/>
    <x v="2"/>
    <s v="wearables"/>
    <x v="942"/>
    <x v="942"/>
    <x v="2"/>
  </r>
  <r>
    <n v="943"/>
    <s v="SleepMode"/>
    <s v="A mask for home or travel that will give you the best, undisturbed sleep of your life."/>
    <n v="3000"/>
    <n v="6592"/>
    <x v="2"/>
    <s v="US"/>
    <s v="USD"/>
    <x v="943"/>
    <x v="943"/>
    <b v="0"/>
    <n v="12"/>
    <b v="0"/>
    <s v="technology/wearables"/>
    <n v="220"/>
    <n v="549.33000000000004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x v="944"/>
    <x v="944"/>
    <b v="0"/>
    <n v="96"/>
    <b v="0"/>
    <s v="technology/wearables"/>
    <n v="13"/>
    <n v="68.39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6555"/>
    <x v="2"/>
    <s v="FR"/>
    <s v="EUR"/>
    <x v="945"/>
    <x v="945"/>
    <b v="0"/>
    <n v="16"/>
    <b v="0"/>
    <s v="technology/wearables"/>
    <n v="7"/>
    <n v="409.69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6541"/>
    <x v="2"/>
    <s v="US"/>
    <s v="USD"/>
    <x v="946"/>
    <x v="946"/>
    <b v="0"/>
    <n v="5"/>
    <b v="0"/>
    <s v="technology/wearables"/>
    <n v="44"/>
    <n v="1308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x v="947"/>
    <x v="947"/>
    <b v="0"/>
    <n v="0"/>
    <b v="0"/>
    <s v="technology/wearables"/>
    <n v="768"/>
    <e v="#DIV/0!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x v="948"/>
    <x v="948"/>
    <b v="0"/>
    <n v="8"/>
    <b v="0"/>
    <s v="technology/wearables"/>
    <n v="163"/>
    <n v="814.38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6511"/>
    <x v="2"/>
    <s v="DE"/>
    <s v="EUR"/>
    <x v="949"/>
    <x v="949"/>
    <b v="0"/>
    <n v="7"/>
    <b v="0"/>
    <s v="technology/wearables"/>
    <n v="33"/>
    <n v="930.14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6506"/>
    <x v="2"/>
    <s v="CA"/>
    <s v="CAD"/>
    <x v="950"/>
    <x v="950"/>
    <b v="0"/>
    <n v="24"/>
    <b v="0"/>
    <s v="technology/wearables"/>
    <n v="130"/>
    <n v="271.08"/>
    <x v="2"/>
    <s v="wearables"/>
    <x v="950"/>
    <x v="950"/>
    <x v="0"/>
  </r>
  <r>
    <n v="951"/>
    <s v="Smart Harness"/>
    <s v="Revolutionizing the way we walk our dogs!"/>
    <n v="50000"/>
    <n v="6505"/>
    <x v="2"/>
    <s v="US"/>
    <s v="USD"/>
    <x v="951"/>
    <x v="951"/>
    <b v="0"/>
    <n v="121"/>
    <b v="0"/>
    <s v="technology/wearables"/>
    <n v="13"/>
    <n v="53.76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6500.09"/>
    <x v="2"/>
    <s v="US"/>
    <s v="USD"/>
    <x v="952"/>
    <x v="952"/>
    <b v="0"/>
    <n v="196"/>
    <b v="0"/>
    <s v="technology/wearables"/>
    <n v="13"/>
    <n v="33.159999999999997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x v="953"/>
    <x v="953"/>
    <b v="0"/>
    <n v="5"/>
    <b v="0"/>
    <s v="technology/wearables"/>
    <n v="43"/>
    <n v="1300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x v="954"/>
    <x v="954"/>
    <b v="0"/>
    <n v="73"/>
    <b v="0"/>
    <s v="technology/wearables"/>
    <n v="43"/>
    <n v="88.84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x v="955"/>
    <x v="955"/>
    <b v="0"/>
    <n v="93"/>
    <b v="0"/>
    <s v="technology/wearables"/>
    <n v="2"/>
    <n v="69.23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x v="956"/>
    <x v="956"/>
    <b v="0"/>
    <n v="17"/>
    <b v="0"/>
    <s v="technology/wearables"/>
    <n v="13"/>
    <n v="376.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6388"/>
    <x v="2"/>
    <s v="US"/>
    <s v="USD"/>
    <x v="957"/>
    <x v="957"/>
    <b v="0"/>
    <n v="7"/>
    <b v="0"/>
    <s v="technology/wearables"/>
    <n v="53"/>
    <n v="912.57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x v="958"/>
    <x v="958"/>
    <b v="0"/>
    <n v="17"/>
    <b v="0"/>
    <s v="technology/wearables"/>
    <n v="82"/>
    <n v="375.71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x v="959"/>
    <x v="959"/>
    <b v="0"/>
    <n v="171"/>
    <b v="0"/>
    <s v="technology/wearables"/>
    <n v="13"/>
    <n v="37.32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x v="960"/>
    <x v="960"/>
    <b v="0"/>
    <n v="188"/>
    <b v="0"/>
    <s v="technology/wearables"/>
    <n v="11"/>
    <n v="33.909999999999997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x v="961"/>
    <x v="961"/>
    <b v="0"/>
    <n v="110"/>
    <b v="0"/>
    <s v="technology/wearables"/>
    <n v="7"/>
    <n v="57.94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x v="962"/>
    <x v="962"/>
    <b v="0"/>
    <n v="37"/>
    <b v="0"/>
    <s v="technology/wearables"/>
    <n v="254"/>
    <n v="171.89"/>
    <x v="2"/>
    <s v="wearables"/>
    <x v="962"/>
    <x v="962"/>
    <x v="2"/>
  </r>
  <r>
    <n v="963"/>
    <s v="The Ultimate Learning Center"/>
    <s v="WE are molding an educated, motivated, non violent GENERATION!"/>
    <n v="35000"/>
    <n v="6360"/>
    <x v="2"/>
    <s v="US"/>
    <s v="USD"/>
    <x v="963"/>
    <x v="963"/>
    <b v="0"/>
    <n v="9"/>
    <b v="0"/>
    <s v="technology/wearables"/>
    <n v="18"/>
    <n v="706.67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x v="964"/>
    <x v="964"/>
    <b v="0"/>
    <n v="29"/>
    <b v="0"/>
    <s v="technology/wearables"/>
    <n v="6"/>
    <n v="217.52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x v="965"/>
    <x v="965"/>
    <b v="0"/>
    <n v="6"/>
    <b v="0"/>
    <s v="technology/wearables"/>
    <n v="25"/>
    <n v="1050.29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x v="966"/>
    <x v="966"/>
    <b v="0"/>
    <n v="30"/>
    <b v="0"/>
    <s v="technology/wearables"/>
    <n v="53"/>
    <n v="210.03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6300"/>
    <x v="2"/>
    <s v="US"/>
    <s v="USD"/>
    <x v="967"/>
    <x v="967"/>
    <b v="0"/>
    <n v="81"/>
    <b v="0"/>
    <s v="technology/wearables"/>
    <n v="32"/>
    <n v="77.7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x v="968"/>
    <x v="968"/>
    <b v="0"/>
    <n v="4"/>
    <b v="0"/>
    <s v="technology/wearables"/>
    <n v="79"/>
    <n v="157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6258"/>
    <x v="2"/>
    <s v="MX"/>
    <s v="MXN"/>
    <x v="969"/>
    <x v="969"/>
    <b v="0"/>
    <n v="11"/>
    <b v="0"/>
    <s v="technology/wearables"/>
    <n v="21"/>
    <n v="568.91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x v="970"/>
    <x v="970"/>
    <b v="0"/>
    <n v="14"/>
    <b v="0"/>
    <s v="technology/wearables"/>
    <n v="125"/>
    <n v="446.93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x v="971"/>
    <x v="971"/>
    <b v="0"/>
    <n v="5"/>
    <b v="0"/>
    <s v="technology/wearables"/>
    <n v="6"/>
    <n v="1248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x v="972"/>
    <x v="972"/>
    <b v="0"/>
    <n v="45"/>
    <b v="0"/>
    <s v="technology/wearables"/>
    <n v="31"/>
    <n v="138.56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x v="973"/>
    <x v="973"/>
    <b v="0"/>
    <n v="8"/>
    <b v="0"/>
    <s v="technology/wearables"/>
    <n v="31"/>
    <n v="777.5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x v="974"/>
    <x v="974"/>
    <b v="0"/>
    <n v="3"/>
    <b v="0"/>
    <s v="technology/wearables"/>
    <n v="12"/>
    <n v="2071.85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x v="975"/>
    <x v="975"/>
    <b v="0"/>
    <n v="24"/>
    <b v="0"/>
    <s v="technology/wearables"/>
    <n v="6"/>
    <n v="258.95999999999998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x v="976"/>
    <x v="976"/>
    <b v="0"/>
    <n v="18"/>
    <b v="0"/>
    <s v="technology/wearables"/>
    <n v="4"/>
    <n v="34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x v="977"/>
    <x v="977"/>
    <b v="0"/>
    <n v="12"/>
    <b v="0"/>
    <s v="technology/wearables"/>
    <n v="230"/>
    <n v="517.41999999999996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x v="978"/>
    <x v="978"/>
    <b v="0"/>
    <n v="123"/>
    <b v="0"/>
    <s v="technology/wearables"/>
    <n v="4"/>
    <n v="50.46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x v="979"/>
    <x v="979"/>
    <b v="0"/>
    <n v="96"/>
    <b v="0"/>
    <s v="technology/wearables"/>
    <n v="18"/>
    <n v="64.39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x v="980"/>
    <x v="980"/>
    <b v="0"/>
    <n v="31"/>
    <b v="0"/>
    <s v="technology/wearables"/>
    <n v="62"/>
    <n v="198.55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x v="981"/>
    <x v="981"/>
    <b v="0"/>
    <n v="4"/>
    <b v="0"/>
    <s v="technology/wearables"/>
    <n v="7"/>
    <n v="1536.57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6141.99"/>
    <x v="2"/>
    <s v="US"/>
    <s v="USD"/>
    <x v="982"/>
    <x v="982"/>
    <b v="0"/>
    <n v="3"/>
    <b v="0"/>
    <s v="technology/wearables"/>
    <n v="35"/>
    <n v="2047.33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x v="983"/>
    <x v="983"/>
    <b v="0"/>
    <n v="179"/>
    <b v="0"/>
    <s v="technology/wearables"/>
    <n v="6"/>
    <n v="34.25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x v="984"/>
    <x v="984"/>
    <b v="0"/>
    <n v="3"/>
    <b v="0"/>
    <s v="technology/wearables"/>
    <n v="61"/>
    <n v="2040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x v="985"/>
    <x v="985"/>
    <b v="0"/>
    <n v="23"/>
    <b v="0"/>
    <s v="technology/wearables"/>
    <n v="20"/>
    <n v="266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x v="986"/>
    <x v="986"/>
    <b v="0"/>
    <n v="23"/>
    <b v="0"/>
    <s v="technology/wearables"/>
    <n v="31"/>
    <n v="265.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x v="987"/>
    <x v="987"/>
    <b v="0"/>
    <n v="41"/>
    <b v="0"/>
    <s v="technology/wearables"/>
    <n v="12"/>
    <n v="148.97999999999999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x v="988"/>
    <x v="988"/>
    <b v="0"/>
    <n v="0"/>
    <b v="0"/>
    <s v="technology/wearables"/>
    <n v="122"/>
    <e v="#DIV/0!"/>
    <x v="2"/>
    <s v="wearables"/>
    <x v="988"/>
    <x v="988"/>
    <x v="2"/>
  </r>
  <r>
    <n v="989"/>
    <s v="Power Rope"/>
    <s v="The most useful phone charger you will ever buy"/>
    <n v="10000"/>
    <n v="6100"/>
    <x v="2"/>
    <s v="US"/>
    <s v="USD"/>
    <x v="989"/>
    <x v="989"/>
    <b v="0"/>
    <n v="32"/>
    <b v="0"/>
    <s v="technology/wearables"/>
    <n v="61"/>
    <n v="190.63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x v="990"/>
    <x v="990"/>
    <b v="0"/>
    <n v="2"/>
    <b v="0"/>
    <s v="technology/wearables"/>
    <n v="24"/>
    <n v="3043.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x v="991"/>
    <x v="991"/>
    <b v="0"/>
    <n v="7"/>
    <b v="0"/>
    <s v="technology/wearables"/>
    <n v="122"/>
    <n v="868.57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6080"/>
    <x v="2"/>
    <s v="US"/>
    <s v="USD"/>
    <x v="992"/>
    <x v="992"/>
    <b v="0"/>
    <n v="4"/>
    <b v="0"/>
    <s v="technology/wearables"/>
    <n v="6"/>
    <n v="1520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x v="993"/>
    <x v="993"/>
    <b v="0"/>
    <n v="196"/>
    <b v="0"/>
    <s v="technology/wearables"/>
    <n v="9"/>
    <n v="31.01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x v="994"/>
    <x v="994"/>
    <b v="0"/>
    <n v="11"/>
    <b v="0"/>
    <s v="technology/wearables"/>
    <n v="3"/>
    <n v="551.91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x v="995"/>
    <x v="995"/>
    <b v="0"/>
    <n v="9"/>
    <b v="0"/>
    <s v="technology/wearables"/>
    <n v="61"/>
    <n v="673.44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x v="996"/>
    <x v="996"/>
    <b v="0"/>
    <n v="5"/>
    <b v="0"/>
    <s v="technology/wearables"/>
    <n v="152"/>
    <n v="1212"/>
    <x v="2"/>
    <s v="wearables"/>
    <x v="996"/>
    <x v="996"/>
    <x v="3"/>
  </r>
  <r>
    <n v="997"/>
    <s v="iPhanny"/>
    <s v="The iPhanny keeps your iPhone 6 safe from bending in those dangerous pants pockets."/>
    <n v="5000"/>
    <n v="6056"/>
    <x v="2"/>
    <s v="US"/>
    <s v="USD"/>
    <x v="997"/>
    <x v="997"/>
    <b v="0"/>
    <n v="8"/>
    <b v="0"/>
    <s v="technology/wearables"/>
    <n v="121"/>
    <n v="757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x v="998"/>
    <x v="998"/>
    <b v="0"/>
    <n v="229"/>
    <b v="0"/>
    <s v="technology/wearables"/>
    <n v="10"/>
    <n v="26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x v="999"/>
    <x v="999"/>
    <b v="0"/>
    <n v="40"/>
    <b v="0"/>
    <s v="technology/wearables"/>
    <n v="4"/>
    <n v="151.05000000000001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x v="1000"/>
    <x v="1000"/>
    <b v="0"/>
    <n v="6"/>
    <b v="0"/>
    <s v="technology/wearables"/>
    <n v="1"/>
    <n v="1006.93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x v="1001"/>
    <x v="1001"/>
    <b v="0"/>
    <n v="4"/>
    <b v="0"/>
    <s v="technology/wearables"/>
    <n v="121"/>
    <n v="1510.39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x v="1002"/>
    <x v="1002"/>
    <b v="0"/>
    <n v="22"/>
    <b v="0"/>
    <s v="technology/wearables"/>
    <n v="60"/>
    <n v="274.5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x v="1003"/>
    <x v="1003"/>
    <b v="0"/>
    <n v="15"/>
    <b v="0"/>
    <s v="technology/wearables"/>
    <n v="30"/>
    <n v="402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x v="1004"/>
    <x v="1004"/>
    <b v="0"/>
    <n v="95"/>
    <b v="0"/>
    <s v="technology/wearables"/>
    <n v="24"/>
    <n v="63.46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x v="1005"/>
    <x v="1005"/>
    <b v="0"/>
    <n v="161"/>
    <b v="0"/>
    <s v="technology/wearables"/>
    <n v="3"/>
    <n v="37.43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x v="1006"/>
    <x v="1006"/>
    <b v="0"/>
    <n v="8"/>
    <b v="0"/>
    <s v="technology/wearables"/>
    <n v="151"/>
    <n v="753.13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x v="1007"/>
    <x v="1007"/>
    <b v="0"/>
    <n v="76"/>
    <b v="0"/>
    <s v="technology/wearables"/>
    <n v="20"/>
    <n v="79.28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x v="1008"/>
    <x v="1008"/>
    <b v="0"/>
    <n v="1"/>
    <b v="0"/>
    <s v="technology/wearables"/>
    <n v="6"/>
    <n v="602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x v="1009"/>
    <x v="1009"/>
    <b v="0"/>
    <n v="101"/>
    <b v="0"/>
    <s v="technology/wearables"/>
    <n v="12"/>
    <n v="59.59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x v="1010"/>
    <x v="1010"/>
    <b v="0"/>
    <n v="4"/>
    <b v="0"/>
    <s v="technology/wearables"/>
    <n v="5"/>
    <n v="1504.7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x v="1011"/>
    <x v="1011"/>
    <b v="0"/>
    <n v="1"/>
    <b v="0"/>
    <s v="technology/wearables"/>
    <n v="30"/>
    <n v="6007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x v="1012"/>
    <x v="1012"/>
    <b v="0"/>
    <n v="775"/>
    <b v="0"/>
    <s v="technology/wearables"/>
    <n v="120"/>
    <n v="7.74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x v="1013"/>
    <x v="1013"/>
    <b v="0"/>
    <n v="90"/>
    <b v="0"/>
    <s v="technology/wearables"/>
    <n v="24"/>
    <n v="66.67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x v="1014"/>
    <x v="1014"/>
    <b v="0"/>
    <n v="16"/>
    <b v="0"/>
    <s v="technology/wearables"/>
    <n v="60"/>
    <n v="37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x v="1015"/>
    <x v="1015"/>
    <b v="0"/>
    <n v="6"/>
    <b v="0"/>
    <s v="technology/wearables"/>
    <n v="67"/>
    <n v="100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x v="1016"/>
    <x v="1016"/>
    <b v="0"/>
    <n v="38"/>
    <b v="0"/>
    <s v="technology/wearables"/>
    <n v="6"/>
    <n v="157.88999999999999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x v="1017"/>
    <x v="1017"/>
    <b v="0"/>
    <n v="355"/>
    <b v="0"/>
    <s v="technology/wearables"/>
    <n v="2"/>
    <n v="16.899999999999999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000"/>
    <x v="1"/>
    <s v="US"/>
    <s v="USD"/>
    <x v="1018"/>
    <x v="1018"/>
    <b v="0"/>
    <n v="7"/>
    <b v="0"/>
    <s v="technology/wearables"/>
    <n v="30"/>
    <n v="857.14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x v="1019"/>
    <x v="1019"/>
    <b v="0"/>
    <n v="400"/>
    <b v="0"/>
    <s v="technology/wearables"/>
    <n v="13"/>
    <n v="14.96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x v="1020"/>
    <x v="1020"/>
    <b v="0"/>
    <n v="30"/>
    <b v="1"/>
    <s v="music/electronic music"/>
    <n v="383"/>
    <n v="198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x v="1021"/>
    <x v="1021"/>
    <b v="1"/>
    <n v="478"/>
    <b v="1"/>
    <s v="music/electronic music"/>
    <n v="197"/>
    <n v="12.39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5910"/>
    <x v="0"/>
    <s v="US"/>
    <s v="USD"/>
    <x v="1022"/>
    <x v="1022"/>
    <b v="1"/>
    <n v="74"/>
    <b v="1"/>
    <s v="music/electronic music"/>
    <n v="296"/>
    <n v="79.86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x v="1023"/>
    <x v="1023"/>
    <b v="0"/>
    <n v="131"/>
    <b v="1"/>
    <s v="music/electronic music"/>
    <n v="295"/>
    <n v="45.09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x v="1024"/>
    <x v="1024"/>
    <b v="1"/>
    <n v="61"/>
    <b v="1"/>
    <s v="music/electronic music"/>
    <n v="30"/>
    <n v="96.79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5902"/>
    <x v="0"/>
    <s v="US"/>
    <s v="USD"/>
    <x v="1025"/>
    <x v="1025"/>
    <b v="1"/>
    <n v="1071"/>
    <b v="1"/>
    <s v="music/electronic music"/>
    <n v="8"/>
    <n v="5.51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x v="1026"/>
    <x v="1026"/>
    <b v="1"/>
    <n v="122"/>
    <b v="1"/>
    <s v="music/electronic music"/>
    <n v="84"/>
    <n v="48.16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x v="1027"/>
    <x v="1027"/>
    <b v="1"/>
    <n v="111"/>
    <b v="1"/>
    <s v="music/electronic music"/>
    <n v="78"/>
    <n v="52.93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x v="1028"/>
    <x v="1028"/>
    <b v="1"/>
    <n v="255"/>
    <b v="1"/>
    <s v="music/electronic music"/>
    <n v="59"/>
    <n v="22.98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5854"/>
    <x v="0"/>
    <s v="SE"/>
    <s v="SEK"/>
    <x v="1029"/>
    <x v="1029"/>
    <b v="0"/>
    <n v="141"/>
    <b v="1"/>
    <s v="music/electronic music"/>
    <n v="59"/>
    <n v="41.52"/>
    <x v="4"/>
    <s v="electronic music"/>
    <x v="1029"/>
    <x v="1029"/>
    <x v="0"/>
  </r>
  <r>
    <n v="1030"/>
    <s v="The Gothsicles - I FEEL SICLE"/>
    <s v="Help fund the latest Gothsicles mega-album, I FEEL SICLE!"/>
    <n v="2000"/>
    <n v="5845"/>
    <x v="0"/>
    <s v="US"/>
    <s v="USD"/>
    <x v="1030"/>
    <x v="1030"/>
    <b v="0"/>
    <n v="159"/>
    <b v="1"/>
    <s v="music/electronic music"/>
    <n v="292"/>
    <n v="36.76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x v="1031"/>
    <x v="1031"/>
    <b v="0"/>
    <n v="99"/>
    <b v="1"/>
    <s v="music/electronic music"/>
    <n v="58"/>
    <n v="58.91"/>
    <x v="4"/>
    <s v="electronic music"/>
    <x v="1031"/>
    <x v="1031"/>
    <x v="0"/>
  </r>
  <r>
    <n v="1032"/>
    <s v="Phantom Ship / Coastal (Album Preorder)"/>
    <s v="Ideal for living rooms and open spaces."/>
    <n v="5400"/>
    <n v="5830.83"/>
    <x v="0"/>
    <s v="US"/>
    <s v="USD"/>
    <x v="1032"/>
    <x v="1032"/>
    <b v="0"/>
    <n v="96"/>
    <b v="1"/>
    <s v="music/electronic music"/>
    <n v="108"/>
    <n v="60.74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x v="1033"/>
    <x v="1033"/>
    <b v="0"/>
    <n v="27"/>
    <b v="1"/>
    <s v="music/electronic music"/>
    <n v="439"/>
    <n v="215.7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x v="1034"/>
    <x v="1034"/>
    <b v="0"/>
    <n v="166"/>
    <b v="1"/>
    <s v="music/electronic music"/>
    <n v="116"/>
    <n v="35.020000000000003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x v="1035"/>
    <x v="1035"/>
    <b v="0"/>
    <n v="76"/>
    <b v="1"/>
    <s v="music/electronic music"/>
    <n v="126"/>
    <n v="76.319999999999993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x v="1036"/>
    <x v="1036"/>
    <b v="0"/>
    <n v="211"/>
    <b v="1"/>
    <s v="music/electronic music"/>
    <n v="128"/>
    <n v="27.35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x v="1037"/>
    <x v="1037"/>
    <b v="0"/>
    <n v="21"/>
    <b v="1"/>
    <s v="music/electronic music"/>
    <n v="576"/>
    <n v="274.14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x v="1038"/>
    <x v="1038"/>
    <b v="0"/>
    <n v="61"/>
    <b v="1"/>
    <s v="music/electronic music"/>
    <n v="383"/>
    <n v="94.08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x v="1039"/>
    <x v="1039"/>
    <b v="0"/>
    <n v="30"/>
    <b v="1"/>
    <s v="music/electronic music"/>
    <n v="1143"/>
    <n v="190.43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x v="1040"/>
    <x v="1040"/>
    <b v="0"/>
    <n v="1"/>
    <b v="0"/>
    <s v="journalism/audio"/>
    <n v="7"/>
    <n v="570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x v="1041"/>
    <x v="1041"/>
    <b v="0"/>
    <n v="0"/>
    <b v="0"/>
    <s v="journalism/audio"/>
    <n v="11392"/>
    <e v="#DIV/0!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x v="1042"/>
    <x v="1042"/>
    <b v="0"/>
    <n v="1"/>
    <b v="0"/>
    <s v="journalism/audio"/>
    <n v="874"/>
    <n v="568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x v="1043"/>
    <x v="1043"/>
    <b v="0"/>
    <n v="292"/>
    <b v="0"/>
    <s v="journalism/audio"/>
    <n v="6"/>
    <n v="19.43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x v="1044"/>
    <x v="1044"/>
    <b v="0"/>
    <n v="2"/>
    <b v="0"/>
    <s v="journalism/audio"/>
    <n v="81"/>
    <n v="2835.56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x v="1045"/>
    <x v="1045"/>
    <b v="0"/>
    <n v="8"/>
    <b v="0"/>
    <s v="journalism/audio"/>
    <n v="57"/>
    <n v="708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x v="1046"/>
    <x v="1046"/>
    <b v="0"/>
    <n v="0"/>
    <b v="0"/>
    <s v="journalism/audio"/>
    <n v="189"/>
    <e v="#DIV/0!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x v="1047"/>
    <x v="1047"/>
    <b v="0"/>
    <n v="1"/>
    <b v="0"/>
    <s v="journalism/audio"/>
    <n v="283"/>
    <n v="5660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x v="1048"/>
    <x v="1048"/>
    <b v="0"/>
    <n v="4"/>
    <b v="0"/>
    <s v="journalism/audio"/>
    <n v="38"/>
    <n v="1413.9"/>
    <x v="5"/>
    <s v="audio"/>
    <x v="1048"/>
    <x v="1048"/>
    <x v="2"/>
  </r>
  <r>
    <n v="1049"/>
    <s v="J1 (Canceled)"/>
    <s v="------"/>
    <n v="12000"/>
    <n v="5651.58"/>
    <x v="1"/>
    <s v="US"/>
    <s v="USD"/>
    <x v="1049"/>
    <x v="1049"/>
    <b v="0"/>
    <n v="0"/>
    <b v="0"/>
    <s v="journalism/audio"/>
    <n v="47"/>
    <e v="#DIV/0!"/>
    <x v="5"/>
    <s v="audio"/>
    <x v="1049"/>
    <x v="1049"/>
    <x v="2"/>
  </r>
  <r>
    <n v="1050"/>
    <s v="The (Secular) Barbershop Podcast (Canceled)"/>
    <s v="Secularism is on the rise and I hear you.Talk to me."/>
    <n v="2500"/>
    <n v="5645"/>
    <x v="1"/>
    <s v="US"/>
    <s v="USD"/>
    <x v="1050"/>
    <x v="1050"/>
    <b v="0"/>
    <n v="0"/>
    <b v="0"/>
    <s v="journalism/audio"/>
    <n v="226"/>
    <e v="#DIV/0!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x v="1051"/>
    <x v="1051"/>
    <b v="0"/>
    <n v="0"/>
    <b v="0"/>
    <s v="journalism/audio"/>
    <n v="1127"/>
    <e v="#DIV/0!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x v="1052"/>
    <x v="1052"/>
    <b v="0"/>
    <n v="0"/>
    <b v="0"/>
    <s v="journalism/audio"/>
    <n v="130"/>
    <e v="#DIV/0!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x v="1053"/>
    <x v="1053"/>
    <b v="0"/>
    <n v="1"/>
    <b v="0"/>
    <s v="journalism/audio"/>
    <n v="375"/>
    <n v="5623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x v="1054"/>
    <x v="1054"/>
    <b v="0"/>
    <n v="0"/>
    <b v="0"/>
    <s v="journalism/audio"/>
    <n v="225"/>
    <e v="#DIV/0!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x v="1055"/>
    <x v="1055"/>
    <b v="0"/>
    <n v="0"/>
    <b v="0"/>
    <s v="journalism/audio"/>
    <n v="160"/>
    <e v="#DIV/0!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x v="1056"/>
    <x v="1056"/>
    <b v="0"/>
    <n v="0"/>
    <b v="0"/>
    <s v="journalism/audio"/>
    <n v="56"/>
    <e v="#DIV/0!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x v="1057"/>
    <x v="1057"/>
    <b v="0"/>
    <n v="0"/>
    <b v="0"/>
    <s v="journalism/audio"/>
    <n v="56"/>
    <e v="#DIV/0!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x v="1058"/>
    <x v="1058"/>
    <b v="0"/>
    <n v="0"/>
    <b v="0"/>
    <s v="journalism/audio"/>
    <n v="14"/>
    <e v="#DIV/0!"/>
    <x v="5"/>
    <s v="audio"/>
    <x v="1058"/>
    <x v="1058"/>
    <x v="0"/>
  </r>
  <r>
    <n v="1059"/>
    <s v="Voice Over Artist (Canceled)"/>
    <s v="Turning myself into a vocal artist."/>
    <n v="1100"/>
    <n v="5585"/>
    <x v="1"/>
    <s v="US"/>
    <s v="USD"/>
    <x v="1059"/>
    <x v="1059"/>
    <b v="0"/>
    <n v="0"/>
    <b v="0"/>
    <s v="journalism/audio"/>
    <n v="508"/>
    <e v="#DIV/0!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x v="1060"/>
    <x v="1060"/>
    <b v="0"/>
    <n v="1"/>
    <b v="0"/>
    <s v="journalism/audio"/>
    <n v="112"/>
    <n v="558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5574"/>
    <x v="1"/>
    <s v="US"/>
    <s v="USD"/>
    <x v="1061"/>
    <x v="1061"/>
    <b v="0"/>
    <n v="0"/>
    <b v="0"/>
    <s v="journalism/audio"/>
    <n v="139"/>
    <e v="#DIV/0!"/>
    <x v="5"/>
    <s v="audio"/>
    <x v="1061"/>
    <x v="1061"/>
    <x v="2"/>
  </r>
  <r>
    <n v="1062"/>
    <s v="RETURNING AT A LATER DATE"/>
    <s v="SEE US ON PATREON www.badgirlartwork.com"/>
    <n v="199"/>
    <n v="5570"/>
    <x v="1"/>
    <s v="US"/>
    <s v="USD"/>
    <x v="1062"/>
    <x v="1062"/>
    <b v="0"/>
    <n v="4"/>
    <b v="0"/>
    <s v="journalism/audio"/>
    <n v="2799"/>
    <n v="1392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x v="1063"/>
    <x v="1063"/>
    <b v="0"/>
    <n v="0"/>
    <b v="0"/>
    <s v="journalism/audio"/>
    <n v="556"/>
    <e v="#DIV/0!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x v="1064"/>
    <x v="1064"/>
    <b v="0"/>
    <n v="123"/>
    <b v="0"/>
    <s v="games/video games"/>
    <n v="6"/>
    <n v="45.16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x v="1065"/>
    <x v="1065"/>
    <b v="0"/>
    <n v="5"/>
    <b v="0"/>
    <s v="games/video games"/>
    <n v="185"/>
    <n v="1108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x v="1066"/>
    <x v="1066"/>
    <b v="0"/>
    <n v="148"/>
    <b v="0"/>
    <s v="games/video games"/>
    <n v="4"/>
    <n v="37.4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x v="1067"/>
    <x v="1067"/>
    <b v="0"/>
    <n v="10"/>
    <b v="0"/>
    <s v="games/video games"/>
    <n v="1107"/>
    <n v="553.5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x v="1068"/>
    <x v="1068"/>
    <b v="0"/>
    <n v="4"/>
    <b v="0"/>
    <s v="games/video games"/>
    <n v="18"/>
    <n v="1381.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x v="1069"/>
    <x v="1069"/>
    <b v="0"/>
    <n v="21"/>
    <b v="0"/>
    <s v="games/video games"/>
    <n v="251"/>
    <n v="262.6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x v="1070"/>
    <x v="1070"/>
    <b v="0"/>
    <n v="2"/>
    <b v="0"/>
    <s v="games/video games"/>
    <n v="55"/>
    <n v="275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x v="1071"/>
    <x v="1071"/>
    <b v="0"/>
    <n v="0"/>
    <b v="0"/>
    <s v="games/video games"/>
    <n v="5509"/>
    <e v="#DIV/0!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x v="1072"/>
    <x v="1072"/>
    <b v="0"/>
    <n v="4"/>
    <b v="0"/>
    <s v="games/video games"/>
    <n v="7"/>
    <n v="1377.2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5504"/>
    <x v="2"/>
    <s v="US"/>
    <s v="USD"/>
    <x v="1073"/>
    <x v="1073"/>
    <b v="0"/>
    <n v="1"/>
    <b v="0"/>
    <s v="games/video games"/>
    <n v="734"/>
    <n v="5504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x v="1074"/>
    <x v="1074"/>
    <b v="0"/>
    <n v="30"/>
    <b v="0"/>
    <s v="games/video games"/>
    <n v="10"/>
    <n v="183.3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5500"/>
    <x v="2"/>
    <s v="US"/>
    <s v="USD"/>
    <x v="1075"/>
    <x v="1075"/>
    <b v="0"/>
    <n v="3"/>
    <b v="0"/>
    <s v="games/video games"/>
    <n v="550"/>
    <n v="1833.33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x v="1076"/>
    <x v="1076"/>
    <b v="0"/>
    <n v="975"/>
    <b v="0"/>
    <s v="games/video games"/>
    <n v="7"/>
    <n v="5.64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x v="1077"/>
    <x v="1077"/>
    <b v="0"/>
    <n v="167"/>
    <b v="0"/>
    <s v="games/video games"/>
    <n v="22"/>
    <n v="32.82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x v="1078"/>
    <x v="1078"/>
    <b v="0"/>
    <n v="5"/>
    <b v="0"/>
    <s v="games/video games"/>
    <n v="913"/>
    <n v="1095.599999999999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x v="1079"/>
    <x v="1079"/>
    <b v="0"/>
    <n v="18"/>
    <b v="0"/>
    <s v="games/video games"/>
    <n v="21"/>
    <n v="303.83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5465"/>
    <x v="2"/>
    <s v="US"/>
    <s v="USD"/>
    <x v="1080"/>
    <x v="1080"/>
    <b v="0"/>
    <n v="98"/>
    <b v="0"/>
    <s v="games/video games"/>
    <n v="27"/>
    <n v="55.77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5462"/>
    <x v="2"/>
    <s v="US"/>
    <s v="USD"/>
    <x v="1081"/>
    <x v="1081"/>
    <b v="0"/>
    <n v="4"/>
    <b v="0"/>
    <s v="games/video games"/>
    <n v="8"/>
    <n v="1365.5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x v="1082"/>
    <x v="1082"/>
    <b v="0"/>
    <n v="3"/>
    <b v="0"/>
    <s v="games/video games"/>
    <n v="55"/>
    <n v="1818.67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x v="1083"/>
    <x v="1083"/>
    <b v="0"/>
    <n v="1"/>
    <b v="0"/>
    <s v="games/video games"/>
    <n v="11"/>
    <n v="5452"/>
    <x v="6"/>
    <s v="video games"/>
    <x v="1083"/>
    <x v="1083"/>
    <x v="3"/>
  </r>
  <r>
    <n v="1084"/>
    <s v="My own channel"/>
    <s v="I want to start my own channel for gaming"/>
    <n v="550"/>
    <n v="5443"/>
    <x v="2"/>
    <s v="US"/>
    <s v="USD"/>
    <x v="1084"/>
    <x v="1084"/>
    <b v="0"/>
    <n v="0"/>
    <b v="0"/>
    <s v="games/video games"/>
    <n v="990"/>
    <e v="#DIV/0!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5437"/>
    <x v="2"/>
    <s v="CA"/>
    <s v="CAD"/>
    <x v="1085"/>
    <x v="1085"/>
    <b v="0"/>
    <n v="9"/>
    <b v="0"/>
    <s v="games/video games"/>
    <n v="18"/>
    <n v="604.11"/>
    <x v="6"/>
    <s v="video games"/>
    <x v="1085"/>
    <x v="1085"/>
    <x v="2"/>
  </r>
  <r>
    <n v="1086"/>
    <s v="Cyber Universe Online"/>
    <s v="Humanity's future in the Galaxy"/>
    <n v="18000"/>
    <n v="5433"/>
    <x v="2"/>
    <s v="US"/>
    <s v="USD"/>
    <x v="1086"/>
    <x v="1086"/>
    <b v="0"/>
    <n v="2"/>
    <b v="0"/>
    <s v="games/video games"/>
    <n v="30"/>
    <n v="2716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x v="1087"/>
    <x v="1087"/>
    <b v="0"/>
    <n v="0"/>
    <b v="0"/>
    <s v="games/video games"/>
    <n v="494"/>
    <e v="#DIV/0!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5430"/>
    <x v="2"/>
    <s v="US"/>
    <s v="USD"/>
    <x v="1088"/>
    <x v="1088"/>
    <b v="0"/>
    <n v="147"/>
    <b v="0"/>
    <s v="games/video games"/>
    <n v="12"/>
    <n v="36.94"/>
    <x v="6"/>
    <s v="video games"/>
    <x v="1088"/>
    <x v="1088"/>
    <x v="3"/>
  </r>
  <r>
    <n v="1089"/>
    <s v="Farabel"/>
    <s v="Farabel is a single player turn-based fantasy strategy game for Mac/PC/Linux"/>
    <n v="15000"/>
    <n v="5422"/>
    <x v="2"/>
    <s v="FR"/>
    <s v="EUR"/>
    <x v="1089"/>
    <x v="1089"/>
    <b v="0"/>
    <n v="49"/>
    <b v="0"/>
    <s v="games/video games"/>
    <n v="36"/>
    <n v="110.65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x v="1090"/>
    <x v="1090"/>
    <b v="0"/>
    <n v="1"/>
    <b v="0"/>
    <s v="games/video games"/>
    <n v="42"/>
    <n v="5414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x v="1091"/>
    <x v="1091"/>
    <b v="0"/>
    <n v="2"/>
    <b v="0"/>
    <s v="games/video games"/>
    <n v="2705"/>
    <n v="270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x v="1092"/>
    <x v="1092"/>
    <b v="0"/>
    <n v="7"/>
    <b v="0"/>
    <s v="games/video games"/>
    <n v="271"/>
    <n v="772.86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x v="1093"/>
    <x v="1093"/>
    <b v="0"/>
    <n v="4"/>
    <b v="0"/>
    <s v="games/video games"/>
    <n v="1800"/>
    <n v="1349.75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x v="1094"/>
    <x v="1094"/>
    <b v="0"/>
    <n v="27"/>
    <b v="0"/>
    <s v="games/video games"/>
    <n v="30"/>
    <n v="199.85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x v="1095"/>
    <x v="1095"/>
    <b v="0"/>
    <n v="94"/>
    <b v="0"/>
    <s v="games/video games"/>
    <n v="1"/>
    <n v="57.34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x v="1096"/>
    <x v="1096"/>
    <b v="0"/>
    <n v="29"/>
    <b v="0"/>
    <s v="games/video games"/>
    <n v="45"/>
    <n v="185.82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x v="1097"/>
    <x v="1097"/>
    <b v="0"/>
    <n v="7"/>
    <b v="0"/>
    <s v="games/video games"/>
    <n v="5"/>
    <n v="768.65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5380"/>
    <x v="2"/>
    <s v="US"/>
    <s v="USD"/>
    <x v="1098"/>
    <x v="1098"/>
    <b v="0"/>
    <n v="22"/>
    <b v="0"/>
    <s v="games/video games"/>
    <n v="22"/>
    <n v="244.5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x v="1099"/>
    <x v="1099"/>
    <b v="0"/>
    <n v="1"/>
    <b v="0"/>
    <s v="games/video games"/>
    <n v="108"/>
    <n v="5376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x v="1100"/>
    <x v="1100"/>
    <b v="0"/>
    <n v="10"/>
    <b v="0"/>
    <s v="games/video games"/>
    <n v="134"/>
    <n v="536.6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5360"/>
    <x v="2"/>
    <s v="US"/>
    <s v="USD"/>
    <x v="1101"/>
    <x v="1101"/>
    <b v="0"/>
    <n v="6"/>
    <b v="0"/>
    <s v="games/video games"/>
    <n v="5"/>
    <n v="893.3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x v="1102"/>
    <x v="1102"/>
    <b v="0"/>
    <n v="24"/>
    <b v="0"/>
    <s v="games/video games"/>
    <n v="67"/>
    <n v="223.3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x v="1103"/>
    <x v="1103"/>
    <b v="0"/>
    <n v="15"/>
    <b v="0"/>
    <s v="games/video games"/>
    <n v="36"/>
    <n v="357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x v="1104"/>
    <x v="1104"/>
    <b v="0"/>
    <n v="37"/>
    <b v="0"/>
    <s v="games/video games"/>
    <n v="9"/>
    <n v="144.72999999999999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x v="1105"/>
    <x v="1105"/>
    <b v="0"/>
    <n v="20"/>
    <b v="0"/>
    <s v="games/video games"/>
    <n v="1"/>
    <n v="267.14999999999998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x v="1106"/>
    <x v="1106"/>
    <b v="0"/>
    <n v="7"/>
    <b v="0"/>
    <s v="games/video games"/>
    <n v="1333"/>
    <n v="761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x v="1107"/>
    <x v="1107"/>
    <b v="0"/>
    <n v="0"/>
    <b v="0"/>
    <s v="games/video games"/>
    <n v="53"/>
    <e v="#DIV/0!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x v="1108"/>
    <x v="1108"/>
    <b v="0"/>
    <n v="21"/>
    <b v="0"/>
    <s v="games/video games"/>
    <n v="21"/>
    <n v="253.71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x v="1109"/>
    <x v="1109"/>
    <b v="0"/>
    <n v="3"/>
    <b v="0"/>
    <s v="games/video games"/>
    <n v="53"/>
    <n v="1774.34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x v="1110"/>
    <x v="1110"/>
    <b v="0"/>
    <n v="11"/>
    <b v="0"/>
    <s v="games/video games"/>
    <n v="11"/>
    <n v="483.82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x v="1111"/>
    <x v="1111"/>
    <b v="0"/>
    <n v="1"/>
    <b v="0"/>
    <s v="games/video games"/>
    <n v="212"/>
    <n v="5308.26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x v="1112"/>
    <x v="1112"/>
    <b v="0"/>
    <n v="312"/>
    <b v="0"/>
    <s v="games/video games"/>
    <n v="6"/>
    <n v="16.989999999999998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x v="1113"/>
    <x v="1113"/>
    <b v="0"/>
    <n v="1"/>
    <b v="0"/>
    <s v="games/video games"/>
    <n v="530"/>
    <n v="5297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x v="1114"/>
    <x v="1114"/>
    <b v="0"/>
    <n v="3"/>
    <b v="0"/>
    <s v="games/video games"/>
    <n v="88"/>
    <n v="1765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x v="1115"/>
    <x v="1115"/>
    <b v="0"/>
    <n v="4"/>
    <b v="0"/>
    <s v="games/video games"/>
    <n v="13"/>
    <n v="1322.7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5285"/>
    <x v="2"/>
    <s v="US"/>
    <s v="USD"/>
    <x v="1116"/>
    <x v="1116"/>
    <b v="0"/>
    <n v="10"/>
    <b v="0"/>
    <s v="games/video games"/>
    <n v="1"/>
    <n v="528.5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5271"/>
    <x v="2"/>
    <s v="DE"/>
    <s v="EUR"/>
    <x v="1117"/>
    <x v="1117"/>
    <b v="0"/>
    <n v="8"/>
    <b v="0"/>
    <s v="games/video games"/>
    <n v="527"/>
    <n v="658.8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x v="1118"/>
    <x v="1118"/>
    <b v="0"/>
    <n v="3"/>
    <b v="0"/>
    <s v="games/video games"/>
    <n v="117"/>
    <n v="1754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x v="1119"/>
    <x v="1119"/>
    <b v="0"/>
    <n v="1"/>
    <b v="0"/>
    <s v="games/video games"/>
    <n v="251"/>
    <n v="5260.92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5260"/>
    <x v="2"/>
    <s v="US"/>
    <s v="USD"/>
    <x v="1120"/>
    <x v="1120"/>
    <b v="0"/>
    <n v="0"/>
    <b v="0"/>
    <s v="games/video games"/>
    <n v="21"/>
    <e v="#DIV/0!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5259"/>
    <x v="2"/>
    <s v="US"/>
    <s v="USD"/>
    <x v="1121"/>
    <x v="1121"/>
    <b v="0"/>
    <n v="5"/>
    <b v="0"/>
    <s v="games/video games"/>
    <n v="2"/>
    <n v="1051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x v="1122"/>
    <x v="1122"/>
    <b v="0"/>
    <n v="0"/>
    <b v="0"/>
    <s v="games/video games"/>
    <n v="164"/>
    <e v="#DIV/0!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x v="1123"/>
    <x v="1123"/>
    <b v="0"/>
    <n v="3"/>
    <b v="0"/>
    <s v="games/video games"/>
    <n v="105"/>
    <n v="1750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x v="1124"/>
    <x v="1124"/>
    <b v="0"/>
    <n v="7"/>
    <b v="0"/>
    <s v="games/mobile games"/>
    <n v="6"/>
    <n v="748.57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x v="1125"/>
    <x v="1125"/>
    <b v="0"/>
    <n v="0"/>
    <b v="0"/>
    <s v="games/mobile games"/>
    <n v="175"/>
    <e v="#DIV/0!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5235"/>
    <x v="2"/>
    <s v="US"/>
    <s v="USD"/>
    <x v="1126"/>
    <x v="1126"/>
    <b v="0"/>
    <n v="2"/>
    <b v="0"/>
    <s v="games/mobile games"/>
    <n v="262"/>
    <n v="2617.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x v="1127"/>
    <x v="1127"/>
    <b v="0"/>
    <n v="23"/>
    <b v="0"/>
    <s v="games/mobile games"/>
    <n v="15"/>
    <n v="227.57"/>
    <x v="6"/>
    <s v="mobile games"/>
    <x v="1127"/>
    <x v="1127"/>
    <x v="3"/>
  </r>
  <r>
    <n v="1128"/>
    <s v="Flying Turds"/>
    <s v="#havingfunFTW"/>
    <n v="1000"/>
    <n v="5233"/>
    <x v="2"/>
    <s v="GB"/>
    <s v="GBP"/>
    <x v="1128"/>
    <x v="1128"/>
    <b v="0"/>
    <n v="1"/>
    <b v="0"/>
    <s v="games/mobile games"/>
    <n v="523"/>
    <n v="5233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x v="1129"/>
    <x v="1129"/>
    <b v="0"/>
    <n v="2"/>
    <b v="0"/>
    <s v="games/mobile games"/>
    <n v="26"/>
    <n v="2616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x v="1130"/>
    <x v="1130"/>
    <b v="0"/>
    <n v="3"/>
    <b v="0"/>
    <s v="games/mobile games"/>
    <n v="105"/>
    <n v="1742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x v="1131"/>
    <x v="1131"/>
    <b v="0"/>
    <n v="0"/>
    <b v="0"/>
    <s v="games/mobile games"/>
    <n v="13"/>
    <e v="#DIV/0!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5222"/>
    <x v="2"/>
    <s v="CA"/>
    <s v="CAD"/>
    <x v="1132"/>
    <x v="1132"/>
    <b v="0"/>
    <n v="13"/>
    <b v="0"/>
    <s v="games/mobile games"/>
    <n v="52"/>
    <n v="401.69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x v="1133"/>
    <x v="1133"/>
    <b v="0"/>
    <n v="1"/>
    <b v="0"/>
    <s v="games/mobile games"/>
    <n v="174"/>
    <n v="5221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x v="1134"/>
    <x v="1134"/>
    <b v="0"/>
    <n v="1"/>
    <b v="0"/>
    <s v="games/mobile games"/>
    <n v="21"/>
    <n v="522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x v="1135"/>
    <x v="1135"/>
    <b v="0"/>
    <n v="1"/>
    <b v="0"/>
    <s v="games/mobile games"/>
    <n v="521"/>
    <n v="5212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x v="1136"/>
    <x v="1136"/>
    <b v="0"/>
    <n v="6"/>
    <b v="0"/>
    <s v="games/mobile games"/>
    <n v="124"/>
    <n v="867.08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x v="1137"/>
    <x v="1137"/>
    <b v="0"/>
    <n v="39"/>
    <b v="0"/>
    <s v="games/mobile games"/>
    <n v="21"/>
    <n v="133.3300000000000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x v="1138"/>
    <x v="1138"/>
    <b v="0"/>
    <n v="4"/>
    <b v="0"/>
    <s v="games/mobile games"/>
    <n v="15"/>
    <n v="1300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x v="1139"/>
    <x v="1139"/>
    <b v="0"/>
    <n v="1"/>
    <b v="0"/>
    <s v="games/mobile games"/>
    <n v="65"/>
    <n v="519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x v="1140"/>
    <x v="1140"/>
    <b v="0"/>
    <n v="0"/>
    <b v="0"/>
    <s v="games/mobile games"/>
    <n v="104"/>
    <e v="#DIV/0!"/>
    <x v="6"/>
    <s v="mobile games"/>
    <x v="1140"/>
    <x v="1140"/>
    <x v="0"/>
  </r>
  <r>
    <n v="1141"/>
    <s v="Arena Z - Zombie Survival"/>
    <s v="I think this will be a great game!"/>
    <n v="500"/>
    <n v="5176"/>
    <x v="2"/>
    <s v="DE"/>
    <s v="EUR"/>
    <x v="1141"/>
    <x v="1141"/>
    <b v="0"/>
    <n v="0"/>
    <b v="0"/>
    <s v="games/mobile games"/>
    <n v="1035"/>
    <e v="#DIV/0!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x v="1142"/>
    <x v="1142"/>
    <b v="0"/>
    <n v="0"/>
    <b v="0"/>
    <s v="games/mobile games"/>
    <n v="129"/>
    <e v="#DIV/0!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x v="1143"/>
    <x v="1143"/>
    <b v="0"/>
    <n v="8"/>
    <b v="0"/>
    <s v="games/mobile games"/>
    <n v="11"/>
    <n v="645.88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x v="1144"/>
    <x v="1144"/>
    <b v="0"/>
    <n v="0"/>
    <b v="0"/>
    <s v="food/food trucks"/>
    <n v="55"/>
    <e v="#DIV/0!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x v="1145"/>
    <x v="1145"/>
    <b v="0"/>
    <n v="1"/>
    <b v="0"/>
    <s v="food/food trucks"/>
    <n v="6"/>
    <n v="5145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x v="1146"/>
    <x v="1146"/>
    <b v="0"/>
    <n v="12"/>
    <b v="0"/>
    <s v="food/food trucks"/>
    <n v="86"/>
    <n v="427.92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x v="1147"/>
    <x v="1147"/>
    <b v="0"/>
    <n v="0"/>
    <b v="0"/>
    <s v="food/food trucks"/>
    <n v="20"/>
    <e v="#DIV/0!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5116"/>
    <x v="2"/>
    <s v="US"/>
    <s v="USD"/>
    <x v="1148"/>
    <x v="1148"/>
    <b v="0"/>
    <n v="3"/>
    <b v="0"/>
    <s v="food/food trucks"/>
    <n v="34"/>
    <n v="1705.33"/>
    <x v="7"/>
    <s v="food trucks"/>
    <x v="1148"/>
    <x v="1148"/>
    <x v="2"/>
  </r>
  <r>
    <n v="1149"/>
    <s v="The Floridian Food Truck"/>
    <s v="Bringing culturally diverse Floridian cuisine to the people!"/>
    <n v="50000"/>
    <n v="5105"/>
    <x v="2"/>
    <s v="US"/>
    <s v="USD"/>
    <x v="1149"/>
    <x v="1149"/>
    <b v="0"/>
    <n v="2"/>
    <b v="0"/>
    <s v="food/food trucks"/>
    <n v="10"/>
    <n v="2552.5"/>
    <x v="7"/>
    <s v="food trucks"/>
    <x v="1149"/>
    <x v="1149"/>
    <x v="2"/>
  </r>
  <r>
    <n v="1150"/>
    <s v="Chef Po's Food Truck"/>
    <s v="Bringing delicious authentic and fusion Taiwanese Food to the West Coast."/>
    <n v="2500"/>
    <n v="5103"/>
    <x v="2"/>
    <s v="US"/>
    <s v="USD"/>
    <x v="1150"/>
    <x v="1150"/>
    <b v="0"/>
    <n v="6"/>
    <b v="0"/>
    <s v="food/food trucks"/>
    <n v="204"/>
    <n v="850.5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x v="1151"/>
    <x v="1151"/>
    <b v="0"/>
    <n v="0"/>
    <b v="0"/>
    <s v="food/food trucks"/>
    <n v="20"/>
    <e v="#DIV/0!"/>
    <x v="7"/>
    <s v="food trucks"/>
    <x v="1151"/>
    <x v="1151"/>
    <x v="0"/>
  </r>
  <r>
    <n v="1152"/>
    <s v="Peruvian King Food Truck"/>
    <s v="Peruvian food truck with an LA twist."/>
    <n v="16000"/>
    <n v="5100"/>
    <x v="2"/>
    <s v="US"/>
    <s v="USD"/>
    <x v="1152"/>
    <x v="1152"/>
    <b v="0"/>
    <n v="15"/>
    <b v="0"/>
    <s v="food/food trucks"/>
    <n v="32"/>
    <n v="340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96"/>
    <x v="2"/>
    <s v="US"/>
    <s v="USD"/>
    <x v="1153"/>
    <x v="1153"/>
    <b v="0"/>
    <n v="1"/>
    <b v="0"/>
    <s v="food/food trucks"/>
    <n v="64"/>
    <n v="5096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x v="1154"/>
    <x v="1154"/>
    <b v="0"/>
    <n v="3"/>
    <b v="0"/>
    <s v="food/food trucks"/>
    <n v="102"/>
    <n v="1695.67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x v="1155"/>
    <x v="1155"/>
    <b v="0"/>
    <n v="8"/>
    <b v="0"/>
    <s v="food/food trucks"/>
    <n v="20"/>
    <n v="635.7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x v="1156"/>
    <x v="1156"/>
    <b v="0"/>
    <n v="0"/>
    <b v="0"/>
    <s v="food/food trucks"/>
    <n v="78"/>
    <e v="#DIV/0!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x v="1157"/>
    <x v="1157"/>
    <b v="0"/>
    <n v="3"/>
    <b v="0"/>
    <s v="food/food trucks"/>
    <n v="51"/>
    <n v="1692.67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x v="1158"/>
    <x v="1158"/>
    <b v="0"/>
    <n v="3"/>
    <b v="0"/>
    <s v="food/food trucks"/>
    <n v="68"/>
    <n v="1690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x v="1159"/>
    <x v="1159"/>
    <b v="0"/>
    <n v="0"/>
    <b v="0"/>
    <s v="food/food trucks"/>
    <n v="75"/>
    <e v="#DIV/0!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x v="1160"/>
    <x v="1160"/>
    <b v="0"/>
    <n v="19"/>
    <b v="0"/>
    <s v="food/food trucks"/>
    <n v="17"/>
    <n v="266.63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x v="1161"/>
    <x v="1161"/>
    <b v="0"/>
    <n v="0"/>
    <b v="0"/>
    <s v="food/food trucks"/>
    <n v="28"/>
    <e v="#DIV/0!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x v="1162"/>
    <x v="1162"/>
    <b v="0"/>
    <n v="2"/>
    <b v="0"/>
    <s v="food/food trucks"/>
    <n v="8"/>
    <n v="252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x v="1163"/>
    <x v="1163"/>
    <b v="0"/>
    <n v="0"/>
    <b v="0"/>
    <s v="food/food trucks"/>
    <n v="97"/>
    <e v="#DIV/0!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x v="1164"/>
    <x v="1164"/>
    <b v="0"/>
    <n v="0"/>
    <b v="0"/>
    <s v="food/food trucks"/>
    <n v="51"/>
    <e v="#DIV/0!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x v="1165"/>
    <x v="1165"/>
    <b v="0"/>
    <n v="25"/>
    <b v="0"/>
    <s v="food/food trucks"/>
    <n v="51"/>
    <n v="202.04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x v="1166"/>
    <x v="1166"/>
    <b v="0"/>
    <n v="8"/>
    <b v="0"/>
    <s v="food/food trucks"/>
    <n v="34"/>
    <n v="631.35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x v="1167"/>
    <x v="1167"/>
    <b v="0"/>
    <n v="16"/>
    <b v="0"/>
    <s v="food/food trucks"/>
    <n v="8"/>
    <n v="315.63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x v="1168"/>
    <x v="1168"/>
    <b v="0"/>
    <n v="3"/>
    <b v="0"/>
    <s v="food/food trucks"/>
    <n v="28"/>
    <n v="1682.17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x v="1169"/>
    <x v="1169"/>
    <b v="0"/>
    <n v="3"/>
    <b v="0"/>
    <s v="food/food trucks"/>
    <n v="50"/>
    <n v="1681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x v="1170"/>
    <x v="1170"/>
    <b v="0"/>
    <n v="2"/>
    <b v="0"/>
    <s v="food/food trucks"/>
    <n v="20"/>
    <n v="2520.5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5040"/>
    <x v="2"/>
    <s v="US"/>
    <s v="USD"/>
    <x v="1171"/>
    <x v="1171"/>
    <b v="0"/>
    <n v="1"/>
    <b v="0"/>
    <s v="food/food trucks"/>
    <n v="20"/>
    <n v="5040"/>
    <x v="7"/>
    <s v="food trucks"/>
    <x v="1171"/>
    <x v="1171"/>
    <x v="3"/>
  </r>
  <r>
    <n v="1172"/>
    <s v="let your dayz take you to the dogs."/>
    <s v="Bringing YOUR favorite dog recipes to the streets."/>
    <n v="9000"/>
    <n v="5035.6899999999996"/>
    <x v="2"/>
    <s v="US"/>
    <s v="USD"/>
    <x v="1172"/>
    <x v="1172"/>
    <b v="0"/>
    <n v="0"/>
    <b v="0"/>
    <s v="food/food trucks"/>
    <n v="56"/>
    <e v="#DIV/0!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x v="1173"/>
    <x v="1173"/>
    <b v="0"/>
    <n v="1"/>
    <b v="0"/>
    <s v="food/food trucks"/>
    <n v="4"/>
    <n v="5025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x v="1174"/>
    <x v="1174"/>
    <b v="0"/>
    <n v="19"/>
    <b v="0"/>
    <s v="food/food trucks"/>
    <n v="33"/>
    <n v="264.42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x v="1175"/>
    <x v="1175"/>
    <b v="0"/>
    <n v="9"/>
    <b v="0"/>
    <s v="food/food trucks"/>
    <n v="25"/>
    <n v="557.33000000000004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x v="1176"/>
    <x v="1176"/>
    <b v="0"/>
    <n v="1"/>
    <b v="0"/>
    <s v="food/food trucks"/>
    <n v="3"/>
    <n v="5012.25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x v="1177"/>
    <x v="1177"/>
    <b v="0"/>
    <n v="0"/>
    <b v="0"/>
    <s v="food/food trucks"/>
    <n v="84"/>
    <e v="#DIV/0!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x v="1178"/>
    <x v="1178"/>
    <b v="0"/>
    <n v="1"/>
    <b v="0"/>
    <s v="food/food trucks"/>
    <n v="7"/>
    <n v="5003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x v="1179"/>
    <x v="1179"/>
    <b v="0"/>
    <n v="5"/>
    <b v="0"/>
    <s v="food/food trucks"/>
    <n v="8"/>
    <n v="1000.2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x v="1180"/>
    <x v="1180"/>
    <b v="0"/>
    <n v="85"/>
    <b v="0"/>
    <s v="food/food trucks"/>
    <n v="10"/>
    <n v="58.83"/>
    <x v="7"/>
    <s v="food trucks"/>
    <x v="1180"/>
    <x v="1180"/>
    <x v="3"/>
  </r>
  <r>
    <n v="1181"/>
    <s v="Gringo Loco Tacos Food Truck"/>
    <s v="Bringing the best tacos to the streets of Chicago!"/>
    <n v="50000"/>
    <n v="5000"/>
    <x v="2"/>
    <s v="US"/>
    <s v="USD"/>
    <x v="1181"/>
    <x v="1181"/>
    <b v="0"/>
    <n v="3"/>
    <b v="0"/>
    <s v="food/food trucks"/>
    <n v="10"/>
    <n v="1666.67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x v="1182"/>
    <x v="1182"/>
    <b v="0"/>
    <n v="4"/>
    <b v="0"/>
    <s v="food/food trucks"/>
    <n v="500"/>
    <n v="1250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x v="1183"/>
    <x v="1183"/>
    <b v="0"/>
    <n v="3"/>
    <b v="0"/>
    <s v="food/food trucks"/>
    <n v="200"/>
    <n v="1666.67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x v="1184"/>
    <x v="1184"/>
    <b v="0"/>
    <n v="375"/>
    <b v="1"/>
    <s v="photography/photobooks"/>
    <n v="23"/>
    <n v="13.33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x v="1185"/>
    <x v="1185"/>
    <b v="0"/>
    <n v="111"/>
    <b v="1"/>
    <s v="photography/photobooks"/>
    <n v="40"/>
    <n v="45.05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x v="1186"/>
    <x v="1186"/>
    <b v="0"/>
    <n v="123"/>
    <b v="1"/>
    <s v="photography/photobooks"/>
    <n v="66"/>
    <n v="40.26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x v="1187"/>
    <x v="1187"/>
    <b v="0"/>
    <n v="70"/>
    <b v="1"/>
    <s v="photography/photobooks"/>
    <n v="56"/>
    <n v="70.569999999999993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4939"/>
    <x v="0"/>
    <s v="CA"/>
    <s v="CAD"/>
    <x v="1188"/>
    <x v="1188"/>
    <b v="0"/>
    <n v="85"/>
    <b v="1"/>
    <s v="photography/photobooks"/>
    <n v="247"/>
    <n v="58.11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x v="1189"/>
    <x v="1189"/>
    <b v="0"/>
    <n v="86"/>
    <b v="1"/>
    <s v="photography/photobooks"/>
    <n v="55"/>
    <n v="57.38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x v="1190"/>
    <x v="1190"/>
    <b v="0"/>
    <n v="13"/>
    <b v="1"/>
    <s v="photography/photobooks"/>
    <n v="984"/>
    <n v="378.46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x v="1191"/>
    <x v="1191"/>
    <b v="0"/>
    <n v="33"/>
    <b v="1"/>
    <s v="photography/photobooks"/>
    <n v="182"/>
    <n v="148.68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4900"/>
    <x v="0"/>
    <s v="GB"/>
    <s v="GBP"/>
    <x v="1192"/>
    <x v="1192"/>
    <b v="0"/>
    <n v="15"/>
    <b v="1"/>
    <s v="photography/photobooks"/>
    <n v="4900"/>
    <n v="326.67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x v="1193"/>
    <x v="1193"/>
    <b v="0"/>
    <n v="273"/>
    <b v="1"/>
    <s v="photography/photobooks"/>
    <n v="23"/>
    <n v="17.91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x v="1194"/>
    <x v="1194"/>
    <b v="0"/>
    <n v="714"/>
    <b v="1"/>
    <s v="photography/photobooks"/>
    <n v="39"/>
    <n v="6.84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x v="1195"/>
    <x v="1195"/>
    <b v="0"/>
    <n v="170"/>
    <b v="1"/>
    <s v="photography/photobooks"/>
    <n v="49"/>
    <n v="28.56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x v="1196"/>
    <x v="1196"/>
    <b v="0"/>
    <n v="512"/>
    <b v="1"/>
    <s v="photography/photobooks"/>
    <n v="33"/>
    <n v="9.48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x v="1197"/>
    <x v="1197"/>
    <b v="0"/>
    <n v="314"/>
    <b v="1"/>
    <s v="photography/photobooks"/>
    <n v="32"/>
    <n v="15.37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x v="1198"/>
    <x v="1198"/>
    <b v="0"/>
    <n v="167"/>
    <b v="1"/>
    <s v="photography/photobooks"/>
    <n v="138"/>
    <n v="28.85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x v="1199"/>
    <x v="1199"/>
    <b v="0"/>
    <n v="9"/>
    <b v="1"/>
    <s v="photography/photobooks"/>
    <n v="181"/>
    <n v="533.78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x v="1200"/>
    <x v="1200"/>
    <b v="0"/>
    <n v="103"/>
    <b v="1"/>
    <s v="photography/photobooks"/>
    <n v="100"/>
    <n v="46.61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x v="1201"/>
    <x v="1201"/>
    <b v="0"/>
    <n v="111"/>
    <b v="1"/>
    <s v="photography/photobooks"/>
    <n v="80"/>
    <n v="43.21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x v="1202"/>
    <x v="1202"/>
    <b v="0"/>
    <n v="271"/>
    <b v="1"/>
    <s v="photography/photobooks"/>
    <n v="19"/>
    <n v="17.690000000000001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x v="1203"/>
    <x v="1203"/>
    <b v="0"/>
    <n v="101"/>
    <b v="1"/>
    <s v="photography/photobooks"/>
    <n v="29"/>
    <n v="47.37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x v="1204"/>
    <x v="1204"/>
    <b v="0"/>
    <n v="57"/>
    <b v="1"/>
    <s v="photography/photobooks"/>
    <n v="36"/>
    <n v="83.21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x v="1205"/>
    <x v="1205"/>
    <b v="0"/>
    <n v="62"/>
    <b v="1"/>
    <s v="photography/photobooks"/>
    <n v="36"/>
    <n v="76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x v="1206"/>
    <x v="1206"/>
    <b v="0"/>
    <n v="32"/>
    <b v="1"/>
    <s v="photography/photobooks"/>
    <n v="521"/>
    <n v="146.41"/>
    <x v="8"/>
    <s v="photobooks"/>
    <x v="1206"/>
    <x v="1206"/>
    <x v="1"/>
  </r>
  <r>
    <n v="1207"/>
    <s v="ITALIANA"/>
    <s v="A humanistic photo book about ancestral &amp; post-modern Italy."/>
    <n v="16700"/>
    <n v="4678.5"/>
    <x v="0"/>
    <s v="IT"/>
    <s v="EUR"/>
    <x v="1207"/>
    <x v="1207"/>
    <b v="0"/>
    <n v="141"/>
    <b v="1"/>
    <s v="photography/photobooks"/>
    <n v="28"/>
    <n v="33.1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x v="1208"/>
    <x v="1208"/>
    <b v="0"/>
    <n v="75"/>
    <b v="1"/>
    <s v="photography/photobooks"/>
    <n v="47"/>
    <n v="62.31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x v="1209"/>
    <x v="1209"/>
    <b v="0"/>
    <n v="46"/>
    <b v="1"/>
    <s v="photography/photobooks"/>
    <n v="78"/>
    <n v="101.5"/>
    <x v="8"/>
    <s v="photobooks"/>
    <x v="1209"/>
    <x v="1209"/>
    <x v="1"/>
  </r>
  <r>
    <n v="1210"/>
    <s v="Det Andra GÃ¶teborg"/>
    <s v="En fotobok om livet i det enda andra GÃ¶teborg i vÃ¤rlden"/>
    <n v="20000"/>
    <n v="4666"/>
    <x v="0"/>
    <s v="SE"/>
    <s v="SEK"/>
    <x v="1210"/>
    <x v="1210"/>
    <b v="0"/>
    <n v="103"/>
    <b v="1"/>
    <s v="photography/photobooks"/>
    <n v="23"/>
    <n v="45.3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x v="1211"/>
    <x v="1211"/>
    <b v="0"/>
    <n v="6"/>
    <b v="1"/>
    <s v="photography/photobooks"/>
    <n v="466"/>
    <n v="776.67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x v="1212"/>
    <x v="1212"/>
    <b v="0"/>
    <n v="83"/>
    <b v="1"/>
    <s v="photography/photobooks"/>
    <n v="186"/>
    <n v="56.1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x v="1213"/>
    <x v="1213"/>
    <b v="0"/>
    <n v="108"/>
    <b v="1"/>
    <s v="photography/photobooks"/>
    <n v="72"/>
    <n v="43.04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x v="1214"/>
    <x v="1214"/>
    <b v="0"/>
    <n v="25"/>
    <b v="1"/>
    <s v="photography/photobooks"/>
    <n v="232"/>
    <n v="185.68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x v="1215"/>
    <x v="1215"/>
    <b v="0"/>
    <n v="549"/>
    <b v="1"/>
    <s v="photography/photobooks"/>
    <n v="93"/>
    <n v="8.4499999999999993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4635"/>
    <x v="0"/>
    <s v="US"/>
    <s v="USD"/>
    <x v="1216"/>
    <x v="1216"/>
    <b v="0"/>
    <n v="222"/>
    <b v="1"/>
    <s v="photography/photobooks"/>
    <n v="33"/>
    <n v="20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x v="1217"/>
    <x v="1217"/>
    <b v="0"/>
    <n v="183"/>
    <b v="1"/>
    <s v="photography/photobooks"/>
    <n v="17"/>
    <n v="25.33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x v="1218"/>
    <x v="1218"/>
    <b v="0"/>
    <n v="89"/>
    <b v="1"/>
    <s v="photography/photobooks"/>
    <n v="51"/>
    <n v="51.93"/>
    <x v="8"/>
    <s v="photobooks"/>
    <x v="1218"/>
    <x v="1218"/>
    <x v="0"/>
  </r>
  <r>
    <n v="1219"/>
    <s v="The Box"/>
    <s v="The Box is a fine art book of Ron Amato's innovative and seductive photography project."/>
    <n v="16350"/>
    <n v="4610"/>
    <x v="0"/>
    <s v="US"/>
    <s v="USD"/>
    <x v="1219"/>
    <x v="1219"/>
    <b v="0"/>
    <n v="253"/>
    <b v="1"/>
    <s v="photography/photobooks"/>
    <n v="28"/>
    <n v="18.22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4592"/>
    <x v="0"/>
    <s v="DE"/>
    <s v="EUR"/>
    <x v="1220"/>
    <x v="1220"/>
    <b v="0"/>
    <n v="140"/>
    <b v="1"/>
    <s v="photography/photobooks"/>
    <n v="31"/>
    <n v="32.799999999999997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x v="1221"/>
    <x v="1221"/>
    <b v="0"/>
    <n v="103"/>
    <b v="1"/>
    <s v="photography/photobooks"/>
    <n v="208"/>
    <n v="44.47"/>
    <x v="8"/>
    <s v="photobooks"/>
    <x v="1221"/>
    <x v="1221"/>
    <x v="2"/>
  </r>
  <r>
    <n v="1222"/>
    <s v="Project Pilgrim"/>
    <s v="Project Pilgrim is my effort to work towards normalizing mental health."/>
    <n v="4000"/>
    <n v="4569"/>
    <x v="0"/>
    <s v="CA"/>
    <s v="CAD"/>
    <x v="1222"/>
    <x v="1222"/>
    <b v="0"/>
    <n v="138"/>
    <b v="1"/>
    <s v="photography/photobooks"/>
    <n v="114"/>
    <n v="33.11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4565"/>
    <x v="0"/>
    <s v="US"/>
    <s v="USD"/>
    <x v="1223"/>
    <x v="1223"/>
    <b v="0"/>
    <n v="191"/>
    <b v="1"/>
    <s v="photography/photobooks"/>
    <n v="23"/>
    <n v="23.9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x v="1224"/>
    <x v="1224"/>
    <b v="0"/>
    <n v="18"/>
    <b v="0"/>
    <s v="music/world music"/>
    <n v="30"/>
    <n v="253.61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x v="1225"/>
    <x v="1225"/>
    <b v="0"/>
    <n v="3"/>
    <b v="0"/>
    <s v="music/world music"/>
    <n v="152"/>
    <n v="1519.71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x v="1226"/>
    <x v="1226"/>
    <b v="0"/>
    <n v="40"/>
    <b v="0"/>
    <s v="music/world music"/>
    <n v="9"/>
    <n v="113.98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x v="1227"/>
    <x v="1227"/>
    <b v="0"/>
    <n v="0"/>
    <b v="0"/>
    <s v="music/world music"/>
    <n v="228"/>
    <e v="#DIV/0!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x v="1228"/>
    <x v="1228"/>
    <b v="0"/>
    <n v="24"/>
    <b v="0"/>
    <s v="music/world music"/>
    <n v="91"/>
    <n v="189.42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x v="1229"/>
    <x v="1229"/>
    <b v="0"/>
    <n v="1"/>
    <b v="0"/>
    <s v="music/world music"/>
    <n v="165"/>
    <n v="454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x v="1230"/>
    <x v="1230"/>
    <b v="0"/>
    <n v="0"/>
    <b v="0"/>
    <s v="music/world music"/>
    <n v="1"/>
    <e v="#DIV/0!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x v="1231"/>
    <x v="1231"/>
    <b v="0"/>
    <n v="0"/>
    <b v="0"/>
    <s v="music/world music"/>
    <n v="90"/>
    <e v="#DIV/0!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x v="1232"/>
    <x v="1232"/>
    <b v="0"/>
    <n v="1"/>
    <b v="0"/>
    <s v="music/world music"/>
    <n v="90"/>
    <n v="4522.22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x v="1233"/>
    <x v="1233"/>
    <b v="0"/>
    <n v="6"/>
    <b v="0"/>
    <s v="music/world music"/>
    <n v="452"/>
    <n v="753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x v="1234"/>
    <x v="1234"/>
    <b v="0"/>
    <n v="0"/>
    <b v="0"/>
    <s v="music/world music"/>
    <n v="9"/>
    <e v="#DIV/0!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x v="1235"/>
    <x v="1235"/>
    <b v="0"/>
    <n v="6"/>
    <b v="0"/>
    <s v="music/world music"/>
    <n v="60"/>
    <n v="752.74"/>
    <x v="4"/>
    <s v="world music"/>
    <x v="1235"/>
    <x v="1235"/>
    <x v="4"/>
  </r>
  <r>
    <n v="1236"/>
    <s v="&quot;Volando&quot; CD Release (Canceled)"/>
    <s v="Raising money to give the musicians their due."/>
    <n v="2500"/>
    <n v="4511"/>
    <x v="1"/>
    <s v="US"/>
    <s v="USD"/>
    <x v="1236"/>
    <x v="1236"/>
    <b v="0"/>
    <n v="0"/>
    <b v="0"/>
    <s v="music/world music"/>
    <n v="180"/>
    <e v="#DIV/0!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x v="1237"/>
    <x v="1237"/>
    <b v="0"/>
    <n v="0"/>
    <b v="0"/>
    <s v="music/world music"/>
    <n v="18"/>
    <e v="#DIV/0!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x v="1238"/>
    <x v="1238"/>
    <b v="0"/>
    <n v="3"/>
    <b v="0"/>
    <s v="music/world music"/>
    <n v="450"/>
    <n v="1500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4500"/>
    <x v="1"/>
    <s v="US"/>
    <s v="USD"/>
    <x v="1239"/>
    <x v="1239"/>
    <b v="0"/>
    <n v="0"/>
    <b v="0"/>
    <s v="music/world music"/>
    <n v="180"/>
    <e v="#DIV/0!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x v="1240"/>
    <x v="1240"/>
    <b v="0"/>
    <n v="8"/>
    <b v="0"/>
    <s v="music/world music"/>
    <n v="56"/>
    <n v="560.25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x v="1241"/>
    <x v="1241"/>
    <b v="0"/>
    <n v="34"/>
    <b v="0"/>
    <s v="music/world music"/>
    <n v="89"/>
    <n v="131.09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x v="1242"/>
    <x v="1242"/>
    <b v="0"/>
    <n v="1"/>
    <b v="0"/>
    <s v="music/world music"/>
    <n v="488"/>
    <n v="4450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x v="1243"/>
    <x v="1243"/>
    <b v="0"/>
    <n v="38"/>
    <b v="0"/>
    <s v="music/world music"/>
    <n v="37"/>
    <n v="116.92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x v="1244"/>
    <x v="1244"/>
    <b v="1"/>
    <n v="45"/>
    <b v="1"/>
    <s v="music/rock"/>
    <n v="221"/>
    <n v="98.4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x v="1245"/>
    <x v="1245"/>
    <b v="1"/>
    <n v="17"/>
    <b v="1"/>
    <s v="music/rock"/>
    <n v="220"/>
    <n v="259.39999999999998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x v="1246"/>
    <x v="1246"/>
    <b v="1"/>
    <n v="31"/>
    <b v="1"/>
    <s v="music/rock"/>
    <n v="220"/>
    <n v="142.24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400"/>
    <x v="0"/>
    <s v="US"/>
    <s v="USD"/>
    <x v="1247"/>
    <x v="1247"/>
    <b v="1"/>
    <n v="50"/>
    <b v="1"/>
    <s v="music/rock"/>
    <n v="126"/>
    <n v="88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x v="1248"/>
    <x v="1248"/>
    <b v="1"/>
    <n v="59"/>
    <b v="1"/>
    <s v="music/rock"/>
    <n v="176"/>
    <n v="74.51000000000000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x v="1249"/>
    <x v="1249"/>
    <b v="1"/>
    <n v="81"/>
    <b v="1"/>
    <s v="music/rock"/>
    <n v="88"/>
    <n v="54.26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x v="1250"/>
    <x v="1250"/>
    <b v="1"/>
    <n v="508"/>
    <b v="1"/>
    <s v="music/rock"/>
    <n v="15"/>
    <n v="8.64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x v="1251"/>
    <x v="1251"/>
    <b v="1"/>
    <n v="74"/>
    <b v="1"/>
    <s v="music/rock"/>
    <n v="73"/>
    <n v="59.3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x v="1252"/>
    <x v="1252"/>
    <b v="1"/>
    <n v="141"/>
    <b v="1"/>
    <s v="music/rock"/>
    <n v="125"/>
    <n v="31.01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x v="1253"/>
    <x v="1253"/>
    <b v="1"/>
    <n v="711"/>
    <b v="1"/>
    <s v="music/rock"/>
    <n v="43710"/>
    <n v="6.15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x v="1254"/>
    <x v="1254"/>
    <b v="1"/>
    <n v="141"/>
    <b v="1"/>
    <s v="music/rock"/>
    <n v="65"/>
    <n v="30.82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x v="1255"/>
    <x v="1255"/>
    <b v="1"/>
    <n v="109"/>
    <b v="1"/>
    <s v="music/rock"/>
    <n v="145"/>
    <n v="39.840000000000003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x v="1256"/>
    <x v="1256"/>
    <b v="1"/>
    <n v="361"/>
    <b v="1"/>
    <s v="music/rock"/>
    <n v="14"/>
    <n v="12.02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x v="1257"/>
    <x v="1257"/>
    <b v="1"/>
    <n v="176"/>
    <b v="1"/>
    <s v="music/rock"/>
    <n v="79"/>
    <n v="24.66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x v="1258"/>
    <x v="1258"/>
    <b v="1"/>
    <n v="670"/>
    <b v="1"/>
    <s v="music/rock"/>
    <n v="36"/>
    <n v="6.45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x v="1259"/>
    <x v="1259"/>
    <b v="1"/>
    <n v="96"/>
    <b v="1"/>
    <s v="music/rock"/>
    <n v="173"/>
    <n v="44.9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x v="1260"/>
    <x v="1260"/>
    <b v="1"/>
    <n v="74"/>
    <b v="1"/>
    <s v="music/rock"/>
    <n v="131"/>
    <n v="58.28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x v="1261"/>
    <x v="1261"/>
    <b v="1"/>
    <n v="52"/>
    <b v="1"/>
    <s v="music/rock"/>
    <n v="216"/>
    <n v="82.88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x v="1262"/>
    <x v="1262"/>
    <b v="1"/>
    <n v="105"/>
    <b v="1"/>
    <s v="music/rock"/>
    <n v="66"/>
    <n v="41.03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x v="1263"/>
    <x v="1263"/>
    <b v="1"/>
    <n v="41"/>
    <b v="1"/>
    <s v="music/rock"/>
    <n v="287"/>
    <n v="105.03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x v="1264"/>
    <x v="1264"/>
    <b v="1"/>
    <n v="34"/>
    <b v="1"/>
    <s v="music/rock"/>
    <n v="662"/>
    <n v="126.56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x v="1265"/>
    <x v="1265"/>
    <b v="1"/>
    <n v="66"/>
    <b v="1"/>
    <s v="music/rock"/>
    <n v="123"/>
    <n v="65.09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4289.99"/>
    <x v="0"/>
    <s v="US"/>
    <s v="USD"/>
    <x v="1266"/>
    <x v="1266"/>
    <b v="1"/>
    <n v="50"/>
    <b v="1"/>
    <s v="music/rock"/>
    <n v="45"/>
    <n v="85.8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x v="1267"/>
    <x v="1267"/>
    <b v="1"/>
    <n v="159"/>
    <b v="1"/>
    <s v="music/rock"/>
    <n v="19"/>
    <n v="26.92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x v="1268"/>
    <x v="1268"/>
    <b v="1"/>
    <n v="182"/>
    <b v="1"/>
    <s v="music/rock"/>
    <n v="36"/>
    <n v="23.5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x v="1269"/>
    <x v="1269"/>
    <b v="1"/>
    <n v="206"/>
    <b v="1"/>
    <s v="music/rock"/>
    <n v="23"/>
    <n v="20.75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x v="1270"/>
    <x v="1270"/>
    <b v="1"/>
    <n v="169"/>
    <b v="1"/>
    <s v="music/rock"/>
    <n v="43"/>
    <n v="25.21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x v="1271"/>
    <x v="1271"/>
    <b v="1"/>
    <n v="31"/>
    <b v="1"/>
    <s v="music/rock"/>
    <n v="57"/>
    <n v="137.1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x v="1272"/>
    <x v="1272"/>
    <b v="1"/>
    <n v="28"/>
    <b v="1"/>
    <s v="music/rock"/>
    <n v="85"/>
    <n v="151.68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x v="1273"/>
    <x v="1273"/>
    <b v="1"/>
    <n v="54"/>
    <b v="1"/>
    <s v="music/rock"/>
    <n v="106"/>
    <n v="78.569999999999993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x v="1274"/>
    <x v="1274"/>
    <b v="1"/>
    <n v="467"/>
    <b v="1"/>
    <s v="music/rock"/>
    <n v="17"/>
    <n v="9.0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x v="1275"/>
    <x v="1275"/>
    <b v="1"/>
    <n v="389"/>
    <b v="1"/>
    <s v="music/rock"/>
    <n v="28"/>
    <n v="10.86"/>
    <x v="4"/>
    <s v="rock"/>
    <x v="1275"/>
    <x v="1275"/>
    <x v="4"/>
  </r>
  <r>
    <n v="1276"/>
    <s v="MR. DREAM GOES TO JAIL"/>
    <s v="Sponsor this Brooklyn punk band's debut seven-inch, MR. DREAM GOES TO JAIL."/>
    <n v="3000"/>
    <n v="4219"/>
    <x v="0"/>
    <s v="US"/>
    <s v="USD"/>
    <x v="1276"/>
    <x v="1276"/>
    <b v="1"/>
    <n v="68"/>
    <b v="1"/>
    <s v="music/rock"/>
    <n v="141"/>
    <n v="62.04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x v="1277"/>
    <x v="1277"/>
    <b v="1"/>
    <n v="413"/>
    <b v="1"/>
    <s v="music/rock"/>
    <n v="28"/>
    <n v="10.210000000000001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x v="1278"/>
    <x v="1278"/>
    <b v="1"/>
    <n v="190"/>
    <b v="1"/>
    <s v="music/rock"/>
    <n v="65"/>
    <n v="22.13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x v="1279"/>
    <x v="1279"/>
    <b v="1"/>
    <n v="189"/>
    <b v="1"/>
    <s v="music/rock"/>
    <n v="33"/>
    <n v="22.17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x v="1280"/>
    <x v="1280"/>
    <b v="1"/>
    <n v="130"/>
    <b v="1"/>
    <s v="music/rock"/>
    <n v="28"/>
    <n v="32.21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x v="1281"/>
    <x v="1281"/>
    <b v="1"/>
    <n v="74"/>
    <b v="1"/>
    <s v="music/rock"/>
    <n v="60"/>
    <n v="56.5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x v="1282"/>
    <x v="1282"/>
    <b v="1"/>
    <n v="274"/>
    <b v="1"/>
    <s v="music/rock"/>
    <n v="28"/>
    <n v="15.24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x v="1283"/>
    <x v="1283"/>
    <b v="1"/>
    <n v="22"/>
    <b v="1"/>
    <s v="music/rock"/>
    <n v="418"/>
    <n v="189.82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x v="1284"/>
    <x v="1284"/>
    <b v="0"/>
    <n v="31"/>
    <b v="1"/>
    <s v="theater/plays"/>
    <n v="209"/>
    <n v="134.71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x v="1285"/>
    <x v="1285"/>
    <b v="0"/>
    <n v="63"/>
    <b v="1"/>
    <s v="theater/plays"/>
    <n v="209"/>
    <n v="66.19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x v="1286"/>
    <x v="1286"/>
    <b v="0"/>
    <n v="20"/>
    <b v="1"/>
    <s v="theater/plays"/>
    <n v="277"/>
    <n v="207.6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x v="1287"/>
    <x v="1287"/>
    <b v="0"/>
    <n v="25"/>
    <b v="1"/>
    <s v="theater/plays"/>
    <n v="1660"/>
    <n v="166.04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x v="1288"/>
    <x v="1288"/>
    <b v="0"/>
    <n v="61"/>
    <b v="1"/>
    <s v="theater/plays"/>
    <n v="104"/>
    <n v="68.03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4145"/>
    <x v="0"/>
    <s v="US"/>
    <s v="USD"/>
    <x v="1289"/>
    <x v="1289"/>
    <b v="0"/>
    <n v="52"/>
    <b v="1"/>
    <s v="theater/plays"/>
    <n v="276"/>
    <n v="79.709999999999994"/>
    <x v="1"/>
    <s v="plays"/>
    <x v="1289"/>
    <x v="1289"/>
    <x v="2"/>
  </r>
  <r>
    <n v="1290"/>
    <s v="I Died... I Came Back, ... Whatever"/>
    <s v="Sometimes your Heart has to STOP for your Life to START."/>
    <n v="3500"/>
    <n v="4140"/>
    <x v="0"/>
    <s v="US"/>
    <s v="USD"/>
    <x v="1290"/>
    <x v="1290"/>
    <b v="0"/>
    <n v="86"/>
    <b v="1"/>
    <s v="theater/plays"/>
    <n v="118"/>
    <n v="48.14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x v="1291"/>
    <x v="1291"/>
    <b v="0"/>
    <n v="42"/>
    <b v="1"/>
    <s v="theater/plays"/>
    <n v="138"/>
    <n v="98.5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x v="1292"/>
    <x v="1292"/>
    <b v="0"/>
    <n v="52"/>
    <b v="1"/>
    <s v="theater/plays"/>
    <n v="243"/>
    <n v="79.52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x v="1293"/>
    <x v="1293"/>
    <b v="0"/>
    <n v="120"/>
    <b v="1"/>
    <s v="theater/plays"/>
    <n v="28"/>
    <n v="34.42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x v="1294"/>
    <x v="1294"/>
    <b v="0"/>
    <n v="22"/>
    <b v="1"/>
    <s v="theater/plays"/>
    <n v="825"/>
    <n v="187.45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x v="1295"/>
    <x v="1295"/>
    <b v="0"/>
    <n v="64"/>
    <b v="1"/>
    <s v="theater/plays"/>
    <n v="165"/>
    <n v="64.36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x v="1296"/>
    <x v="1296"/>
    <b v="0"/>
    <n v="23"/>
    <b v="1"/>
    <s v="theater/plays"/>
    <n v="483"/>
    <n v="178.39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x v="1297"/>
    <x v="1297"/>
    <b v="0"/>
    <n v="238"/>
    <b v="1"/>
    <s v="theater/plays"/>
    <n v="20"/>
    <n v="17.190000000000001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x v="1298"/>
    <x v="1298"/>
    <b v="0"/>
    <n v="33"/>
    <b v="1"/>
    <s v="theater/plays"/>
    <n v="205"/>
    <n v="123.94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x v="1299"/>
    <x v="1299"/>
    <b v="0"/>
    <n v="32"/>
    <b v="1"/>
    <s v="theater/plays"/>
    <n v="117"/>
    <n v="127.66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x v="1300"/>
    <x v="1300"/>
    <b v="0"/>
    <n v="24"/>
    <b v="1"/>
    <s v="theater/plays"/>
    <n v="136"/>
    <n v="170.21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x v="1301"/>
    <x v="1301"/>
    <b v="0"/>
    <n v="29"/>
    <b v="1"/>
    <s v="theater/plays"/>
    <n v="204"/>
    <n v="140.72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x v="1302"/>
    <x v="1302"/>
    <b v="0"/>
    <n v="50"/>
    <b v="1"/>
    <s v="theater/plays"/>
    <n v="163"/>
    <n v="81.56"/>
    <x v="1"/>
    <s v="plays"/>
    <x v="1302"/>
    <x v="1302"/>
    <x v="2"/>
  </r>
  <r>
    <n v="1303"/>
    <s v="Forward Arena Theatre Company: Summer Season"/>
    <s v="Groundbreaking queer theatre."/>
    <n v="3500"/>
    <n v="4073"/>
    <x v="0"/>
    <s v="GB"/>
    <s v="GBP"/>
    <x v="1303"/>
    <x v="1303"/>
    <b v="0"/>
    <n v="108"/>
    <b v="1"/>
    <s v="theater/plays"/>
    <n v="116"/>
    <n v="37.7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x v="1304"/>
    <x v="1304"/>
    <b v="0"/>
    <n v="104"/>
    <b v="0"/>
    <s v="technology/wearables"/>
    <n v="10"/>
    <n v="39.1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x v="1305"/>
    <x v="1305"/>
    <b v="0"/>
    <n v="86"/>
    <b v="0"/>
    <s v="technology/wearables"/>
    <n v="14"/>
    <n v="47.28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x v="1306"/>
    <x v="1306"/>
    <b v="0"/>
    <n v="356"/>
    <b v="0"/>
    <s v="technology/wearables"/>
    <n v="4"/>
    <n v="11.42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4055"/>
    <x v="1"/>
    <s v="US"/>
    <s v="USD"/>
    <x v="1307"/>
    <x v="1307"/>
    <b v="0"/>
    <n v="45"/>
    <b v="0"/>
    <s v="technology/wearables"/>
    <n v="8"/>
    <n v="90.11"/>
    <x v="2"/>
    <s v="wearables"/>
    <x v="1307"/>
    <x v="1307"/>
    <x v="2"/>
  </r>
  <r>
    <n v="1308"/>
    <s v="Boost Band: Wristband Phone Charger (Canceled)"/>
    <s v="Boost Band, a wristband that charges any device"/>
    <n v="10000"/>
    <n v="4055"/>
    <x v="1"/>
    <s v="US"/>
    <s v="USD"/>
    <x v="1308"/>
    <x v="1308"/>
    <b v="0"/>
    <n v="38"/>
    <b v="0"/>
    <s v="technology/wearables"/>
    <n v="41"/>
    <n v="106.71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4051.99"/>
    <x v="1"/>
    <s v="US"/>
    <s v="USD"/>
    <x v="1309"/>
    <x v="1309"/>
    <b v="0"/>
    <n v="35"/>
    <b v="0"/>
    <s v="technology/wearables"/>
    <n v="35"/>
    <n v="115.7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4050"/>
    <x v="1"/>
    <s v="US"/>
    <s v="USD"/>
    <x v="1310"/>
    <x v="1310"/>
    <b v="0"/>
    <n v="24"/>
    <b v="0"/>
    <s v="technology/wearables"/>
    <n v="20"/>
    <n v="168.75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x v="1311"/>
    <x v="1311"/>
    <b v="0"/>
    <n v="100"/>
    <b v="0"/>
    <s v="technology/wearables"/>
    <n v="2"/>
    <n v="40.5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x v="1312"/>
    <x v="1312"/>
    <b v="0"/>
    <n v="1"/>
    <b v="0"/>
    <s v="technology/wearables"/>
    <n v="88"/>
    <n v="4045.93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x v="1313"/>
    <x v="1313"/>
    <b v="0"/>
    <n v="122"/>
    <b v="0"/>
    <s v="technology/wearables"/>
    <n v="10"/>
    <n v="33.11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x v="1314"/>
    <x v="1314"/>
    <b v="0"/>
    <n v="11"/>
    <b v="0"/>
    <s v="technology/wearables"/>
    <n v="2"/>
    <n v="367.27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x v="1315"/>
    <x v="1315"/>
    <b v="0"/>
    <n v="248"/>
    <b v="0"/>
    <s v="technology/wearables"/>
    <n v="4"/>
    <n v="16.28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x v="1316"/>
    <x v="1316"/>
    <b v="0"/>
    <n v="1"/>
    <b v="0"/>
    <s v="technology/wearables"/>
    <n v="5"/>
    <n v="4035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x v="1317"/>
    <x v="1317"/>
    <b v="0"/>
    <n v="19"/>
    <b v="0"/>
    <s v="technology/wearables"/>
    <n v="2"/>
    <n v="212.11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x v="1318"/>
    <x v="1318"/>
    <b v="0"/>
    <n v="135"/>
    <b v="0"/>
    <s v="technology/wearables"/>
    <n v="10"/>
    <n v="29.84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x v="1319"/>
    <x v="1319"/>
    <b v="0"/>
    <n v="9"/>
    <b v="0"/>
    <s v="technology/wearables"/>
    <n v="69"/>
    <n v="446.89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x v="1320"/>
    <x v="1320"/>
    <b v="0"/>
    <n v="3"/>
    <b v="0"/>
    <s v="technology/wearables"/>
    <n v="4"/>
    <n v="1340.33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x v="1321"/>
    <x v="1321"/>
    <b v="0"/>
    <n v="7"/>
    <b v="0"/>
    <s v="technology/wearables"/>
    <n v="1"/>
    <n v="574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x v="1322"/>
    <x v="1322"/>
    <b v="0"/>
    <n v="4"/>
    <b v="0"/>
    <s v="technology/wearables"/>
    <n v="11"/>
    <n v="1003.93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x v="1323"/>
    <x v="1323"/>
    <b v="0"/>
    <n v="44"/>
    <b v="0"/>
    <s v="technology/wearables"/>
    <n v="27"/>
    <n v="91.14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x v="1324"/>
    <x v="1324"/>
    <b v="0"/>
    <n v="90"/>
    <b v="0"/>
    <s v="technology/wearables"/>
    <n v="8"/>
    <n v="44.5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x v="1325"/>
    <x v="1325"/>
    <b v="0"/>
    <n v="8"/>
    <b v="0"/>
    <s v="technology/wearables"/>
    <n v="20"/>
    <n v="500.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x v="1326"/>
    <x v="1326"/>
    <b v="0"/>
    <n v="11"/>
    <b v="0"/>
    <s v="technology/wearables"/>
    <n v="4"/>
    <n v="363.82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x v="1327"/>
    <x v="1327"/>
    <b v="0"/>
    <n v="41"/>
    <b v="0"/>
    <s v="technology/wearables"/>
    <n v="8"/>
    <n v="97.57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x v="1328"/>
    <x v="1328"/>
    <b v="0"/>
    <n v="15"/>
    <b v="0"/>
    <s v="technology/wearables"/>
    <n v="5"/>
    <n v="266.68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x v="1329"/>
    <x v="1329"/>
    <b v="0"/>
    <n v="9"/>
    <b v="0"/>
    <s v="technology/wearables"/>
    <n v="8"/>
    <n v="444.44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x v="1330"/>
    <x v="1330"/>
    <b v="0"/>
    <n v="50"/>
    <b v="0"/>
    <s v="technology/wearables"/>
    <n v="11"/>
    <n v="80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x v="1331"/>
    <x v="1331"/>
    <b v="0"/>
    <n v="34"/>
    <b v="0"/>
    <s v="technology/wearables"/>
    <n v="2"/>
    <n v="117.6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x v="1332"/>
    <x v="1332"/>
    <b v="0"/>
    <n v="0"/>
    <b v="0"/>
    <s v="technology/wearables"/>
    <n v="39"/>
    <e v="#DIV/0!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x v="1333"/>
    <x v="1333"/>
    <b v="0"/>
    <n v="0"/>
    <b v="0"/>
    <s v="technology/wearables"/>
    <n v="159"/>
    <e v="#DIV/0!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x v="1334"/>
    <x v="1334"/>
    <b v="0"/>
    <n v="276"/>
    <b v="0"/>
    <s v="technology/wearables"/>
    <n v="3"/>
    <n v="14.41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x v="1335"/>
    <x v="1335"/>
    <b v="0"/>
    <n v="16"/>
    <b v="0"/>
    <s v="technology/wearables"/>
    <n v="16"/>
    <n v="248.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x v="1336"/>
    <x v="1336"/>
    <b v="0"/>
    <n v="224"/>
    <b v="0"/>
    <s v="technology/wearables"/>
    <n v="4"/>
    <n v="17.7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x v="1337"/>
    <x v="1337"/>
    <b v="0"/>
    <n v="140"/>
    <b v="0"/>
    <s v="technology/wearables"/>
    <n v="8"/>
    <n v="28.25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x v="1338"/>
    <x v="1338"/>
    <b v="0"/>
    <n v="15"/>
    <b v="0"/>
    <s v="technology/wearables"/>
    <n v="13"/>
    <n v="262.52999999999997"/>
    <x v="2"/>
    <s v="wearables"/>
    <x v="1338"/>
    <x v="1338"/>
    <x v="0"/>
  </r>
  <r>
    <n v="1339"/>
    <s v="Linkoo (Canceled)"/>
    <s v="World's Smallest customizable Phone &amp; GPS Watch for kids !"/>
    <n v="50000"/>
    <n v="3925"/>
    <x v="1"/>
    <s v="US"/>
    <s v="USD"/>
    <x v="1339"/>
    <x v="1339"/>
    <b v="0"/>
    <n v="37"/>
    <b v="0"/>
    <s v="technology/wearables"/>
    <n v="8"/>
    <n v="106.08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x v="1340"/>
    <x v="1340"/>
    <b v="0"/>
    <n v="0"/>
    <b v="0"/>
    <s v="technology/wearables"/>
    <n v="233"/>
    <e v="#DIV/0!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x v="1341"/>
    <x v="1341"/>
    <b v="0"/>
    <n v="46"/>
    <b v="0"/>
    <s v="technology/wearables"/>
    <n v="16"/>
    <n v="85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x v="1342"/>
    <x v="1342"/>
    <b v="0"/>
    <n v="1"/>
    <b v="0"/>
    <s v="technology/wearables"/>
    <n v="8"/>
    <n v="3908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x v="1343"/>
    <x v="1343"/>
    <b v="0"/>
    <n v="323"/>
    <b v="0"/>
    <s v="technology/wearables"/>
    <n v="8"/>
    <n v="12.09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x v="1344"/>
    <x v="1344"/>
    <b v="0"/>
    <n v="139"/>
    <b v="1"/>
    <s v="publishing/nonfiction"/>
    <n v="260"/>
    <n v="28.09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x v="1345"/>
    <x v="1345"/>
    <b v="0"/>
    <n v="7"/>
    <b v="1"/>
    <s v="publishing/nonfiction"/>
    <n v="1301"/>
    <n v="557.5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x v="1346"/>
    <x v="1346"/>
    <b v="0"/>
    <n v="149"/>
    <b v="1"/>
    <s v="publishing/nonfiction"/>
    <n v="80"/>
    <n v="26.17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x v="1347"/>
    <x v="1347"/>
    <b v="0"/>
    <n v="31"/>
    <b v="1"/>
    <s v="publishing/nonfiction"/>
    <n v="155"/>
    <n v="125.16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x v="1348"/>
    <x v="1348"/>
    <b v="0"/>
    <n v="26"/>
    <b v="1"/>
    <s v="publishing/nonfiction"/>
    <n v="66"/>
    <n v="149.12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x v="1349"/>
    <x v="1349"/>
    <b v="0"/>
    <n v="172"/>
    <b v="1"/>
    <s v="publishing/nonfiction"/>
    <n v="77"/>
    <n v="22.47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x v="1350"/>
    <x v="1350"/>
    <b v="0"/>
    <n v="78"/>
    <b v="1"/>
    <s v="publishing/nonfiction"/>
    <n v="77"/>
    <n v="49.38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x v="1351"/>
    <x v="1351"/>
    <b v="0"/>
    <n v="120"/>
    <b v="1"/>
    <s v="publishing/nonfiction"/>
    <n v="19"/>
    <n v="31.85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x v="1352"/>
    <x v="1352"/>
    <b v="0"/>
    <n v="227"/>
    <b v="1"/>
    <s v="publishing/nonfiction"/>
    <n v="38"/>
    <n v="16.760000000000002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x v="1353"/>
    <x v="1353"/>
    <b v="0"/>
    <n v="42"/>
    <b v="1"/>
    <s v="publishing/nonfiction"/>
    <n v="380"/>
    <n v="90.48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x v="1354"/>
    <x v="1354"/>
    <b v="0"/>
    <n v="64"/>
    <b v="1"/>
    <s v="publishing/nonfiction"/>
    <n v="317"/>
    <n v="59.34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x v="1355"/>
    <x v="1355"/>
    <b v="0"/>
    <n v="121"/>
    <b v="1"/>
    <s v="publishing/nonfiction"/>
    <n v="152"/>
    <n v="31.33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x v="1356"/>
    <x v="1356"/>
    <b v="0"/>
    <n v="87"/>
    <b v="1"/>
    <s v="publishing/nonfiction"/>
    <n v="111"/>
    <n v="43.51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x v="1357"/>
    <x v="1357"/>
    <b v="0"/>
    <n v="65"/>
    <b v="1"/>
    <s v="publishing/nonfiction"/>
    <n v="189"/>
    <n v="58.1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x v="1358"/>
    <x v="1358"/>
    <b v="0"/>
    <n v="49"/>
    <b v="1"/>
    <s v="publishing/nonfiction"/>
    <n v="126"/>
    <n v="77.05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x v="1359"/>
    <x v="1359"/>
    <b v="0"/>
    <n v="19"/>
    <b v="1"/>
    <s v="publishing/nonfiction"/>
    <n v="572"/>
    <n v="198.58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3760"/>
    <x v="0"/>
    <s v="US"/>
    <s v="USD"/>
    <x v="1360"/>
    <x v="1360"/>
    <b v="0"/>
    <n v="81"/>
    <b v="1"/>
    <s v="publishing/nonfiction"/>
    <n v="251"/>
    <n v="46.42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x v="1361"/>
    <x v="1361"/>
    <b v="0"/>
    <n v="264"/>
    <b v="1"/>
    <s v="publishing/nonfiction"/>
    <n v="63"/>
    <n v="14.21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x v="1362"/>
    <x v="1362"/>
    <b v="0"/>
    <n v="25"/>
    <b v="1"/>
    <s v="publishing/nonfiction"/>
    <n v="375"/>
    <n v="150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x v="1363"/>
    <x v="1363"/>
    <b v="0"/>
    <n v="5"/>
    <b v="1"/>
    <s v="publishing/nonfiction"/>
    <n v="1873"/>
    <n v="749.2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x v="1364"/>
    <x v="1364"/>
    <b v="0"/>
    <n v="144"/>
    <b v="1"/>
    <s v="music/rock"/>
    <n v="9"/>
    <n v="25.95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x v="1365"/>
    <x v="1365"/>
    <b v="0"/>
    <n v="92"/>
    <b v="1"/>
    <s v="music/rock"/>
    <n v="50"/>
    <n v="40.6"/>
    <x v="4"/>
    <s v="rock"/>
    <x v="1365"/>
    <x v="1365"/>
    <x v="0"/>
  </r>
  <r>
    <n v="1366"/>
    <s v="Kick It! A Tribute to the A.K.s"/>
    <s v="A musical memorial for Alexi Petersen."/>
    <n v="7500"/>
    <n v="3732"/>
    <x v="0"/>
    <s v="US"/>
    <s v="USD"/>
    <x v="1366"/>
    <x v="1366"/>
    <b v="0"/>
    <n v="147"/>
    <b v="1"/>
    <s v="music/rock"/>
    <n v="50"/>
    <n v="25.39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x v="1367"/>
    <x v="1367"/>
    <b v="0"/>
    <n v="90"/>
    <b v="1"/>
    <s v="music/rock"/>
    <n v="75"/>
    <n v="41.44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x v="1368"/>
    <x v="1368"/>
    <b v="0"/>
    <n v="87"/>
    <b v="1"/>
    <s v="music/rock"/>
    <n v="74"/>
    <n v="42.64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x v="1369"/>
    <x v="1369"/>
    <b v="0"/>
    <n v="406"/>
    <b v="1"/>
    <s v="music/rock"/>
    <n v="11"/>
    <n v="9.11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3700"/>
    <x v="0"/>
    <s v="US"/>
    <s v="USD"/>
    <x v="1370"/>
    <x v="1370"/>
    <b v="0"/>
    <n v="20"/>
    <b v="1"/>
    <s v="music/rock"/>
    <n v="247"/>
    <n v="18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x v="1371"/>
    <x v="1371"/>
    <b v="0"/>
    <n v="70"/>
    <b v="1"/>
    <s v="music/rock"/>
    <n v="53"/>
    <n v="52.64"/>
    <x v="4"/>
    <s v="rock"/>
    <x v="1371"/>
    <x v="1371"/>
    <x v="0"/>
  </r>
  <r>
    <n v="1372"/>
    <s v="Ted Lukas &amp; the Misled new CD - &quot;FEED&quot;"/>
    <s v="Please help us raise funds to press our new CD!"/>
    <n v="500"/>
    <n v="3684"/>
    <x v="0"/>
    <s v="US"/>
    <s v="USD"/>
    <x v="1372"/>
    <x v="1372"/>
    <b v="0"/>
    <n v="16"/>
    <b v="1"/>
    <s v="music/rock"/>
    <n v="737"/>
    <n v="230.2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3674"/>
    <x v="0"/>
    <s v="US"/>
    <s v="USD"/>
    <x v="1373"/>
    <x v="1373"/>
    <b v="0"/>
    <n v="52"/>
    <b v="1"/>
    <s v="music/rock"/>
    <n v="37"/>
    <n v="70.650000000000006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x v="1374"/>
    <x v="1374"/>
    <b v="0"/>
    <n v="66"/>
    <b v="1"/>
    <s v="music/rock"/>
    <n v="245"/>
    <n v="55.61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x v="1375"/>
    <x v="1375"/>
    <b v="0"/>
    <n v="109"/>
    <b v="1"/>
    <s v="music/rock"/>
    <n v="92"/>
    <n v="33.58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3659"/>
    <x v="0"/>
    <s v="GB"/>
    <s v="GBP"/>
    <x v="1376"/>
    <x v="1376"/>
    <b v="0"/>
    <n v="168"/>
    <b v="1"/>
    <s v="music/rock"/>
    <n v="99"/>
    <n v="21.78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x v="1377"/>
    <x v="1377"/>
    <b v="0"/>
    <n v="31"/>
    <b v="1"/>
    <s v="music/rock"/>
    <n v="281"/>
    <n v="117.9"/>
    <x v="4"/>
    <s v="rock"/>
    <x v="1377"/>
    <x v="1377"/>
    <x v="1"/>
  </r>
  <r>
    <n v="1378"/>
    <s v="SIX BY SEVEN"/>
    <s v="A psychedelic post rock masterpiece!"/>
    <n v="2000"/>
    <n v="3641"/>
    <x v="0"/>
    <s v="GB"/>
    <s v="GBP"/>
    <x v="1378"/>
    <x v="1378"/>
    <b v="0"/>
    <n v="133"/>
    <b v="1"/>
    <s v="music/rock"/>
    <n v="182"/>
    <n v="27.38"/>
    <x v="4"/>
    <s v="rock"/>
    <x v="1378"/>
    <x v="1378"/>
    <x v="2"/>
  </r>
  <r>
    <n v="1379"/>
    <s v="J. Walter Makes a Record"/>
    <s v="---------The long-awaited debut full-length from Justin Ruddy--------"/>
    <n v="10000"/>
    <n v="3638"/>
    <x v="0"/>
    <s v="US"/>
    <s v="USD"/>
    <x v="1379"/>
    <x v="1379"/>
    <b v="0"/>
    <n v="151"/>
    <b v="1"/>
    <s v="music/rock"/>
    <n v="36"/>
    <n v="24.09"/>
    <x v="4"/>
    <s v="rock"/>
    <x v="1379"/>
    <x v="1379"/>
    <x v="0"/>
  </r>
  <r>
    <n v="1380"/>
    <s v="BARNFEST 2015"/>
    <s v="A DIY MUSIC FESTIVAL FROM ST. LOUIS MO! Bands make their own festival, help make it legit!"/>
    <n v="25"/>
    <n v="3636"/>
    <x v="0"/>
    <s v="US"/>
    <s v="USD"/>
    <x v="1380"/>
    <x v="1380"/>
    <b v="0"/>
    <n v="5"/>
    <b v="1"/>
    <s v="music/rock"/>
    <n v="14544"/>
    <n v="727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x v="1381"/>
    <x v="1381"/>
    <b v="0"/>
    <n v="73"/>
    <b v="1"/>
    <s v="music/rock"/>
    <n v="72"/>
    <n v="49.32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x v="1382"/>
    <x v="1382"/>
    <b v="0"/>
    <n v="148"/>
    <b v="1"/>
    <s v="music/rock"/>
    <n v="45"/>
    <n v="24.32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x v="1383"/>
    <x v="1383"/>
    <b v="0"/>
    <n v="93"/>
    <b v="1"/>
    <s v="music/rock"/>
    <n v="164"/>
    <n v="38.69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x v="1384"/>
    <x v="1384"/>
    <b v="0"/>
    <n v="63"/>
    <b v="1"/>
    <s v="music/rock"/>
    <n v="103"/>
    <n v="56.98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x v="1385"/>
    <x v="1385"/>
    <b v="0"/>
    <n v="134"/>
    <b v="1"/>
    <s v="music/rock"/>
    <n v="45"/>
    <n v="26.68"/>
    <x v="4"/>
    <s v="rock"/>
    <x v="1385"/>
    <x v="1385"/>
    <x v="2"/>
  </r>
  <r>
    <n v="1386"/>
    <s v="MALTESE CROSS: The First Album"/>
    <s v="We are a classic hard rock/heavy metal band just trying to keep rock alive!"/>
    <n v="400"/>
    <n v="3572.12"/>
    <x v="0"/>
    <s v="US"/>
    <s v="USD"/>
    <x v="1386"/>
    <x v="1386"/>
    <b v="0"/>
    <n v="14"/>
    <b v="1"/>
    <s v="music/rock"/>
    <n v="893"/>
    <n v="255.1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x v="1387"/>
    <x v="1387"/>
    <b v="0"/>
    <n v="78"/>
    <b v="1"/>
    <s v="music/rock"/>
    <n v="89"/>
    <n v="45.67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x v="1388"/>
    <x v="1388"/>
    <b v="0"/>
    <n v="112"/>
    <b v="1"/>
    <s v="music/rock"/>
    <n v="71"/>
    <n v="31.74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3550"/>
    <x v="0"/>
    <s v="GB"/>
    <s v="GBP"/>
    <x v="1389"/>
    <x v="1389"/>
    <b v="0"/>
    <n v="34"/>
    <b v="1"/>
    <s v="music/rock"/>
    <n v="710"/>
    <n v="104.41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x v="1390"/>
    <x v="1390"/>
    <b v="0"/>
    <n v="19"/>
    <b v="1"/>
    <s v="music/rock"/>
    <n v="127"/>
    <n v="186.84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3540"/>
    <x v="0"/>
    <s v="US"/>
    <s v="USD"/>
    <x v="1391"/>
    <x v="1391"/>
    <b v="0"/>
    <n v="13"/>
    <b v="1"/>
    <s v="music/rock"/>
    <n v="708"/>
    <n v="272.31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3535"/>
    <x v="0"/>
    <s v="US"/>
    <s v="USD"/>
    <x v="1392"/>
    <x v="1392"/>
    <b v="0"/>
    <n v="104"/>
    <b v="1"/>
    <s v="music/rock"/>
    <n v="141"/>
    <n v="33.99"/>
    <x v="4"/>
    <s v="rock"/>
    <x v="1392"/>
    <x v="1392"/>
    <x v="2"/>
  </r>
  <r>
    <n v="1393"/>
    <s v="WolfHunt | Social Commentary Rock Project"/>
    <s v="Rock n' Roll tales of our times"/>
    <n v="10000"/>
    <n v="3531"/>
    <x v="0"/>
    <s v="US"/>
    <s v="USD"/>
    <x v="1393"/>
    <x v="1393"/>
    <b v="0"/>
    <n v="52"/>
    <b v="1"/>
    <s v="music/rock"/>
    <n v="35"/>
    <n v="67.900000000000006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x v="1394"/>
    <x v="1394"/>
    <b v="0"/>
    <n v="17"/>
    <b v="1"/>
    <s v="music/rock"/>
    <n v="471"/>
    <n v="207.65"/>
    <x v="4"/>
    <s v="rock"/>
    <x v="1394"/>
    <x v="1394"/>
    <x v="1"/>
  </r>
  <r>
    <n v="1395"/>
    <s v="Quiet Oaks Full Length Album"/>
    <s v="Help Quiet Oaks record their debut album!!!"/>
    <n v="3500"/>
    <n v="3530"/>
    <x v="0"/>
    <s v="US"/>
    <s v="USD"/>
    <x v="1395"/>
    <x v="1395"/>
    <b v="0"/>
    <n v="82"/>
    <b v="1"/>
    <s v="music/rock"/>
    <n v="101"/>
    <n v="43.05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x v="1396"/>
    <x v="1396"/>
    <b v="0"/>
    <n v="73"/>
    <b v="1"/>
    <s v="music/rock"/>
    <n v="59"/>
    <n v="48.3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x v="1397"/>
    <x v="1397"/>
    <b v="0"/>
    <n v="158"/>
    <b v="1"/>
    <s v="music/rock"/>
    <n v="35"/>
    <n v="22.24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x v="1398"/>
    <x v="1398"/>
    <b v="0"/>
    <n v="65"/>
    <b v="1"/>
    <s v="music/rock"/>
    <n v="80"/>
    <n v="54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x v="1399"/>
    <x v="1399"/>
    <b v="0"/>
    <n v="184"/>
    <b v="1"/>
    <s v="music/rock"/>
    <n v="39"/>
    <n v="19.0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x v="1400"/>
    <x v="1400"/>
    <b v="0"/>
    <n v="34"/>
    <b v="1"/>
    <s v="music/rock"/>
    <n v="1002"/>
    <n v="103.12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x v="1401"/>
    <x v="1401"/>
    <b v="0"/>
    <n v="240"/>
    <b v="1"/>
    <s v="music/rock"/>
    <n v="140"/>
    <n v="14.59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x v="1402"/>
    <x v="1402"/>
    <b v="0"/>
    <n v="113"/>
    <b v="1"/>
    <s v="music/rock"/>
    <n v="140"/>
    <n v="30.97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x v="1403"/>
    <x v="1403"/>
    <b v="0"/>
    <n v="66"/>
    <b v="1"/>
    <s v="music/rock"/>
    <n v="88"/>
    <n v="53.03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x v="1404"/>
    <x v="1404"/>
    <b v="1"/>
    <n v="5"/>
    <b v="0"/>
    <s v="publishing/translations"/>
    <n v="24"/>
    <n v="700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3499"/>
    <x v="2"/>
    <s v="US"/>
    <s v="USD"/>
    <x v="1405"/>
    <x v="1405"/>
    <b v="1"/>
    <n v="17"/>
    <b v="0"/>
    <s v="publishing/translations"/>
    <n v="14"/>
    <n v="205.82"/>
    <x v="3"/>
    <s v="translations"/>
    <x v="1405"/>
    <x v="1405"/>
    <x v="3"/>
  </r>
  <r>
    <n v="1406"/>
    <s v="Man Down! Translation project"/>
    <s v="The White coat and the battle dress uniform"/>
    <n v="12000"/>
    <n v="3486"/>
    <x v="2"/>
    <s v="IT"/>
    <s v="EUR"/>
    <x v="1406"/>
    <x v="1406"/>
    <b v="0"/>
    <n v="3"/>
    <b v="0"/>
    <s v="publishing/translations"/>
    <n v="29"/>
    <n v="1162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x v="1407"/>
    <x v="1407"/>
    <b v="0"/>
    <n v="2"/>
    <b v="0"/>
    <s v="publishing/translations"/>
    <n v="116"/>
    <n v="1742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x v="1408"/>
    <x v="1408"/>
    <b v="0"/>
    <n v="6"/>
    <b v="0"/>
    <s v="publishing/translations"/>
    <n v="347"/>
    <n v="578.33000000000004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x v="1409"/>
    <x v="1409"/>
    <b v="0"/>
    <n v="0"/>
    <b v="0"/>
    <s v="publishing/translations"/>
    <n v="87"/>
    <e v="#DIV/0!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x v="1410"/>
    <x v="1410"/>
    <b v="0"/>
    <n v="1"/>
    <b v="0"/>
    <s v="publishing/translations"/>
    <n v="58"/>
    <n v="3466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x v="1411"/>
    <x v="1411"/>
    <b v="0"/>
    <n v="3"/>
    <b v="0"/>
    <s v="publishing/translations"/>
    <n v="116"/>
    <n v="1155.1099999999999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x v="1412"/>
    <x v="1412"/>
    <b v="0"/>
    <n v="13"/>
    <b v="0"/>
    <s v="publishing/translations"/>
    <n v="50"/>
    <n v="266.5400000000000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x v="1413"/>
    <x v="1413"/>
    <b v="0"/>
    <n v="1"/>
    <b v="0"/>
    <s v="publishing/translations"/>
    <n v="173"/>
    <n v="346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x v="1414"/>
    <x v="1414"/>
    <b v="0"/>
    <n v="1"/>
    <b v="0"/>
    <s v="publishing/translations"/>
    <n v="691"/>
    <n v="3453.69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x v="1415"/>
    <x v="1415"/>
    <b v="0"/>
    <n v="9"/>
    <b v="0"/>
    <s v="publishing/translations"/>
    <n v="78"/>
    <n v="383.22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x v="1416"/>
    <x v="1416"/>
    <b v="0"/>
    <n v="0"/>
    <b v="0"/>
    <s v="publishing/translations"/>
    <n v="7"/>
    <e v="#DIV/0!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x v="1417"/>
    <x v="1417"/>
    <b v="0"/>
    <n v="2"/>
    <b v="0"/>
    <s v="publishing/translations"/>
    <n v="76"/>
    <n v="1720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x v="1418"/>
    <x v="1418"/>
    <b v="0"/>
    <n v="1"/>
    <b v="0"/>
    <s v="publishing/translations"/>
    <n v="114"/>
    <n v="3432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x v="1419"/>
    <x v="1419"/>
    <b v="0"/>
    <n v="10"/>
    <b v="0"/>
    <s v="publishing/translations"/>
    <n v="54"/>
    <n v="341.9"/>
    <x v="3"/>
    <s v="translations"/>
    <x v="1419"/>
    <x v="1419"/>
    <x v="2"/>
  </r>
  <r>
    <n v="1420"/>
    <s v="Shakespeare in the Hood - Romeo and Juliet"/>
    <s v="Help me butcher Shakespeare in a satirical fashion."/>
    <n v="110"/>
    <n v="3417"/>
    <x v="2"/>
    <s v="US"/>
    <s v="USD"/>
    <x v="1420"/>
    <x v="1420"/>
    <b v="0"/>
    <n v="3"/>
    <b v="0"/>
    <s v="publishing/translations"/>
    <n v="3106"/>
    <n v="1139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x v="1421"/>
    <x v="1421"/>
    <b v="0"/>
    <n v="2"/>
    <b v="0"/>
    <s v="publishing/translations"/>
    <n v="2"/>
    <n v="1707.5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x v="1422"/>
    <x v="1422"/>
    <b v="0"/>
    <n v="2"/>
    <b v="0"/>
    <s v="publishing/translations"/>
    <n v="14"/>
    <n v="1705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x v="1423"/>
    <x v="1423"/>
    <b v="0"/>
    <n v="1"/>
    <b v="0"/>
    <s v="publishing/translations"/>
    <n v="11"/>
    <n v="3407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x v="1424"/>
    <x v="1424"/>
    <b v="0"/>
    <n v="14"/>
    <b v="0"/>
    <s v="publishing/translations"/>
    <n v="45"/>
    <n v="243.36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x v="1425"/>
    <x v="1425"/>
    <b v="0"/>
    <n v="0"/>
    <b v="0"/>
    <s v="publishing/translations"/>
    <n v="26"/>
    <e v="#DIV/0!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x v="1426"/>
    <x v="1426"/>
    <b v="0"/>
    <n v="0"/>
    <b v="0"/>
    <s v="publishing/translations"/>
    <n v="340"/>
    <e v="#DIV/0!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x v="1427"/>
    <x v="1427"/>
    <b v="0"/>
    <n v="4"/>
    <b v="0"/>
    <s v="publishing/translations"/>
    <n v="68"/>
    <n v="850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x v="1428"/>
    <x v="1428"/>
    <b v="0"/>
    <n v="3"/>
    <b v="0"/>
    <s v="publishing/translations"/>
    <n v="340"/>
    <n v="1132.7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3397"/>
    <x v="2"/>
    <s v="US"/>
    <s v="USD"/>
    <x v="1429"/>
    <x v="1429"/>
    <b v="0"/>
    <n v="0"/>
    <b v="0"/>
    <s v="publishing/translations"/>
    <n v="34"/>
    <e v="#DIV/0!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x v="1430"/>
    <x v="1430"/>
    <b v="0"/>
    <n v="5"/>
    <b v="0"/>
    <s v="publishing/translations"/>
    <n v="68"/>
    <n v="679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x v="1431"/>
    <x v="1431"/>
    <b v="0"/>
    <n v="47"/>
    <b v="0"/>
    <s v="publishing/translations"/>
    <n v="20"/>
    <n v="72.17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x v="1432"/>
    <x v="1432"/>
    <b v="0"/>
    <n v="0"/>
    <b v="0"/>
    <s v="publishing/translations"/>
    <n v="8"/>
    <e v="#DIV/0!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x v="1433"/>
    <x v="1433"/>
    <b v="0"/>
    <n v="10"/>
    <b v="0"/>
    <s v="publishing/translations"/>
    <n v="28"/>
    <n v="338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x v="1434"/>
    <x v="1434"/>
    <b v="0"/>
    <n v="11"/>
    <b v="0"/>
    <s v="publishing/translations"/>
    <n v="4"/>
    <n v="307.73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x v="1435"/>
    <x v="1435"/>
    <b v="0"/>
    <n v="2"/>
    <b v="0"/>
    <s v="publishing/translations"/>
    <n v="23"/>
    <n v="1691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x v="1436"/>
    <x v="1436"/>
    <b v="0"/>
    <n v="2"/>
    <b v="0"/>
    <s v="publishing/translations"/>
    <n v="34"/>
    <n v="1690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x v="1437"/>
    <x v="1437"/>
    <b v="0"/>
    <n v="22"/>
    <b v="0"/>
    <s v="publishing/translations"/>
    <n v="112"/>
    <n v="153.2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x v="1438"/>
    <x v="1438"/>
    <b v="0"/>
    <n v="8"/>
    <b v="0"/>
    <s v="publishing/translations"/>
    <n v="17"/>
    <n v="421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x v="1439"/>
    <x v="1439"/>
    <b v="0"/>
    <n v="6"/>
    <b v="0"/>
    <s v="publishing/translations"/>
    <n v="124"/>
    <n v="561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x v="1440"/>
    <x v="1440"/>
    <b v="0"/>
    <n v="1"/>
    <b v="0"/>
    <s v="publishing/translations"/>
    <n v="26"/>
    <n v="3363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x v="1441"/>
    <x v="1441"/>
    <b v="0"/>
    <n v="3"/>
    <b v="0"/>
    <s v="publishing/translations"/>
    <n v="2"/>
    <n v="1120.24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x v="1442"/>
    <x v="1442"/>
    <b v="0"/>
    <n v="0"/>
    <b v="0"/>
    <s v="publishing/translations"/>
    <n v="224"/>
    <e v="#DIV/0!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x v="1443"/>
    <x v="1443"/>
    <b v="0"/>
    <n v="0"/>
    <b v="0"/>
    <s v="publishing/translations"/>
    <n v="26"/>
    <e v="#DIV/0!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x v="1444"/>
    <x v="1444"/>
    <b v="0"/>
    <n v="0"/>
    <b v="0"/>
    <s v="publishing/translations"/>
    <n v="68"/>
    <e v="#DIV/0!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x v="1445"/>
    <x v="1445"/>
    <b v="0"/>
    <n v="0"/>
    <b v="0"/>
    <s v="publishing/translations"/>
    <n v="3"/>
    <e v="#DIV/0!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x v="1446"/>
    <x v="1446"/>
    <b v="0"/>
    <n v="0"/>
    <b v="0"/>
    <s v="publishing/translations"/>
    <n v="371"/>
    <e v="#DIV/0!"/>
    <x v="3"/>
    <s v="translations"/>
    <x v="1446"/>
    <x v="1446"/>
    <x v="2"/>
  </r>
  <r>
    <n v="1447"/>
    <s v="Indian Language Dictionary"/>
    <s v="I'm creating a dictionary of multiple Indian languages."/>
    <n v="500000"/>
    <n v="3330"/>
    <x v="2"/>
    <s v="US"/>
    <s v="USD"/>
    <x v="1447"/>
    <x v="1447"/>
    <b v="0"/>
    <n v="3"/>
    <b v="0"/>
    <s v="publishing/translations"/>
    <n v="1"/>
    <n v="1110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x v="1448"/>
    <x v="1448"/>
    <b v="0"/>
    <n v="0"/>
    <b v="0"/>
    <s v="publishing/translations"/>
    <n v="2"/>
    <e v="#DIV/0!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x v="1449"/>
    <x v="1449"/>
    <b v="0"/>
    <n v="0"/>
    <b v="0"/>
    <s v="publishing/translations"/>
    <n v="37"/>
    <e v="#DIV/0!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x v="1450"/>
    <x v="1450"/>
    <b v="0"/>
    <n v="1"/>
    <b v="0"/>
    <s v="publishing/translations"/>
    <n v="3"/>
    <n v="3319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x v="1451"/>
    <x v="1451"/>
    <b v="0"/>
    <n v="2"/>
    <b v="0"/>
    <s v="publishing/translations"/>
    <n v="18"/>
    <n v="1659.5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x v="1452"/>
    <x v="1452"/>
    <b v="0"/>
    <n v="0"/>
    <b v="0"/>
    <s v="publishing/translations"/>
    <n v="24"/>
    <e v="#DIV/0!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x v="1453"/>
    <x v="1453"/>
    <b v="0"/>
    <n v="0"/>
    <b v="0"/>
    <s v="publishing/translations"/>
    <n v="13"/>
    <e v="#DIV/0!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x v="1454"/>
    <x v="1454"/>
    <b v="0"/>
    <n v="1"/>
    <b v="0"/>
    <s v="publishing/translations"/>
    <n v="189"/>
    <n v="33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x v="1455"/>
    <x v="1455"/>
    <b v="0"/>
    <n v="7"/>
    <b v="0"/>
    <s v="publishing/translations"/>
    <n v="22"/>
    <n v="473.57"/>
    <x v="3"/>
    <s v="translations"/>
    <x v="1455"/>
    <x v="1455"/>
    <x v="3"/>
  </r>
  <r>
    <n v="1456"/>
    <s v="Sometimes you don't need love (Canceled)"/>
    <s v="English Version of my auto-published novel"/>
    <n v="5000"/>
    <n v="3307"/>
    <x v="1"/>
    <s v="IT"/>
    <s v="EUR"/>
    <x v="1456"/>
    <x v="1456"/>
    <b v="0"/>
    <n v="3"/>
    <b v="0"/>
    <s v="publishing/translations"/>
    <n v="66"/>
    <n v="1102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3305"/>
    <x v="1"/>
    <s v="US"/>
    <s v="USD"/>
    <x v="1457"/>
    <x v="1457"/>
    <b v="0"/>
    <n v="0"/>
    <b v="0"/>
    <s v="publishing/translations"/>
    <n v="55"/>
    <e v="#DIV/0!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x v="1458"/>
    <x v="1458"/>
    <b v="0"/>
    <n v="0"/>
    <b v="0"/>
    <s v="publishing/translations"/>
    <n v="66"/>
    <e v="#DIV/0!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x v="1459"/>
    <x v="1459"/>
    <b v="0"/>
    <n v="0"/>
    <b v="0"/>
    <s v="publishing/translations"/>
    <n v="9"/>
    <e v="#DIV/0!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x v="1460"/>
    <x v="1460"/>
    <b v="0"/>
    <n v="0"/>
    <b v="0"/>
    <s v="publishing/translations"/>
    <n v="0"/>
    <e v="#DIV/0!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3275"/>
    <x v="0"/>
    <s v="US"/>
    <s v="USD"/>
    <x v="1461"/>
    <x v="1461"/>
    <b v="1"/>
    <n v="340"/>
    <b v="1"/>
    <s v="publishing/radio &amp; podcasts"/>
    <n v="22"/>
    <n v="9.6300000000000008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3275"/>
    <x v="0"/>
    <s v="US"/>
    <s v="USD"/>
    <x v="1462"/>
    <x v="1462"/>
    <b v="1"/>
    <n v="150"/>
    <b v="1"/>
    <s v="publishing/radio &amp; podcasts"/>
    <n v="82"/>
    <n v="21.83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x v="1463"/>
    <x v="1463"/>
    <b v="1"/>
    <n v="25"/>
    <b v="1"/>
    <s v="publishing/radio &amp; podcasts"/>
    <n v="546"/>
    <n v="131"/>
    <x v="3"/>
    <s v="radio &amp; podcasts"/>
    <x v="1463"/>
    <x v="1463"/>
    <x v="4"/>
  </r>
  <r>
    <n v="1464"/>
    <s v="Science Studio"/>
    <s v="The Best Science Media on the Web"/>
    <n v="5000"/>
    <n v="3273"/>
    <x v="0"/>
    <s v="US"/>
    <s v="USD"/>
    <x v="1464"/>
    <x v="1464"/>
    <b v="1"/>
    <n v="234"/>
    <b v="1"/>
    <s v="publishing/radio &amp; podcasts"/>
    <n v="65"/>
    <n v="13.99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x v="1465"/>
    <x v="1465"/>
    <b v="1"/>
    <n v="2602"/>
    <b v="1"/>
    <s v="publishing/radio &amp; podcasts"/>
    <n v="11"/>
    <n v="1.26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x v="1466"/>
    <x v="1466"/>
    <b v="1"/>
    <n v="248"/>
    <b v="1"/>
    <s v="publishing/radio &amp; podcasts"/>
    <n v="20"/>
    <n v="13.19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3258"/>
    <x v="0"/>
    <s v="US"/>
    <s v="USD"/>
    <x v="1467"/>
    <x v="1467"/>
    <b v="1"/>
    <n v="600"/>
    <b v="1"/>
    <s v="publishing/radio &amp; podcasts"/>
    <n v="8"/>
    <n v="5.43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x v="1468"/>
    <x v="1468"/>
    <b v="1"/>
    <n v="293"/>
    <b v="1"/>
    <s v="publishing/radio &amp; podcasts"/>
    <n v="34"/>
    <n v="11.12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3255"/>
    <x v="0"/>
    <s v="US"/>
    <s v="USD"/>
    <x v="1469"/>
    <x v="1469"/>
    <b v="1"/>
    <n v="321"/>
    <b v="1"/>
    <s v="publishing/radio &amp; podcasts"/>
    <n v="7"/>
    <n v="10.14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x v="1470"/>
    <x v="1470"/>
    <b v="1"/>
    <n v="81"/>
    <b v="1"/>
    <s v="publishing/radio &amp; podcasts"/>
    <n v="217"/>
    <n v="40.19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x v="1471"/>
    <x v="1471"/>
    <b v="1"/>
    <n v="343"/>
    <b v="1"/>
    <s v="publishing/radio &amp; podcasts"/>
    <n v="10"/>
    <n v="9.4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x v="1472"/>
    <x v="1472"/>
    <b v="1"/>
    <n v="336"/>
    <b v="1"/>
    <s v="publishing/radio &amp; podcasts"/>
    <n v="13"/>
    <n v="9.6300000000000008"/>
    <x v="3"/>
    <s v="radio &amp; podcasts"/>
    <x v="1472"/>
    <x v="1472"/>
    <x v="4"/>
  </r>
  <r>
    <n v="1473"/>
    <s v="ONE LOVES ONLY FORM"/>
    <s v="Public Radio Project"/>
    <n v="1500"/>
    <n v="3231"/>
    <x v="0"/>
    <s v="US"/>
    <s v="USD"/>
    <x v="1473"/>
    <x v="1473"/>
    <b v="1"/>
    <n v="47"/>
    <b v="1"/>
    <s v="publishing/radio &amp; podcasts"/>
    <n v="215"/>
    <n v="68.739999999999995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x v="1474"/>
    <x v="1474"/>
    <b v="1"/>
    <n v="76"/>
    <b v="1"/>
    <s v="publishing/radio &amp; podcasts"/>
    <n v="108"/>
    <n v="42.45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x v="1475"/>
    <x v="1475"/>
    <b v="1"/>
    <n v="441"/>
    <b v="1"/>
    <s v="publishing/radio &amp; podcasts"/>
    <n v="22"/>
    <n v="7.32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225"/>
    <x v="0"/>
    <s v="US"/>
    <s v="USD"/>
    <x v="1476"/>
    <x v="1476"/>
    <b v="1"/>
    <n v="916"/>
    <b v="1"/>
    <s v="publishing/radio &amp; podcasts"/>
    <n v="54"/>
    <n v="3.52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x v="1477"/>
    <x v="1477"/>
    <b v="1"/>
    <n v="369"/>
    <b v="1"/>
    <s v="publishing/radio &amp; podcasts"/>
    <n v="11"/>
    <n v="8.73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x v="1478"/>
    <x v="1478"/>
    <b v="1"/>
    <n v="20242"/>
    <b v="1"/>
    <s v="publishing/radio &amp; podcasts"/>
    <n v="6"/>
    <n v="0.16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x v="1479"/>
    <x v="1479"/>
    <b v="1"/>
    <n v="71"/>
    <b v="1"/>
    <s v="publishing/radio &amp; podcasts"/>
    <n v="201"/>
    <n v="45.37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x v="1480"/>
    <x v="1480"/>
    <b v="1"/>
    <n v="635"/>
    <b v="1"/>
    <s v="publishing/radio &amp; podcasts"/>
    <n v="6"/>
    <n v="5.059999999999999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x v="1481"/>
    <x v="1481"/>
    <b v="0"/>
    <n v="6"/>
    <b v="0"/>
    <s v="publishing/fiction"/>
    <n v="64"/>
    <n v="535.16999999999996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x v="1482"/>
    <x v="1482"/>
    <b v="0"/>
    <n v="1"/>
    <b v="0"/>
    <s v="publishing/fiction"/>
    <n v="64"/>
    <n v="3210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x v="1483"/>
    <x v="1483"/>
    <b v="0"/>
    <n v="2"/>
    <b v="0"/>
    <s v="publishing/fiction"/>
    <n v="46"/>
    <n v="1602.5"/>
    <x v="3"/>
    <s v="fiction"/>
    <x v="1483"/>
    <x v="1483"/>
    <x v="2"/>
  </r>
  <r>
    <n v="1484"/>
    <s v="a book called filtered down thru the stars"/>
    <s v="The mussings of an old wizard"/>
    <n v="2000"/>
    <n v="3201"/>
    <x v="2"/>
    <s v="US"/>
    <s v="USD"/>
    <x v="1484"/>
    <x v="1484"/>
    <b v="0"/>
    <n v="0"/>
    <b v="0"/>
    <s v="publishing/fiction"/>
    <n v="160"/>
    <e v="#DIV/0!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x v="1485"/>
    <x v="1485"/>
    <b v="0"/>
    <n v="3"/>
    <b v="0"/>
    <s v="publishing/fiction"/>
    <n v="48"/>
    <n v="1066.67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x v="1486"/>
    <x v="1486"/>
    <b v="0"/>
    <n v="3"/>
    <b v="0"/>
    <s v="publishing/fiction"/>
    <n v="16"/>
    <n v="1066.67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x v="1487"/>
    <x v="1487"/>
    <b v="0"/>
    <n v="0"/>
    <b v="0"/>
    <s v="publishing/fiction"/>
    <n v="32"/>
    <e v="#DIV/0!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190"/>
    <x v="2"/>
    <s v="AU"/>
    <s v="AUD"/>
    <x v="1488"/>
    <x v="1488"/>
    <b v="0"/>
    <n v="6"/>
    <b v="0"/>
    <s v="publishing/fiction"/>
    <n v="21"/>
    <n v="531.66999999999996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x v="1489"/>
    <x v="1489"/>
    <b v="0"/>
    <n v="0"/>
    <b v="0"/>
    <s v="publishing/fiction"/>
    <n v="64"/>
    <e v="#DIV/0!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x v="1490"/>
    <x v="1490"/>
    <b v="0"/>
    <n v="19"/>
    <b v="0"/>
    <s v="publishing/fiction"/>
    <n v="110"/>
    <n v="167.63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x v="1491"/>
    <x v="1491"/>
    <b v="0"/>
    <n v="1"/>
    <b v="0"/>
    <s v="publishing/fiction"/>
    <n v="265"/>
    <n v="3178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x v="1492"/>
    <x v="1492"/>
    <b v="0"/>
    <n v="2"/>
    <b v="0"/>
    <s v="publishing/fiction"/>
    <n v="79"/>
    <n v="1587.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3172"/>
    <x v="2"/>
    <s v="US"/>
    <s v="USD"/>
    <x v="1493"/>
    <x v="1493"/>
    <b v="0"/>
    <n v="0"/>
    <b v="0"/>
    <s v="publishing/fiction"/>
    <n v="132"/>
    <e v="#DIV/0!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x v="1494"/>
    <x v="1494"/>
    <b v="0"/>
    <n v="11"/>
    <b v="0"/>
    <s v="publishing/fiction"/>
    <n v="63"/>
    <n v="288.27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3170"/>
    <x v="2"/>
    <s v="US"/>
    <s v="USD"/>
    <x v="1495"/>
    <x v="1495"/>
    <b v="0"/>
    <n v="0"/>
    <b v="0"/>
    <s v="publishing/fiction"/>
    <n v="159"/>
    <e v="#DIV/0!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x v="1496"/>
    <x v="1496"/>
    <b v="0"/>
    <n v="0"/>
    <b v="0"/>
    <s v="publishing/fiction"/>
    <n v="211"/>
    <e v="#DIV/0!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x v="1497"/>
    <x v="1497"/>
    <b v="0"/>
    <n v="1"/>
    <b v="0"/>
    <s v="publishing/fiction"/>
    <n v="21"/>
    <n v="3158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x v="1498"/>
    <x v="1498"/>
    <b v="0"/>
    <n v="3"/>
    <b v="0"/>
    <s v="publishing/fiction"/>
    <n v="105"/>
    <n v="1051.67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x v="1499"/>
    <x v="1499"/>
    <b v="0"/>
    <n v="1"/>
    <b v="0"/>
    <s v="publishing/fiction"/>
    <n v="158"/>
    <n v="3150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x v="1500"/>
    <x v="1500"/>
    <b v="0"/>
    <n v="15"/>
    <b v="0"/>
    <s v="publishing/fiction"/>
    <n v="112"/>
    <n v="209.87"/>
    <x v="3"/>
    <s v="fiction"/>
    <x v="1500"/>
    <x v="1500"/>
    <x v="4"/>
  </r>
  <r>
    <n v="1501"/>
    <s v="This is Nowhere"/>
    <s v="A hardcover book of surf, outdoor and nature photos from the British Columbia coast."/>
    <n v="52000"/>
    <n v="3145"/>
    <x v="0"/>
    <s v="CA"/>
    <s v="CAD"/>
    <x v="1501"/>
    <x v="1501"/>
    <b v="1"/>
    <n v="885"/>
    <b v="1"/>
    <s v="photography/photobooks"/>
    <n v="6"/>
    <n v="3.55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x v="1502"/>
    <x v="1502"/>
    <b v="1"/>
    <n v="329"/>
    <b v="1"/>
    <s v="photography/photobooks"/>
    <n v="14"/>
    <n v="9.529999999999999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x v="1503"/>
    <x v="1503"/>
    <b v="1"/>
    <n v="71"/>
    <b v="1"/>
    <s v="photography/photobooks"/>
    <n v="84"/>
    <n v="44.13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3132.63"/>
    <x v="0"/>
    <s v="GB"/>
    <s v="GBP"/>
    <x v="1504"/>
    <x v="1504"/>
    <b v="1"/>
    <n v="269"/>
    <b v="1"/>
    <s v="photography/photobooks"/>
    <n v="48"/>
    <n v="11.65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x v="1505"/>
    <x v="1505"/>
    <b v="1"/>
    <n v="345"/>
    <b v="1"/>
    <s v="photography/photobooks"/>
    <n v="20"/>
    <n v="9.06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x v="1506"/>
    <x v="1506"/>
    <b v="1"/>
    <n v="43"/>
    <b v="1"/>
    <s v="photography/photobooks"/>
    <n v="208"/>
    <n v="72.599999999999994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x v="1507"/>
    <x v="1507"/>
    <b v="1"/>
    <n v="33"/>
    <b v="1"/>
    <s v="photography/photobooks"/>
    <n v="260"/>
    <n v="94.55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x v="1508"/>
    <x v="1508"/>
    <b v="1"/>
    <n v="211"/>
    <b v="1"/>
    <s v="photography/photobooks"/>
    <n v="17"/>
    <n v="14.79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x v="1509"/>
    <x v="1509"/>
    <b v="1"/>
    <n v="196"/>
    <b v="1"/>
    <s v="photography/photobooks"/>
    <n v="18"/>
    <n v="15.84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x v="1510"/>
    <x v="1510"/>
    <b v="1"/>
    <n v="405"/>
    <b v="1"/>
    <s v="photography/photobooks"/>
    <n v="19"/>
    <n v="7.67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x v="1511"/>
    <x v="1511"/>
    <b v="1"/>
    <n v="206"/>
    <b v="1"/>
    <s v="photography/photobooks"/>
    <n v="22"/>
    <n v="15.05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x v="1512"/>
    <x v="1512"/>
    <b v="1"/>
    <n v="335"/>
    <b v="1"/>
    <s v="photography/photobooks"/>
    <n v="89"/>
    <n v="9.25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x v="1513"/>
    <x v="1513"/>
    <b v="1"/>
    <n v="215"/>
    <b v="1"/>
    <s v="photography/photobooks"/>
    <n v="39"/>
    <n v="14.4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3100"/>
    <x v="0"/>
    <s v="US"/>
    <s v="USD"/>
    <x v="1514"/>
    <x v="1514"/>
    <b v="1"/>
    <n v="176"/>
    <b v="1"/>
    <s v="photography/photobooks"/>
    <n v="12"/>
    <n v="17.61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x v="1515"/>
    <x v="1515"/>
    <b v="1"/>
    <n v="555"/>
    <b v="1"/>
    <s v="photography/photobooks"/>
    <n v="1"/>
    <n v="5.58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x v="1516"/>
    <x v="1516"/>
    <b v="1"/>
    <n v="116"/>
    <b v="1"/>
    <s v="photography/photobooks"/>
    <n v="18"/>
    <n v="26.59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x v="1517"/>
    <x v="1517"/>
    <b v="1"/>
    <n v="615"/>
    <b v="1"/>
    <s v="photography/photobooks"/>
    <n v="21"/>
    <n v="5.0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"/>
    <x v="0"/>
    <s v="US"/>
    <s v="USD"/>
    <x v="1518"/>
    <x v="1518"/>
    <b v="1"/>
    <n v="236"/>
    <b v="1"/>
    <s v="photography/photobooks"/>
    <n v="21"/>
    <n v="13.05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x v="1519"/>
    <x v="1519"/>
    <b v="1"/>
    <n v="145"/>
    <b v="1"/>
    <s v="photography/photobooks"/>
    <n v="34"/>
    <n v="21.24"/>
    <x v="8"/>
    <s v="photobooks"/>
    <x v="1519"/>
    <x v="1519"/>
    <x v="3"/>
  </r>
  <r>
    <n v="1520"/>
    <s v="TULIPS"/>
    <s v="A self-published photography book by Andrew Miksys from his new series about Belarus"/>
    <n v="18000"/>
    <n v="3067"/>
    <x v="0"/>
    <s v="US"/>
    <s v="USD"/>
    <x v="1520"/>
    <x v="1520"/>
    <b v="1"/>
    <n v="167"/>
    <b v="1"/>
    <s v="photography/photobooks"/>
    <n v="17"/>
    <n v="18.37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x v="1521"/>
    <x v="1521"/>
    <b v="1"/>
    <n v="235"/>
    <b v="1"/>
    <s v="photography/photobooks"/>
    <n v="8"/>
    <n v="13.03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x v="1522"/>
    <x v="1522"/>
    <b v="1"/>
    <n v="452"/>
    <b v="1"/>
    <s v="photography/photobooks"/>
    <n v="7"/>
    <n v="6.77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x v="1523"/>
    <x v="1523"/>
    <b v="1"/>
    <n v="241"/>
    <b v="1"/>
    <s v="photography/photobooks"/>
    <n v="17"/>
    <n v="12.7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x v="1524"/>
    <x v="1524"/>
    <b v="1"/>
    <n v="28"/>
    <b v="1"/>
    <s v="photography/photobooks"/>
    <n v="102"/>
    <n v="109.2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x v="1525"/>
    <x v="1525"/>
    <b v="1"/>
    <n v="140"/>
    <b v="1"/>
    <s v="photography/photobooks"/>
    <n v="118"/>
    <n v="21.84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x v="1526"/>
    <x v="1526"/>
    <b v="1"/>
    <n v="280"/>
    <b v="1"/>
    <s v="photography/photobooks"/>
    <n v="13"/>
    <n v="10.91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x v="1527"/>
    <x v="1527"/>
    <b v="1"/>
    <n v="70"/>
    <b v="1"/>
    <s v="photography/photobooks"/>
    <n v="87"/>
    <n v="43.64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x v="1528"/>
    <x v="1528"/>
    <b v="1"/>
    <n v="160"/>
    <b v="1"/>
    <s v="photography/photobooks"/>
    <n v="102"/>
    <n v="19.05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x v="1529"/>
    <x v="1529"/>
    <b v="1"/>
    <n v="141"/>
    <b v="1"/>
    <s v="photography/photobooks"/>
    <n v="16"/>
    <n v="21.6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x v="1530"/>
    <x v="1530"/>
    <b v="1"/>
    <n v="874"/>
    <b v="1"/>
    <s v="photography/photobooks"/>
    <n v="9"/>
    <n v="3.48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x v="1531"/>
    <x v="1531"/>
    <b v="1"/>
    <n v="73"/>
    <b v="1"/>
    <s v="photography/photobooks"/>
    <n v="130"/>
    <n v="41.71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x v="1532"/>
    <x v="1532"/>
    <b v="1"/>
    <n v="294"/>
    <b v="1"/>
    <s v="photography/photobooks"/>
    <n v="61"/>
    <n v="10.36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x v="1533"/>
    <x v="1533"/>
    <b v="1"/>
    <n v="740"/>
    <b v="1"/>
    <s v="photography/photobooks"/>
    <n v="7"/>
    <n v="4.099999999999999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x v="1534"/>
    <x v="1534"/>
    <b v="1"/>
    <n v="369"/>
    <b v="1"/>
    <s v="photography/photobooks"/>
    <n v="40"/>
    <n v="8.23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x v="1535"/>
    <x v="1535"/>
    <b v="1"/>
    <n v="110"/>
    <b v="1"/>
    <s v="photography/photobooks"/>
    <n v="76"/>
    <n v="27.59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x v="1536"/>
    <x v="1536"/>
    <b v="1"/>
    <n v="455"/>
    <b v="1"/>
    <s v="photography/photobooks"/>
    <n v="25"/>
    <n v="6.67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x v="1537"/>
    <x v="1537"/>
    <b v="1"/>
    <n v="224"/>
    <b v="1"/>
    <s v="photography/photobooks"/>
    <n v="25"/>
    <n v="13.55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x v="1538"/>
    <x v="1538"/>
    <b v="1"/>
    <n v="46"/>
    <b v="1"/>
    <s v="photography/photobooks"/>
    <n v="43"/>
    <n v="65.959999999999994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x v="1539"/>
    <x v="1539"/>
    <b v="0"/>
    <n v="284"/>
    <b v="1"/>
    <s v="photography/photobooks"/>
    <n v="15"/>
    <n v="10.67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x v="1540"/>
    <x v="1540"/>
    <b v="1"/>
    <n v="98"/>
    <b v="1"/>
    <s v="photography/photobooks"/>
    <n v="20"/>
    <n v="30.92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x v="1541"/>
    <x v="1541"/>
    <b v="0"/>
    <n v="2"/>
    <b v="0"/>
    <s v="photography/nature"/>
    <n v="17"/>
    <n v="1515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x v="1542"/>
    <x v="1542"/>
    <b v="0"/>
    <n v="1"/>
    <b v="0"/>
    <s v="photography/nature"/>
    <n v="605"/>
    <n v="3025.66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x v="1543"/>
    <x v="1543"/>
    <b v="0"/>
    <n v="1"/>
    <b v="0"/>
    <s v="photography/nature"/>
    <n v="134"/>
    <n v="3022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x v="1544"/>
    <x v="1544"/>
    <b v="0"/>
    <n v="0"/>
    <b v="0"/>
    <s v="photography/nature"/>
    <n v="302"/>
    <e v="#DIV/0!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x v="1545"/>
    <x v="1545"/>
    <b v="0"/>
    <n v="1"/>
    <b v="0"/>
    <s v="photography/nature"/>
    <n v="101"/>
    <n v="3017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x v="1546"/>
    <x v="1546"/>
    <b v="0"/>
    <n v="11"/>
    <b v="0"/>
    <s v="photography/nature"/>
    <n v="302"/>
    <n v="274.16000000000003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3015"/>
    <x v="2"/>
    <s v="US"/>
    <s v="USD"/>
    <x v="1547"/>
    <x v="1547"/>
    <b v="0"/>
    <n v="0"/>
    <b v="0"/>
    <s v="photography/nature"/>
    <n v="15075"/>
    <e v="#DIV/0!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3015"/>
    <x v="2"/>
    <s v="US"/>
    <s v="USD"/>
    <x v="1548"/>
    <x v="1548"/>
    <b v="0"/>
    <n v="1"/>
    <b v="0"/>
    <s v="photography/nature"/>
    <n v="431"/>
    <n v="3015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x v="1549"/>
    <x v="1549"/>
    <b v="0"/>
    <n v="6"/>
    <b v="0"/>
    <s v="photography/nature"/>
    <n v="603"/>
    <n v="502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x v="1550"/>
    <x v="1550"/>
    <b v="0"/>
    <n v="7"/>
    <b v="0"/>
    <s v="photography/nature"/>
    <n v="402"/>
    <n v="430.29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x v="1551"/>
    <x v="1551"/>
    <b v="0"/>
    <n v="0"/>
    <b v="0"/>
    <s v="photography/nature"/>
    <n v="86"/>
    <e v="#DIV/0!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x v="341"/>
    <x v="1552"/>
    <b v="0"/>
    <n v="16"/>
    <b v="0"/>
    <s v="photography/nature"/>
    <n v="70"/>
    <n v="187.81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x v="1552"/>
    <x v="1553"/>
    <b v="0"/>
    <n v="0"/>
    <b v="0"/>
    <s v="photography/nature"/>
    <n v="50"/>
    <e v="#DIV/0!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x v="1553"/>
    <x v="1554"/>
    <b v="0"/>
    <n v="0"/>
    <b v="0"/>
    <s v="photography/nature"/>
    <n v="15"/>
    <e v="#DIV/0!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x v="1554"/>
    <x v="1555"/>
    <b v="0"/>
    <n v="0"/>
    <b v="0"/>
    <s v="photography/nature"/>
    <n v="400"/>
    <e v="#DIV/0!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x v="1555"/>
    <x v="1556"/>
    <b v="0"/>
    <n v="12"/>
    <b v="0"/>
    <s v="photography/nature"/>
    <n v="200"/>
    <n v="250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x v="1556"/>
    <x v="1557"/>
    <b v="0"/>
    <n v="1"/>
    <b v="0"/>
    <s v="photography/nature"/>
    <n v="120"/>
    <n v="30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x v="1557"/>
    <x v="1558"/>
    <b v="0"/>
    <n v="3"/>
    <b v="0"/>
    <s v="photography/nature"/>
    <n v="400"/>
    <n v="1000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x v="1558"/>
    <x v="1559"/>
    <b v="0"/>
    <n v="1"/>
    <b v="0"/>
    <s v="photography/nature"/>
    <n v="20"/>
    <n v="300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x v="1559"/>
    <x v="1560"/>
    <b v="0"/>
    <n v="4"/>
    <b v="0"/>
    <s v="photography/nature"/>
    <n v="120"/>
    <n v="750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x v="1560"/>
    <x v="1561"/>
    <b v="0"/>
    <n v="1"/>
    <b v="0"/>
    <s v="publishing/art books"/>
    <n v="30"/>
    <n v="3000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x v="1561"/>
    <x v="1562"/>
    <b v="0"/>
    <n v="0"/>
    <b v="0"/>
    <s v="publishing/art books"/>
    <n v="75"/>
    <e v="#DIV/0!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x v="1562"/>
    <x v="1563"/>
    <b v="0"/>
    <n v="2"/>
    <b v="0"/>
    <s v="publishing/art books"/>
    <n v="50"/>
    <n v="1500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x v="1563"/>
    <x v="1564"/>
    <b v="0"/>
    <n v="1"/>
    <b v="0"/>
    <s v="publishing/art books"/>
    <n v="30"/>
    <n v="300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x v="1564"/>
    <x v="1565"/>
    <b v="0"/>
    <n v="1"/>
    <b v="0"/>
    <s v="publishing/art books"/>
    <n v="75"/>
    <n v="2994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x v="1565"/>
    <x v="1566"/>
    <b v="0"/>
    <n v="59"/>
    <b v="0"/>
    <s v="publishing/art books"/>
    <n v="10"/>
    <n v="50.73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x v="1566"/>
    <x v="1567"/>
    <b v="0"/>
    <n v="13"/>
    <b v="0"/>
    <s v="publishing/art books"/>
    <n v="35"/>
    <n v="230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x v="1567"/>
    <x v="1568"/>
    <b v="0"/>
    <n v="22"/>
    <b v="0"/>
    <s v="publishing/art books"/>
    <n v="12"/>
    <n v="135.05000000000001"/>
    <x v="3"/>
    <s v="art books"/>
    <x v="1568"/>
    <x v="1567"/>
    <x v="3"/>
  </r>
  <r>
    <n v="1569"/>
    <s v="to be removed (Canceled)"/>
    <s v="to be removed"/>
    <n v="30000"/>
    <n v="2965"/>
    <x v="1"/>
    <s v="US"/>
    <s v="USD"/>
    <x v="1568"/>
    <x v="1569"/>
    <b v="0"/>
    <n v="0"/>
    <b v="0"/>
    <s v="publishing/art books"/>
    <n v="10"/>
    <e v="#DIV/0!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960"/>
    <x v="1"/>
    <s v="US"/>
    <s v="USD"/>
    <x v="1569"/>
    <x v="1570"/>
    <b v="0"/>
    <n v="52"/>
    <b v="0"/>
    <s v="publishing/art books"/>
    <n v="49"/>
    <n v="56.92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x v="1570"/>
    <x v="1571"/>
    <b v="0"/>
    <n v="4"/>
    <b v="0"/>
    <s v="publishing/art books"/>
    <n v="24"/>
    <n v="738.5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x v="1571"/>
    <x v="1572"/>
    <b v="0"/>
    <n v="3"/>
    <b v="0"/>
    <s v="publishing/art books"/>
    <n v="118"/>
    <n v="982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x v="1572"/>
    <x v="1573"/>
    <b v="0"/>
    <n v="3"/>
    <b v="0"/>
    <s v="publishing/art books"/>
    <n v="33"/>
    <n v="981.67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x v="1573"/>
    <x v="1574"/>
    <b v="0"/>
    <n v="6"/>
    <b v="0"/>
    <s v="publishing/art books"/>
    <n v="29"/>
    <n v="489.17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x v="1574"/>
    <x v="1575"/>
    <b v="0"/>
    <n v="35"/>
    <b v="0"/>
    <s v="publishing/art books"/>
    <n v="29"/>
    <n v="83.77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x v="1575"/>
    <x v="1576"/>
    <b v="0"/>
    <n v="10"/>
    <b v="0"/>
    <s v="publishing/art books"/>
    <n v="59"/>
    <n v="293.07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x v="1576"/>
    <x v="1577"/>
    <b v="0"/>
    <n v="2"/>
    <b v="0"/>
    <s v="publishing/art books"/>
    <n v="29"/>
    <n v="146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x v="1577"/>
    <x v="1578"/>
    <b v="0"/>
    <n v="4"/>
    <b v="0"/>
    <s v="publishing/art books"/>
    <n v="154"/>
    <n v="732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x v="1578"/>
    <x v="1579"/>
    <b v="0"/>
    <n v="2"/>
    <b v="0"/>
    <s v="publishing/art books"/>
    <n v="88"/>
    <n v="1462.5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x v="1579"/>
    <x v="1580"/>
    <b v="0"/>
    <n v="0"/>
    <b v="0"/>
    <s v="publishing/art books"/>
    <n v="167"/>
    <e v="#DIV/0!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x v="1580"/>
    <x v="1581"/>
    <b v="0"/>
    <n v="1"/>
    <b v="0"/>
    <s v="photography/places"/>
    <n v="291"/>
    <n v="2908"/>
    <x v="8"/>
    <s v="places"/>
    <x v="1581"/>
    <x v="1580"/>
    <x v="0"/>
  </r>
  <r>
    <n v="1582"/>
    <s v="Scenes from New Orleans"/>
    <s v="I create canvas prints of images from in and around New Orleans"/>
    <n v="1000"/>
    <n v="2889"/>
    <x v="2"/>
    <s v="US"/>
    <s v="USD"/>
    <x v="1581"/>
    <x v="1582"/>
    <b v="0"/>
    <n v="3"/>
    <b v="0"/>
    <s v="photography/places"/>
    <n v="289"/>
    <n v="963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x v="1582"/>
    <x v="1583"/>
    <b v="0"/>
    <n v="1"/>
    <b v="0"/>
    <s v="photography/places"/>
    <n v="14"/>
    <n v="288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x v="1583"/>
    <x v="1584"/>
    <b v="0"/>
    <n v="0"/>
    <b v="0"/>
    <s v="photography/places"/>
    <n v="240"/>
    <e v="#DIV/0!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x v="1584"/>
    <x v="1585"/>
    <b v="0"/>
    <n v="12"/>
    <b v="0"/>
    <s v="photography/places"/>
    <n v="144"/>
    <n v="239.92"/>
    <x v="8"/>
    <s v="places"/>
    <x v="1585"/>
    <x v="1584"/>
    <x v="2"/>
  </r>
  <r>
    <n v="1586"/>
    <s v="Missouri In Pictures"/>
    <s v="Show the world the beauty that is in all of our back yards!"/>
    <n v="1500"/>
    <n v="2876"/>
    <x v="2"/>
    <s v="US"/>
    <s v="USD"/>
    <x v="1585"/>
    <x v="1586"/>
    <b v="0"/>
    <n v="0"/>
    <b v="0"/>
    <s v="photography/places"/>
    <n v="192"/>
    <e v="#DIV/0!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x v="1586"/>
    <x v="1587"/>
    <b v="0"/>
    <n v="1"/>
    <b v="0"/>
    <s v="photography/places"/>
    <n v="38"/>
    <n v="2871"/>
    <x v="8"/>
    <s v="places"/>
    <x v="1587"/>
    <x v="1586"/>
    <x v="3"/>
  </r>
  <r>
    <n v="1588"/>
    <s v="The Right Side of Texas"/>
    <s v="Southeast Texas as seen through the lens of a cell phone camera"/>
    <n v="516"/>
    <n v="2870"/>
    <x v="2"/>
    <s v="US"/>
    <s v="USD"/>
    <x v="1587"/>
    <x v="1588"/>
    <b v="0"/>
    <n v="0"/>
    <b v="0"/>
    <s v="photography/places"/>
    <n v="556"/>
    <e v="#DIV/0!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x v="1588"/>
    <x v="1589"/>
    <b v="0"/>
    <n v="0"/>
    <b v="0"/>
    <s v="photography/places"/>
    <n v="239"/>
    <e v="#DIV/0!"/>
    <x v="8"/>
    <s v="places"/>
    <x v="1589"/>
    <x v="1588"/>
    <x v="0"/>
  </r>
  <r>
    <n v="1590"/>
    <s v="An Italian Adventure"/>
    <s v="Discover Italy through photography."/>
    <n v="60000"/>
    <n v="2864"/>
    <x v="2"/>
    <s v="IT"/>
    <s v="EUR"/>
    <x v="1589"/>
    <x v="1590"/>
    <b v="0"/>
    <n v="2"/>
    <b v="0"/>
    <s v="photography/places"/>
    <n v="5"/>
    <n v="1432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x v="1590"/>
    <x v="1591"/>
    <b v="0"/>
    <n v="92"/>
    <b v="0"/>
    <s v="photography/places"/>
    <n v="20"/>
    <n v="31.05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2856"/>
    <x v="2"/>
    <s v="US"/>
    <s v="USD"/>
    <x v="1591"/>
    <x v="1592"/>
    <b v="0"/>
    <n v="0"/>
    <b v="0"/>
    <s v="photography/places"/>
    <n v="11424"/>
    <e v="#DIV/0!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2842"/>
    <x v="2"/>
    <s v="US"/>
    <s v="USD"/>
    <x v="1592"/>
    <x v="1593"/>
    <b v="0"/>
    <n v="3"/>
    <b v="0"/>
    <s v="photography/places"/>
    <n v="13"/>
    <n v="947.33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842"/>
    <x v="2"/>
    <s v="US"/>
    <s v="USD"/>
    <x v="1593"/>
    <x v="1594"/>
    <b v="0"/>
    <n v="10"/>
    <b v="0"/>
    <s v="photography/places"/>
    <n v="284"/>
    <n v="284.2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x v="1594"/>
    <x v="1595"/>
    <b v="0"/>
    <n v="7"/>
    <b v="0"/>
    <s v="photography/places"/>
    <n v="3"/>
    <n v="405.86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2836"/>
    <x v="2"/>
    <s v="GB"/>
    <s v="GBP"/>
    <x v="1595"/>
    <x v="1596"/>
    <b v="0"/>
    <n v="3"/>
    <b v="0"/>
    <s v="photography/places"/>
    <n v="87"/>
    <n v="945.33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x v="1596"/>
    <x v="1597"/>
    <b v="0"/>
    <n v="0"/>
    <b v="0"/>
    <s v="photography/places"/>
    <n v="19"/>
    <e v="#DIV/0!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x v="1597"/>
    <x v="1598"/>
    <b v="0"/>
    <n v="1"/>
    <b v="0"/>
    <s v="photography/places"/>
    <n v="354"/>
    <n v="2833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x v="1598"/>
    <x v="1599"/>
    <b v="0"/>
    <n v="0"/>
    <b v="0"/>
    <s v="photography/places"/>
    <n v="566"/>
    <e v="#DIV/0!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x v="1599"/>
    <x v="1600"/>
    <b v="0"/>
    <n v="9"/>
    <b v="0"/>
    <s v="photography/places"/>
    <n v="57"/>
    <n v="314.05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x v="1600"/>
    <x v="1601"/>
    <b v="0"/>
    <n v="56"/>
    <b v="1"/>
    <s v="music/rock"/>
    <n v="113"/>
    <n v="50.41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x v="1601"/>
    <x v="1602"/>
    <b v="0"/>
    <n v="32"/>
    <b v="1"/>
    <s v="music/rock"/>
    <n v="187"/>
    <n v="87.63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804"/>
    <x v="0"/>
    <s v="US"/>
    <s v="USD"/>
    <x v="1602"/>
    <x v="1603"/>
    <b v="0"/>
    <n v="30"/>
    <b v="1"/>
    <s v="music/rock"/>
    <n v="140"/>
    <n v="93.47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x v="1603"/>
    <x v="1604"/>
    <b v="0"/>
    <n v="70"/>
    <b v="1"/>
    <s v="music/rock"/>
    <n v="100"/>
    <n v="40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x v="1604"/>
    <x v="1605"/>
    <b v="0"/>
    <n v="44"/>
    <b v="1"/>
    <s v="music/rock"/>
    <n v="47"/>
    <n v="63.64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x v="1605"/>
    <x v="1606"/>
    <b v="0"/>
    <n v="92"/>
    <b v="1"/>
    <s v="music/rock"/>
    <n v="35"/>
    <n v="30.38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x v="1606"/>
    <x v="1607"/>
    <b v="0"/>
    <n v="205"/>
    <b v="1"/>
    <s v="music/rock"/>
    <n v="28"/>
    <n v="13.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x v="1607"/>
    <x v="1608"/>
    <b v="0"/>
    <n v="23"/>
    <b v="1"/>
    <s v="music/rock"/>
    <n v="230"/>
    <n v="119.78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x v="1608"/>
    <x v="1609"/>
    <b v="0"/>
    <n v="4"/>
    <b v="1"/>
    <s v="music/rock"/>
    <n v="183"/>
    <n v="687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x v="1609"/>
    <x v="1610"/>
    <b v="0"/>
    <n v="112"/>
    <b v="1"/>
    <s v="music/rock"/>
    <n v="138"/>
    <n v="24.55"/>
    <x v="4"/>
    <s v="rock"/>
    <x v="1610"/>
    <x v="1609"/>
    <x v="5"/>
  </r>
  <r>
    <n v="1611"/>
    <s v="Skelton-Luns CD/7&quot;             No Big Deal."/>
    <s v="Skelton-Luns CD/7&quot; No Big Deal."/>
    <n v="800"/>
    <n v="2746"/>
    <x v="0"/>
    <s v="US"/>
    <s v="USD"/>
    <x v="1610"/>
    <x v="1611"/>
    <b v="0"/>
    <n v="27"/>
    <b v="1"/>
    <s v="music/rock"/>
    <n v="343"/>
    <n v="101.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x v="1611"/>
    <x v="1612"/>
    <b v="0"/>
    <n v="11"/>
    <b v="1"/>
    <s v="music/rock"/>
    <n v="549"/>
    <n v="249.64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x v="1612"/>
    <x v="1613"/>
    <b v="0"/>
    <n v="26"/>
    <b v="1"/>
    <s v="music/rock"/>
    <n v="274"/>
    <n v="105.19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x v="1613"/>
    <x v="1614"/>
    <b v="0"/>
    <n v="77"/>
    <b v="1"/>
    <s v="music/rock"/>
    <n v="55"/>
    <n v="35.51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x v="1614"/>
    <x v="1615"/>
    <b v="0"/>
    <n v="136"/>
    <b v="1"/>
    <s v="music/rock"/>
    <n v="34"/>
    <n v="20.07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x v="1615"/>
    <x v="1616"/>
    <b v="0"/>
    <n v="157"/>
    <b v="1"/>
    <s v="music/rock"/>
    <n v="27"/>
    <n v="17.36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2725"/>
    <x v="0"/>
    <s v="US"/>
    <s v="USD"/>
    <x v="1616"/>
    <x v="1617"/>
    <b v="0"/>
    <n v="158"/>
    <b v="1"/>
    <s v="music/rock"/>
    <n v="39"/>
    <n v="17.25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2725"/>
    <x v="0"/>
    <s v="US"/>
    <s v="USD"/>
    <x v="1617"/>
    <x v="1618"/>
    <b v="0"/>
    <n v="27"/>
    <b v="1"/>
    <s v="music/rock"/>
    <n v="182"/>
    <n v="100.93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x v="1618"/>
    <x v="1619"/>
    <b v="0"/>
    <n v="23"/>
    <b v="1"/>
    <s v="music/rock"/>
    <n v="181"/>
    <n v="118.09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2713"/>
    <x v="0"/>
    <s v="US"/>
    <s v="USD"/>
    <x v="1619"/>
    <x v="1620"/>
    <b v="0"/>
    <n v="17"/>
    <b v="1"/>
    <s v="music/rock"/>
    <n v="271"/>
    <n v="159.59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x v="1620"/>
    <x v="1621"/>
    <b v="0"/>
    <n v="37"/>
    <b v="1"/>
    <s v="music/rock"/>
    <n v="54"/>
    <n v="73.239999999999995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x v="1621"/>
    <x v="1622"/>
    <b v="0"/>
    <n v="65"/>
    <b v="1"/>
    <s v="music/rock"/>
    <n v="39"/>
    <n v="41.63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x v="1622"/>
    <x v="1623"/>
    <b v="0"/>
    <n v="18"/>
    <b v="1"/>
    <s v="music/rock"/>
    <n v="361"/>
    <n v="150.28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x v="1623"/>
    <x v="1624"/>
    <b v="0"/>
    <n v="25"/>
    <b v="1"/>
    <s v="music/rock"/>
    <n v="270"/>
    <n v="108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x v="1624"/>
    <x v="1625"/>
    <b v="0"/>
    <n v="104"/>
    <b v="1"/>
    <s v="music/rock"/>
    <n v="36"/>
    <n v="25.96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x v="1625"/>
    <x v="1626"/>
    <b v="0"/>
    <n v="108"/>
    <b v="1"/>
    <s v="music/rock"/>
    <n v="34"/>
    <n v="2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x v="1626"/>
    <x v="1627"/>
    <b v="0"/>
    <n v="38"/>
    <b v="1"/>
    <s v="music/rock"/>
    <n v="135"/>
    <n v="70.87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2690"/>
    <x v="0"/>
    <s v="US"/>
    <s v="USD"/>
    <x v="1627"/>
    <x v="1628"/>
    <b v="0"/>
    <n v="88"/>
    <b v="1"/>
    <s v="music/rock"/>
    <n v="67"/>
    <n v="30.57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2689"/>
    <x v="0"/>
    <s v="US"/>
    <s v="USD"/>
    <x v="1628"/>
    <x v="1629"/>
    <b v="0"/>
    <n v="82"/>
    <b v="1"/>
    <s v="music/rock"/>
    <n v="45"/>
    <n v="32.79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x v="1629"/>
    <x v="1630"/>
    <b v="0"/>
    <n v="126"/>
    <b v="1"/>
    <s v="music/rock"/>
    <n v="67"/>
    <n v="21.28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x v="1630"/>
    <x v="1631"/>
    <b v="0"/>
    <n v="133"/>
    <b v="1"/>
    <s v="music/rock"/>
    <n v="27"/>
    <n v="20.16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x v="1631"/>
    <x v="1632"/>
    <b v="0"/>
    <n v="47"/>
    <b v="1"/>
    <s v="music/rock"/>
    <n v="67"/>
    <n v="56.81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x v="1632"/>
    <x v="1633"/>
    <b v="0"/>
    <n v="58"/>
    <b v="1"/>
    <s v="music/rock"/>
    <n v="27"/>
    <n v="46.03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669"/>
    <x v="0"/>
    <s v="US"/>
    <s v="USD"/>
    <x v="1633"/>
    <x v="1634"/>
    <b v="0"/>
    <n v="32"/>
    <b v="1"/>
    <s v="music/rock"/>
    <n v="133"/>
    <n v="83.4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x v="1634"/>
    <x v="1635"/>
    <b v="0"/>
    <n v="37"/>
    <b v="1"/>
    <s v="music/rock"/>
    <n v="133"/>
    <n v="71.97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x v="1635"/>
    <x v="1636"/>
    <b v="0"/>
    <n v="87"/>
    <b v="1"/>
    <s v="music/rock"/>
    <n v="59"/>
    <n v="30.47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x v="1636"/>
    <x v="1637"/>
    <b v="0"/>
    <n v="15"/>
    <b v="1"/>
    <s v="music/rock"/>
    <n v="530"/>
    <n v="176.67"/>
    <x v="4"/>
    <s v="rock"/>
    <x v="1637"/>
    <x v="1636"/>
    <x v="8"/>
  </r>
  <r>
    <n v="1638"/>
    <s v="Avenues EP 2013"/>
    <s v="Avenues will be going in to the studio to record a new EP with Matt Allison!"/>
    <n v="1000"/>
    <n v="2646.5"/>
    <x v="0"/>
    <s v="US"/>
    <s v="USD"/>
    <x v="1637"/>
    <x v="1638"/>
    <b v="0"/>
    <n v="27"/>
    <b v="1"/>
    <s v="music/rock"/>
    <n v="265"/>
    <n v="98.02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x v="1638"/>
    <x v="1639"/>
    <b v="0"/>
    <n v="19"/>
    <b v="1"/>
    <s v="music/rock"/>
    <n v="146"/>
    <n v="138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x v="1639"/>
    <x v="1640"/>
    <b v="0"/>
    <n v="17"/>
    <b v="1"/>
    <s v="music/rock"/>
    <n v="659"/>
    <n v="155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630"/>
    <x v="0"/>
    <s v="US"/>
    <s v="USD"/>
    <x v="1640"/>
    <x v="1641"/>
    <b v="0"/>
    <n v="26"/>
    <b v="1"/>
    <s v="music/pop"/>
    <n v="105"/>
    <n v="101.1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x v="1641"/>
    <x v="1642"/>
    <b v="0"/>
    <n v="28"/>
    <b v="1"/>
    <s v="music/pop"/>
    <n v="219"/>
    <n v="93.93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2630"/>
    <x v="0"/>
    <s v="US"/>
    <s v="USD"/>
    <x v="1642"/>
    <x v="1643"/>
    <b v="0"/>
    <n v="37"/>
    <b v="1"/>
    <s v="music/pop"/>
    <n v="53"/>
    <n v="71.08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x v="1643"/>
    <x v="1644"/>
    <b v="0"/>
    <n v="128"/>
    <b v="1"/>
    <s v="music/pop"/>
    <n v="26"/>
    <n v="20.47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x v="1644"/>
    <x v="1645"/>
    <b v="0"/>
    <n v="10"/>
    <b v="1"/>
    <s v="music/pop"/>
    <n v="52"/>
    <n v="261.8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x v="1645"/>
    <x v="1646"/>
    <b v="0"/>
    <n v="83"/>
    <b v="1"/>
    <s v="music/pop"/>
    <n v="131"/>
    <n v="31.52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x v="1646"/>
    <x v="1647"/>
    <b v="0"/>
    <n v="46"/>
    <b v="1"/>
    <s v="music/pop"/>
    <n v="52"/>
    <n v="56.85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x v="1647"/>
    <x v="1648"/>
    <b v="0"/>
    <n v="90"/>
    <b v="1"/>
    <s v="music/pop"/>
    <n v="113"/>
    <n v="28.99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x v="1648"/>
    <x v="1649"/>
    <b v="0"/>
    <n v="81"/>
    <b v="1"/>
    <s v="music/pop"/>
    <n v="69"/>
    <n v="32.200000000000003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x v="1649"/>
    <x v="1650"/>
    <b v="0"/>
    <n v="32"/>
    <b v="1"/>
    <s v="music/pop"/>
    <n v="130"/>
    <n v="81.5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x v="1650"/>
    <x v="1651"/>
    <b v="0"/>
    <n v="20"/>
    <b v="1"/>
    <s v="music/pop"/>
    <n v="130"/>
    <n v="130.3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x v="1651"/>
    <x v="1652"/>
    <b v="0"/>
    <n v="70"/>
    <b v="1"/>
    <s v="music/pop"/>
    <n v="58"/>
    <n v="37.229999999999997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x v="1652"/>
    <x v="1653"/>
    <b v="0"/>
    <n v="168"/>
    <b v="1"/>
    <s v="music/pop"/>
    <n v="52"/>
    <n v="15.51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x v="1653"/>
    <x v="1654"/>
    <b v="0"/>
    <n v="34"/>
    <b v="1"/>
    <s v="music/pop"/>
    <n v="236"/>
    <n v="76.47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600"/>
    <x v="0"/>
    <s v="US"/>
    <s v="USD"/>
    <x v="1654"/>
    <x v="1655"/>
    <b v="0"/>
    <n v="48"/>
    <b v="1"/>
    <s v="music/pop"/>
    <n v="173"/>
    <n v="54.17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x v="1655"/>
    <x v="1656"/>
    <b v="0"/>
    <n v="48"/>
    <b v="1"/>
    <s v="music/pop"/>
    <n v="35"/>
    <n v="54.17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x v="1656"/>
    <x v="1657"/>
    <b v="0"/>
    <n v="221"/>
    <b v="1"/>
    <s v="music/pop"/>
    <n v="10"/>
    <n v="11.76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x v="1657"/>
    <x v="1658"/>
    <b v="0"/>
    <n v="107"/>
    <b v="1"/>
    <s v="music/pop"/>
    <n v="43"/>
    <n v="24.2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x v="1658"/>
    <x v="1659"/>
    <b v="0"/>
    <n v="45"/>
    <b v="1"/>
    <s v="music/pop"/>
    <n v="519"/>
    <n v="57.64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x v="1659"/>
    <x v="1660"/>
    <b v="0"/>
    <n v="36"/>
    <b v="1"/>
    <s v="music/pop"/>
    <n v="3231"/>
    <n v="71.81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x v="1660"/>
    <x v="1661"/>
    <b v="0"/>
    <n v="101"/>
    <b v="1"/>
    <s v="music/pop"/>
    <n v="33"/>
    <n v="25.59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x v="1661"/>
    <x v="1662"/>
    <b v="0"/>
    <n v="62"/>
    <b v="1"/>
    <s v="music/pop"/>
    <n v="32"/>
    <n v="41.61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2576"/>
    <x v="0"/>
    <s v="US"/>
    <s v="USD"/>
    <x v="1662"/>
    <x v="1663"/>
    <b v="0"/>
    <n v="32"/>
    <b v="1"/>
    <s v="music/pop"/>
    <n v="258"/>
    <n v="80.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x v="1663"/>
    <x v="1664"/>
    <b v="0"/>
    <n v="89"/>
    <b v="1"/>
    <s v="music/pop"/>
    <n v="103"/>
    <n v="28.9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x v="1664"/>
    <x v="1665"/>
    <b v="0"/>
    <n v="93"/>
    <b v="1"/>
    <s v="music/pop"/>
    <n v="73"/>
    <n v="27.62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x v="1665"/>
    <x v="1666"/>
    <b v="0"/>
    <n v="98"/>
    <b v="1"/>
    <s v="music/pop"/>
    <n v="103"/>
    <n v="26.21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x v="1666"/>
    <x v="1667"/>
    <b v="0"/>
    <n v="82"/>
    <b v="1"/>
    <s v="music/pop"/>
    <n v="75"/>
    <n v="31.28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x v="1667"/>
    <x v="1668"/>
    <b v="0"/>
    <n v="116"/>
    <b v="1"/>
    <s v="music/pop"/>
    <n v="32"/>
    <n v="22.11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x v="1668"/>
    <x v="1669"/>
    <b v="0"/>
    <n v="52"/>
    <b v="1"/>
    <s v="music/pop"/>
    <n v="128"/>
    <n v="49.33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x v="1669"/>
    <x v="1670"/>
    <b v="0"/>
    <n v="23"/>
    <b v="1"/>
    <s v="music/pop"/>
    <n v="256"/>
    <n v="111.3"/>
    <x v="4"/>
    <s v="pop"/>
    <x v="1670"/>
    <x v="1669"/>
    <x v="7"/>
  </r>
  <r>
    <n v="1671"/>
    <s v="Luke O'Brien's Kickstarter"/>
    <s v="I am seeking funding in order to help take my music from a hobby to a career."/>
    <n v="2000"/>
    <n v="2560"/>
    <x v="0"/>
    <s v="US"/>
    <s v="USD"/>
    <x v="1670"/>
    <x v="1671"/>
    <b v="0"/>
    <n v="77"/>
    <b v="1"/>
    <s v="music/pop"/>
    <n v="128"/>
    <n v="33.2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2560"/>
    <x v="0"/>
    <s v="US"/>
    <s v="USD"/>
    <x v="1671"/>
    <x v="1672"/>
    <b v="0"/>
    <n v="49"/>
    <b v="1"/>
    <s v="music/pop"/>
    <n v="151"/>
    <n v="52.24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x v="1672"/>
    <x v="1673"/>
    <b v="0"/>
    <n v="59"/>
    <b v="1"/>
    <s v="music/pop"/>
    <n v="122"/>
    <n v="43.3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x v="1673"/>
    <x v="1674"/>
    <b v="0"/>
    <n v="113"/>
    <b v="1"/>
    <s v="music/pop"/>
    <n v="51"/>
    <n v="22.61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2555"/>
    <x v="0"/>
    <s v="US"/>
    <s v="USD"/>
    <x v="1674"/>
    <x v="1675"/>
    <b v="0"/>
    <n v="34"/>
    <b v="1"/>
    <s v="music/pop"/>
    <n v="256"/>
    <n v="75.150000000000006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2550"/>
    <x v="0"/>
    <s v="US"/>
    <s v="USD"/>
    <x v="1675"/>
    <x v="1676"/>
    <b v="0"/>
    <n v="42"/>
    <b v="1"/>
    <s v="music/pop"/>
    <n v="85"/>
    <n v="60.71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x v="1676"/>
    <x v="1677"/>
    <b v="0"/>
    <n v="42"/>
    <b v="1"/>
    <s v="music/pop"/>
    <n v="43"/>
    <n v="60.7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x v="1677"/>
    <x v="1678"/>
    <b v="0"/>
    <n v="49"/>
    <b v="1"/>
    <s v="music/pop"/>
    <n v="170"/>
    <n v="52.0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x v="1678"/>
    <x v="1679"/>
    <b v="0"/>
    <n v="56"/>
    <b v="1"/>
    <s v="music/pop"/>
    <n v="127"/>
    <n v="45.52"/>
    <x v="4"/>
    <s v="pop"/>
    <x v="1679"/>
    <x v="1678"/>
    <x v="6"/>
  </r>
  <r>
    <n v="1680"/>
    <s v="Kick Out a Record"/>
    <s v="Working Musician dilemma #164: how the taxman put Kick the Record 2.0 on hold"/>
    <n v="1000"/>
    <n v="2547.69"/>
    <x v="0"/>
    <s v="US"/>
    <s v="USD"/>
    <x v="1679"/>
    <x v="1680"/>
    <b v="0"/>
    <n v="25"/>
    <b v="1"/>
    <s v="music/pop"/>
    <n v="255"/>
    <n v="101.91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x v="1680"/>
    <x v="1681"/>
    <b v="0"/>
    <n v="884"/>
    <b v="0"/>
    <s v="music/faith"/>
    <n v="4"/>
    <n v="2.8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x v="1681"/>
    <x v="1682"/>
    <b v="0"/>
    <n v="0"/>
    <b v="0"/>
    <s v="music/faith"/>
    <n v="42"/>
    <e v="#DIV/0!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x v="1682"/>
    <x v="1683"/>
    <b v="0"/>
    <n v="10"/>
    <b v="0"/>
    <s v="music/faith"/>
    <n v="72"/>
    <n v="253.7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2535"/>
    <x v="3"/>
    <s v="US"/>
    <s v="USD"/>
    <x v="1683"/>
    <x v="1684"/>
    <b v="0"/>
    <n v="101"/>
    <b v="0"/>
    <s v="music/faith"/>
    <n v="32"/>
    <n v="25.1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x v="1684"/>
    <x v="1685"/>
    <b v="0"/>
    <n v="15"/>
    <b v="0"/>
    <s v="music/faith"/>
    <n v="724"/>
    <n v="169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x v="1685"/>
    <x v="1686"/>
    <b v="0"/>
    <n v="1"/>
    <b v="0"/>
    <s v="music/faith"/>
    <n v="51"/>
    <n v="2532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x v="1686"/>
    <x v="1687"/>
    <b v="0"/>
    <n v="39"/>
    <b v="0"/>
    <s v="music/faith"/>
    <n v="25"/>
    <n v="64.77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x v="1687"/>
    <x v="1688"/>
    <b v="0"/>
    <n v="7"/>
    <b v="0"/>
    <s v="music/faith"/>
    <n v="63"/>
    <n v="360.71"/>
    <x v="4"/>
    <s v="faith"/>
    <x v="1688"/>
    <x v="1687"/>
    <x v="1"/>
  </r>
  <r>
    <n v="1689"/>
    <s v="Fly Away"/>
    <s v="Praising the Living God in the second half of life."/>
    <n v="2400"/>
    <n v="2524"/>
    <x v="3"/>
    <s v="US"/>
    <s v="USD"/>
    <x v="1688"/>
    <x v="1689"/>
    <b v="0"/>
    <n v="14"/>
    <b v="0"/>
    <s v="music/faith"/>
    <n v="105"/>
    <n v="180.29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x v="1689"/>
    <x v="1690"/>
    <b v="0"/>
    <n v="11"/>
    <b v="0"/>
    <s v="music/faith"/>
    <n v="101"/>
    <n v="229.18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x v="1690"/>
    <x v="1691"/>
    <b v="0"/>
    <n v="38"/>
    <b v="0"/>
    <s v="music/faith"/>
    <n v="8"/>
    <n v="66.34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x v="1691"/>
    <x v="1692"/>
    <b v="0"/>
    <n v="15"/>
    <b v="0"/>
    <s v="music/faith"/>
    <n v="50"/>
    <n v="168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x v="1692"/>
    <x v="1693"/>
    <b v="0"/>
    <n v="8"/>
    <b v="0"/>
    <s v="music/faith"/>
    <n v="84"/>
    <n v="31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x v="1693"/>
    <x v="1694"/>
    <b v="0"/>
    <n v="1"/>
    <b v="0"/>
    <s v="music/faith"/>
    <n v="25"/>
    <n v="2512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x v="1694"/>
    <x v="1695"/>
    <b v="0"/>
    <n v="23"/>
    <b v="0"/>
    <s v="music/faith"/>
    <n v="21"/>
    <n v="109.18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x v="1695"/>
    <x v="1696"/>
    <b v="0"/>
    <n v="0"/>
    <b v="0"/>
    <s v="music/faith"/>
    <n v="1"/>
    <e v="#DIV/0!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x v="1696"/>
    <x v="1697"/>
    <b v="0"/>
    <n v="22"/>
    <b v="0"/>
    <s v="music/faith"/>
    <n v="20"/>
    <n v="113.91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x v="1697"/>
    <x v="1698"/>
    <b v="0"/>
    <n v="0"/>
    <b v="0"/>
    <s v="music/faith"/>
    <n v="2"/>
    <e v="#DIV/0!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x v="1698"/>
    <x v="1699"/>
    <b v="0"/>
    <n v="4"/>
    <b v="0"/>
    <s v="music/faith"/>
    <n v="49"/>
    <n v="625.75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x v="1699"/>
    <x v="1700"/>
    <b v="0"/>
    <n v="79"/>
    <b v="0"/>
    <s v="music/faith"/>
    <n v="13"/>
    <n v="31.68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x v="1700"/>
    <x v="1701"/>
    <b v="0"/>
    <n v="2"/>
    <b v="0"/>
    <s v="music/faith"/>
    <n v="50"/>
    <n v="1250.5"/>
    <x v="4"/>
    <s v="faith"/>
    <x v="1701"/>
    <x v="1700"/>
    <x v="3"/>
  </r>
  <r>
    <n v="1702"/>
    <s v="lyndale lewis and new vision prosper cd release"/>
    <s v="I can do all things through christ jesus"/>
    <n v="16500"/>
    <n v="2501"/>
    <x v="2"/>
    <s v="US"/>
    <s v="USD"/>
    <x v="1701"/>
    <x v="1702"/>
    <b v="0"/>
    <n v="1"/>
    <b v="0"/>
    <s v="music/faith"/>
    <n v="15"/>
    <n v="250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x v="1702"/>
    <x v="1703"/>
    <b v="0"/>
    <n v="2"/>
    <b v="0"/>
    <s v="music/faith"/>
    <n v="50"/>
    <n v="1250.1300000000001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2500"/>
    <x v="2"/>
    <s v="US"/>
    <s v="USD"/>
    <x v="1703"/>
    <x v="1704"/>
    <b v="0"/>
    <n v="11"/>
    <b v="0"/>
    <s v="music/faith"/>
    <n v="125"/>
    <n v="227.27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x v="1704"/>
    <x v="1705"/>
    <b v="0"/>
    <n v="0"/>
    <b v="0"/>
    <s v="music/faith"/>
    <n v="125"/>
    <e v="#DIV/0!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x v="1705"/>
    <x v="1706"/>
    <b v="0"/>
    <n v="0"/>
    <b v="0"/>
    <s v="music/faith"/>
    <n v="45"/>
    <e v="#DIV/0!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x v="1706"/>
    <x v="1707"/>
    <b v="0"/>
    <n v="9"/>
    <b v="0"/>
    <s v="music/faith"/>
    <n v="50"/>
    <n v="277.77999999999997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x v="1707"/>
    <x v="1708"/>
    <b v="0"/>
    <n v="0"/>
    <b v="0"/>
    <s v="music/faith"/>
    <n v="36"/>
    <e v="#DIV/0!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2500"/>
    <x v="2"/>
    <s v="US"/>
    <s v="USD"/>
    <x v="1708"/>
    <x v="1709"/>
    <b v="0"/>
    <n v="4"/>
    <b v="0"/>
    <s v="music/faith"/>
    <n v="143"/>
    <n v="6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2500"/>
    <x v="2"/>
    <s v="DE"/>
    <s v="EUR"/>
    <x v="1709"/>
    <x v="1710"/>
    <b v="0"/>
    <n v="1"/>
    <b v="0"/>
    <s v="music/faith"/>
    <n v="50"/>
    <n v="2500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x v="1710"/>
    <x v="1711"/>
    <b v="0"/>
    <n v="2"/>
    <b v="0"/>
    <s v="music/faith"/>
    <n v="25"/>
    <n v="1250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x v="1711"/>
    <x v="1712"/>
    <b v="0"/>
    <n v="0"/>
    <b v="0"/>
    <s v="music/faith"/>
    <n v="50"/>
    <e v="#DIV/0!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x v="1712"/>
    <x v="1713"/>
    <b v="0"/>
    <n v="1"/>
    <b v="0"/>
    <s v="music/faith"/>
    <n v="83"/>
    <n v="2485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x v="1713"/>
    <x v="1714"/>
    <b v="0"/>
    <n v="17"/>
    <b v="0"/>
    <s v="music/faith"/>
    <n v="10"/>
    <n v="146.12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x v="1714"/>
    <x v="1715"/>
    <b v="0"/>
    <n v="2"/>
    <b v="0"/>
    <s v="music/faith"/>
    <n v="50"/>
    <n v="1242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x v="1715"/>
    <x v="1716"/>
    <b v="0"/>
    <n v="3"/>
    <b v="0"/>
    <s v="music/faith"/>
    <n v="124"/>
    <n v="825.33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2468"/>
    <x v="2"/>
    <s v="US"/>
    <s v="USD"/>
    <x v="1716"/>
    <x v="1717"/>
    <b v="0"/>
    <n v="41"/>
    <b v="0"/>
    <s v="music/faith"/>
    <n v="76"/>
    <n v="60.2"/>
    <x v="4"/>
    <s v="faith"/>
    <x v="1717"/>
    <x v="1716"/>
    <x v="2"/>
  </r>
  <r>
    <n v="1718"/>
    <s v="The Prodigal Son"/>
    <s v="A melody for the galaxy."/>
    <n v="35000"/>
    <n v="2456.66"/>
    <x v="2"/>
    <s v="US"/>
    <s v="USD"/>
    <x v="1717"/>
    <x v="1718"/>
    <b v="0"/>
    <n v="2"/>
    <b v="0"/>
    <s v="music/faith"/>
    <n v="7"/>
    <n v="1228.33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x v="1718"/>
    <x v="1719"/>
    <b v="0"/>
    <n v="3"/>
    <b v="0"/>
    <s v="music/faith"/>
    <n v="61"/>
    <n v="81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x v="1719"/>
    <x v="1720"/>
    <b v="0"/>
    <n v="8"/>
    <b v="0"/>
    <s v="music/faith"/>
    <n v="61"/>
    <n v="305.6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x v="1720"/>
    <x v="1721"/>
    <b v="0"/>
    <n v="0"/>
    <b v="0"/>
    <s v="music/faith"/>
    <n v="48"/>
    <e v="#DIV/0!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x v="1721"/>
    <x v="1722"/>
    <b v="0"/>
    <n v="1"/>
    <b v="0"/>
    <s v="music/faith"/>
    <n v="84"/>
    <n v="2412.02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x v="1722"/>
    <x v="1723"/>
    <b v="0"/>
    <n v="3"/>
    <b v="0"/>
    <s v="music/faith"/>
    <n v="24"/>
    <n v="803.33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x v="1723"/>
    <x v="1724"/>
    <b v="0"/>
    <n v="4"/>
    <b v="0"/>
    <s v="music/faith"/>
    <n v="40"/>
    <n v="601.2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x v="1724"/>
    <x v="1725"/>
    <b v="0"/>
    <n v="9"/>
    <b v="0"/>
    <s v="music/faith"/>
    <n v="44"/>
    <n v="267.22000000000003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405"/>
    <x v="2"/>
    <s v="US"/>
    <s v="USD"/>
    <x v="1725"/>
    <x v="1726"/>
    <b v="0"/>
    <n v="16"/>
    <b v="0"/>
    <s v="music/faith"/>
    <n v="37"/>
    <n v="150.31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x v="1726"/>
    <x v="1727"/>
    <b v="0"/>
    <n v="1"/>
    <b v="0"/>
    <s v="music/faith"/>
    <n v="80"/>
    <n v="2400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x v="1727"/>
    <x v="1728"/>
    <b v="0"/>
    <n v="7"/>
    <b v="0"/>
    <s v="music/faith"/>
    <n v="192"/>
    <n v="342.86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x v="1728"/>
    <x v="1729"/>
    <b v="0"/>
    <n v="0"/>
    <b v="0"/>
    <s v="music/faith"/>
    <n v="24"/>
    <e v="#DIV/0!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x v="1729"/>
    <x v="1730"/>
    <b v="0"/>
    <n v="0"/>
    <b v="0"/>
    <s v="music/faith"/>
    <n v="80"/>
    <e v="#DIV/0!"/>
    <x v="4"/>
    <s v="faith"/>
    <x v="1730"/>
    <x v="1729"/>
    <x v="0"/>
  </r>
  <r>
    <n v="1731"/>
    <s v="Sam Cox Band First Christian Tour"/>
    <s v="We are a Christin Worship band looking to midwest tour. God Bless!"/>
    <n v="1000"/>
    <n v="2389"/>
    <x v="2"/>
    <s v="US"/>
    <s v="USD"/>
    <x v="1730"/>
    <x v="1731"/>
    <b v="0"/>
    <n v="0"/>
    <b v="0"/>
    <s v="music/faith"/>
    <n v="239"/>
    <e v="#DIV/0!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x v="1731"/>
    <x v="1732"/>
    <b v="0"/>
    <n v="0"/>
    <b v="0"/>
    <s v="music/faith"/>
    <n v="60"/>
    <e v="#DIV/0!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x v="1732"/>
    <x v="1733"/>
    <b v="0"/>
    <n v="0"/>
    <b v="0"/>
    <s v="music/faith"/>
    <n v="24"/>
    <e v="#DIV/0!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x v="1733"/>
    <x v="1734"/>
    <b v="0"/>
    <n v="1"/>
    <b v="0"/>
    <s v="music/faith"/>
    <n v="53"/>
    <n v="2370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x v="1734"/>
    <x v="1735"/>
    <b v="0"/>
    <n v="2"/>
    <b v="0"/>
    <s v="music/faith"/>
    <n v="237"/>
    <n v="118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366"/>
    <x v="2"/>
    <s v="US"/>
    <s v="USD"/>
    <x v="1735"/>
    <x v="1736"/>
    <b v="0"/>
    <n v="1"/>
    <b v="0"/>
    <s v="music/faith"/>
    <n v="79"/>
    <n v="2366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x v="1736"/>
    <x v="1737"/>
    <b v="0"/>
    <n v="15"/>
    <b v="0"/>
    <s v="music/faith"/>
    <n v="59"/>
    <n v="157.53"/>
    <x v="4"/>
    <s v="faith"/>
    <x v="1737"/>
    <x v="1736"/>
    <x v="0"/>
  </r>
  <r>
    <n v="1738"/>
    <s v="The Flashing Lights"/>
    <s v="Music that inspires and gives hope for overcoming and change. And it is good music."/>
    <n v="5000"/>
    <n v="2361"/>
    <x v="2"/>
    <s v="US"/>
    <s v="USD"/>
    <x v="1737"/>
    <x v="1738"/>
    <b v="0"/>
    <n v="1"/>
    <b v="0"/>
    <s v="music/faith"/>
    <n v="47"/>
    <n v="2361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x v="1738"/>
    <x v="1739"/>
    <b v="0"/>
    <n v="1"/>
    <b v="0"/>
    <s v="music/faith"/>
    <n v="236"/>
    <n v="2360.3200000000002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x v="1739"/>
    <x v="1740"/>
    <b v="0"/>
    <n v="0"/>
    <b v="0"/>
    <s v="music/faith"/>
    <n v="79"/>
    <e v="#DIV/0!"/>
    <x v="4"/>
    <s v="faith"/>
    <x v="1740"/>
    <x v="1739"/>
    <x v="0"/>
  </r>
  <r>
    <n v="1741"/>
    <s v="Caught off Guard"/>
    <s v="A photo journal documenting my experiences and travels across New Zealand"/>
    <n v="1200"/>
    <n v="2355"/>
    <x v="0"/>
    <s v="GB"/>
    <s v="GBP"/>
    <x v="1740"/>
    <x v="1741"/>
    <b v="0"/>
    <n v="52"/>
    <b v="1"/>
    <s v="photography/photobooks"/>
    <n v="196"/>
    <n v="45.29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x v="1741"/>
    <x v="1742"/>
    <b v="0"/>
    <n v="34"/>
    <b v="1"/>
    <s v="photography/photobooks"/>
    <n v="118"/>
    <n v="69.260000000000005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x v="1742"/>
    <x v="1743"/>
    <b v="0"/>
    <n v="67"/>
    <b v="1"/>
    <s v="photography/photobooks"/>
    <n v="39"/>
    <n v="35.15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x v="1743"/>
    <x v="1744"/>
    <b v="0"/>
    <n v="70"/>
    <b v="1"/>
    <s v="photography/photobooks"/>
    <n v="43"/>
    <n v="33.5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x v="1744"/>
    <x v="1745"/>
    <b v="0"/>
    <n v="89"/>
    <b v="1"/>
    <s v="photography/photobooks"/>
    <n v="33"/>
    <n v="26.29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x v="1745"/>
    <x v="1746"/>
    <b v="0"/>
    <n v="107"/>
    <b v="1"/>
    <s v="photography/photobooks"/>
    <n v="16"/>
    <n v="21.87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x v="1746"/>
    <x v="1747"/>
    <b v="0"/>
    <n v="159"/>
    <b v="1"/>
    <s v="photography/photobooks"/>
    <n v="26"/>
    <n v="14.69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2335"/>
    <x v="0"/>
    <s v="CA"/>
    <s v="CAD"/>
    <x v="1747"/>
    <x v="1748"/>
    <b v="0"/>
    <n v="181"/>
    <b v="1"/>
    <s v="photography/photobooks"/>
    <n v="5"/>
    <n v="12.9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x v="1748"/>
    <x v="1749"/>
    <b v="0"/>
    <n v="131"/>
    <b v="1"/>
    <s v="photography/photobooks"/>
    <n v="23"/>
    <n v="17.809999999999999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x v="1749"/>
    <x v="1750"/>
    <b v="0"/>
    <n v="125"/>
    <b v="1"/>
    <s v="photography/photobooks"/>
    <n v="47"/>
    <n v="18.649999999999999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2325"/>
    <x v="0"/>
    <s v="US"/>
    <s v="USD"/>
    <x v="1750"/>
    <x v="1751"/>
    <b v="0"/>
    <n v="61"/>
    <b v="1"/>
    <s v="photography/photobooks"/>
    <n v="23"/>
    <n v="38.11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2325"/>
    <x v="0"/>
    <s v="GB"/>
    <s v="GBP"/>
    <x v="1751"/>
    <x v="1752"/>
    <b v="0"/>
    <n v="90"/>
    <b v="1"/>
    <s v="photography/photobooks"/>
    <n v="194"/>
    <n v="25.83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x v="1752"/>
    <x v="1753"/>
    <b v="0"/>
    <n v="35"/>
    <b v="1"/>
    <s v="photography/photobooks"/>
    <n v="15"/>
    <n v="66.31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x v="1753"/>
    <x v="1754"/>
    <b v="0"/>
    <n v="90"/>
    <b v="1"/>
    <s v="photography/photobooks"/>
    <n v="27"/>
    <n v="25.77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x v="1754"/>
    <x v="1755"/>
    <b v="0"/>
    <n v="4"/>
    <b v="1"/>
    <s v="photography/photobooks"/>
    <n v="9244"/>
    <n v="577.7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x v="1755"/>
    <x v="1756"/>
    <b v="0"/>
    <n v="120"/>
    <b v="1"/>
    <s v="photography/photobooks"/>
    <n v="42"/>
    <n v="19.21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x v="1756"/>
    <x v="1757"/>
    <b v="0"/>
    <n v="14"/>
    <b v="1"/>
    <s v="photography/photobooks"/>
    <n v="46"/>
    <n v="16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x v="1757"/>
    <x v="1758"/>
    <b v="0"/>
    <n v="27"/>
    <b v="1"/>
    <s v="photography/photobooks"/>
    <n v="230"/>
    <n v="85.19"/>
    <x v="8"/>
    <s v="photobooks"/>
    <x v="1758"/>
    <x v="1757"/>
    <x v="2"/>
  </r>
  <r>
    <n v="1759"/>
    <s v="Death Valley"/>
    <s v="Death Valley will be the first photo book of Andi State"/>
    <n v="5000"/>
    <n v="2299"/>
    <x v="0"/>
    <s v="US"/>
    <s v="USD"/>
    <x v="1758"/>
    <x v="1759"/>
    <b v="0"/>
    <n v="49"/>
    <b v="1"/>
    <s v="photography/photobooks"/>
    <n v="46"/>
    <n v="46.92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x v="1759"/>
    <x v="1760"/>
    <b v="0"/>
    <n v="102"/>
    <b v="1"/>
    <s v="photography/photobooks"/>
    <n v="46"/>
    <n v="22.53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2296"/>
    <x v="0"/>
    <s v="GB"/>
    <s v="GBP"/>
    <x v="1760"/>
    <x v="1761"/>
    <b v="0"/>
    <n v="3"/>
    <b v="1"/>
    <s v="photography/photobooks"/>
    <n v="2296"/>
    <n v="765.33"/>
    <x v="8"/>
    <s v="photobooks"/>
    <x v="1761"/>
    <x v="1760"/>
    <x v="0"/>
  </r>
  <r>
    <n v="1762"/>
    <s v="&quot;The Naked Pixel&quot; Ali Pakele"/>
    <s v="Project rewards $25 gets you 190+ digital images"/>
    <n v="100"/>
    <n v="2291"/>
    <x v="0"/>
    <s v="US"/>
    <s v="USD"/>
    <x v="1761"/>
    <x v="1762"/>
    <b v="0"/>
    <n v="25"/>
    <b v="1"/>
    <s v="photography/photobooks"/>
    <n v="2291"/>
    <n v="91.6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x v="1762"/>
    <x v="1763"/>
    <b v="0"/>
    <n v="118"/>
    <b v="1"/>
    <s v="photography/photobooks"/>
    <n v="19"/>
    <n v="19.41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x v="1763"/>
    <x v="1764"/>
    <b v="1"/>
    <n v="39"/>
    <b v="0"/>
    <s v="photography/photobooks"/>
    <n v="21"/>
    <n v="58.64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x v="1764"/>
    <x v="1765"/>
    <b v="1"/>
    <n v="103"/>
    <b v="0"/>
    <s v="photography/photobooks"/>
    <n v="18"/>
    <n v="22.19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2282"/>
    <x v="2"/>
    <s v="AU"/>
    <s v="AUD"/>
    <x v="1765"/>
    <x v="1766"/>
    <b v="1"/>
    <n v="0"/>
    <b v="0"/>
    <s v="photography/photobooks"/>
    <n v="152"/>
    <e v="#DIV/0!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x v="1766"/>
    <x v="1767"/>
    <b v="1"/>
    <n v="39"/>
    <b v="0"/>
    <s v="photography/photobooks"/>
    <n v="46"/>
    <n v="58.46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x v="1767"/>
    <x v="1768"/>
    <b v="1"/>
    <n v="15"/>
    <b v="0"/>
    <s v="photography/photobooks"/>
    <n v="45"/>
    <n v="151.36000000000001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x v="1768"/>
    <x v="1769"/>
    <b v="1"/>
    <n v="22"/>
    <b v="0"/>
    <s v="photography/photobooks"/>
    <n v="6"/>
    <n v="102.95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x v="1769"/>
    <x v="1770"/>
    <b v="1"/>
    <n v="92"/>
    <b v="0"/>
    <s v="photography/photobooks"/>
    <n v="9"/>
    <n v="24.53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x v="1770"/>
    <x v="1771"/>
    <b v="1"/>
    <n v="25"/>
    <b v="0"/>
    <s v="photography/photobooks"/>
    <n v="54"/>
    <n v="89.96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2245"/>
    <x v="2"/>
    <s v="GB"/>
    <s v="GBP"/>
    <x v="1771"/>
    <x v="1772"/>
    <b v="1"/>
    <n v="19"/>
    <b v="0"/>
    <s v="photography/photobooks"/>
    <n v="41"/>
    <n v="118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x v="1772"/>
    <x v="1773"/>
    <b v="1"/>
    <n v="19"/>
    <b v="0"/>
    <s v="photography/photobooks"/>
    <n v="7"/>
    <n v="117.42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x v="1773"/>
    <x v="1774"/>
    <b v="1"/>
    <n v="13"/>
    <b v="0"/>
    <s v="photography/photobooks"/>
    <n v="89"/>
    <n v="171.57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x v="1774"/>
    <x v="1775"/>
    <b v="1"/>
    <n v="124"/>
    <b v="0"/>
    <s v="photography/photobooks"/>
    <n v="7"/>
    <n v="17.98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x v="1775"/>
    <x v="1776"/>
    <b v="1"/>
    <n v="4"/>
    <b v="0"/>
    <s v="photography/photobooks"/>
    <n v="44"/>
    <n v="555.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x v="1776"/>
    <x v="1777"/>
    <b v="1"/>
    <n v="10"/>
    <b v="0"/>
    <s v="photography/photobooks"/>
    <n v="46"/>
    <n v="222.2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x v="1777"/>
    <x v="1778"/>
    <b v="1"/>
    <n v="15"/>
    <b v="0"/>
    <s v="photography/photobooks"/>
    <n v="4"/>
    <n v="147.66999999999999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x v="1778"/>
    <x v="1779"/>
    <b v="1"/>
    <n v="38"/>
    <b v="0"/>
    <s v="photography/photobooks"/>
    <n v="20"/>
    <n v="58.16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x v="1779"/>
    <x v="1780"/>
    <b v="1"/>
    <n v="152"/>
    <b v="0"/>
    <s v="photography/photobooks"/>
    <n v="7"/>
    <n v="14.5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x v="1780"/>
    <x v="1781"/>
    <b v="1"/>
    <n v="24"/>
    <b v="0"/>
    <s v="photography/photobooks"/>
    <n v="40"/>
    <n v="91.83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x v="1781"/>
    <x v="1782"/>
    <b v="1"/>
    <n v="76"/>
    <b v="0"/>
    <s v="photography/photobooks"/>
    <n v="6"/>
    <n v="28.97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x v="1782"/>
    <x v="1783"/>
    <b v="1"/>
    <n v="185"/>
    <b v="0"/>
    <s v="photography/photobooks"/>
    <n v="6"/>
    <n v="11.89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x v="1783"/>
    <x v="1784"/>
    <b v="1"/>
    <n v="33"/>
    <b v="0"/>
    <s v="photography/photobooks"/>
    <n v="44"/>
    <n v="66.61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x v="1784"/>
    <x v="1785"/>
    <b v="1"/>
    <n v="108"/>
    <b v="0"/>
    <s v="photography/photobooks"/>
    <n v="9"/>
    <n v="20.329999999999998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x v="1785"/>
    <x v="1786"/>
    <b v="1"/>
    <n v="29"/>
    <b v="0"/>
    <s v="photography/photobooks"/>
    <n v="116"/>
    <n v="75.69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2193"/>
    <x v="2"/>
    <s v="US"/>
    <s v="USD"/>
    <x v="1786"/>
    <x v="1787"/>
    <b v="1"/>
    <n v="24"/>
    <b v="0"/>
    <s v="photography/photobooks"/>
    <n v="22"/>
    <n v="91.3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2191"/>
    <x v="2"/>
    <s v="GB"/>
    <s v="GBP"/>
    <x v="1787"/>
    <x v="1788"/>
    <b v="1"/>
    <n v="4"/>
    <b v="0"/>
    <s v="photography/photobooks"/>
    <n v="40"/>
    <n v="547.75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x v="1788"/>
    <x v="1789"/>
    <b v="1"/>
    <n v="4"/>
    <b v="0"/>
    <s v="photography/photobooks"/>
    <n v="27"/>
    <n v="547.75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x v="1789"/>
    <x v="1790"/>
    <b v="1"/>
    <n v="15"/>
    <b v="0"/>
    <s v="photography/photobooks"/>
    <n v="7"/>
    <n v="145.4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2182"/>
    <x v="2"/>
    <s v="GB"/>
    <s v="GBP"/>
    <x v="1790"/>
    <x v="1791"/>
    <b v="1"/>
    <n v="4"/>
    <b v="0"/>
    <s v="photography/photobooks"/>
    <n v="73"/>
    <n v="545.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x v="1791"/>
    <x v="1792"/>
    <b v="1"/>
    <n v="139"/>
    <b v="0"/>
    <s v="photography/photobooks"/>
    <n v="9"/>
    <n v="15.68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x v="1792"/>
    <x v="1793"/>
    <b v="1"/>
    <n v="2"/>
    <b v="0"/>
    <s v="photography/photobooks"/>
    <n v="73"/>
    <n v="1087.5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x v="1793"/>
    <x v="1794"/>
    <b v="1"/>
    <n v="18"/>
    <b v="0"/>
    <s v="photography/photobooks"/>
    <n v="24"/>
    <n v="120.61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x v="1794"/>
    <x v="1795"/>
    <b v="1"/>
    <n v="81"/>
    <b v="0"/>
    <s v="photography/photobooks"/>
    <n v="8"/>
    <n v="26.68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x v="1795"/>
    <x v="1796"/>
    <b v="1"/>
    <n v="86"/>
    <b v="0"/>
    <s v="photography/photobooks"/>
    <n v="11"/>
    <n v="25.1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x v="1796"/>
    <x v="1797"/>
    <b v="1"/>
    <n v="140"/>
    <b v="0"/>
    <s v="photography/photobooks"/>
    <n v="22"/>
    <n v="15.42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x v="1797"/>
    <x v="1798"/>
    <b v="1"/>
    <n v="37"/>
    <b v="0"/>
    <s v="photography/photobooks"/>
    <n v="13"/>
    <n v="58.27"/>
    <x v="8"/>
    <s v="photobooks"/>
    <x v="1798"/>
    <x v="1797"/>
    <x v="0"/>
  </r>
  <r>
    <n v="1799"/>
    <s v="The UnDiscovered Image"/>
    <s v="The UnDiscovered Image, a monthly publication dedicated to photographers."/>
    <n v="4000"/>
    <n v="2155"/>
    <x v="2"/>
    <s v="GB"/>
    <s v="GBP"/>
    <x v="1798"/>
    <x v="1799"/>
    <b v="1"/>
    <n v="6"/>
    <b v="0"/>
    <s v="photography/photobooks"/>
    <n v="54"/>
    <n v="359.17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x v="1799"/>
    <x v="1800"/>
    <b v="1"/>
    <n v="113"/>
    <b v="0"/>
    <s v="photography/photobooks"/>
    <n v="5"/>
    <n v="19.07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x v="1800"/>
    <x v="1801"/>
    <b v="1"/>
    <n v="37"/>
    <b v="0"/>
    <s v="photography/photobooks"/>
    <n v="13"/>
    <n v="58.16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2152"/>
    <x v="2"/>
    <s v="DE"/>
    <s v="EUR"/>
    <x v="1801"/>
    <x v="1802"/>
    <b v="1"/>
    <n v="18"/>
    <b v="0"/>
    <s v="photography/photobooks"/>
    <n v="61"/>
    <n v="119.56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x v="1802"/>
    <x v="1803"/>
    <b v="1"/>
    <n v="75"/>
    <b v="0"/>
    <s v="photography/photobooks"/>
    <n v="12"/>
    <n v="28.6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x v="1803"/>
    <x v="1804"/>
    <b v="1"/>
    <n v="52"/>
    <b v="0"/>
    <s v="photography/photobooks"/>
    <n v="14"/>
    <n v="41.29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x v="1804"/>
    <x v="1805"/>
    <b v="1"/>
    <n v="122"/>
    <b v="0"/>
    <s v="photography/photobooks"/>
    <n v="10"/>
    <n v="17.579999999999998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x v="1805"/>
    <x v="1806"/>
    <b v="1"/>
    <n v="8"/>
    <b v="0"/>
    <s v="photography/photobooks"/>
    <n v="11"/>
    <n v="268.13"/>
    <x v="8"/>
    <s v="photobooks"/>
    <x v="1806"/>
    <x v="1805"/>
    <x v="3"/>
  </r>
  <r>
    <n v="1807"/>
    <s v="Anywhere but Here"/>
    <s v="I want to explore alternative cultures and lifestyles in America."/>
    <n v="5000"/>
    <n v="2144.34"/>
    <x v="2"/>
    <s v="US"/>
    <s v="USD"/>
    <x v="1806"/>
    <x v="1807"/>
    <b v="1"/>
    <n v="8"/>
    <b v="0"/>
    <s v="photography/photobooks"/>
    <n v="43"/>
    <n v="268.04000000000002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x v="1807"/>
    <x v="1808"/>
    <b v="1"/>
    <n v="96"/>
    <b v="0"/>
    <s v="photography/photobooks"/>
    <n v="8"/>
    <n v="22.32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x v="1808"/>
    <x v="1809"/>
    <b v="1"/>
    <n v="9"/>
    <b v="0"/>
    <s v="photography/photobooks"/>
    <n v="61"/>
    <n v="238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2141"/>
    <x v="2"/>
    <s v="US"/>
    <s v="USD"/>
    <x v="1809"/>
    <x v="1810"/>
    <b v="0"/>
    <n v="2"/>
    <b v="0"/>
    <s v="photography/photobooks"/>
    <n v="476"/>
    <n v="1070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2140"/>
    <x v="2"/>
    <s v="US"/>
    <s v="USD"/>
    <x v="1810"/>
    <x v="1811"/>
    <b v="0"/>
    <n v="26"/>
    <b v="0"/>
    <s v="photography/photobooks"/>
    <n v="4"/>
    <n v="82.31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x v="1811"/>
    <x v="1812"/>
    <b v="0"/>
    <n v="23"/>
    <b v="0"/>
    <s v="photography/photobooks"/>
    <n v="33"/>
    <n v="93.04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2132"/>
    <x v="2"/>
    <s v="GB"/>
    <s v="GBP"/>
    <x v="1812"/>
    <x v="1813"/>
    <b v="0"/>
    <n v="0"/>
    <b v="0"/>
    <s v="photography/photobooks"/>
    <n v="24"/>
    <e v="#DIV/0!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x v="1813"/>
    <x v="1814"/>
    <b v="0"/>
    <n v="140"/>
    <b v="0"/>
    <s v="photography/photobooks"/>
    <n v="18"/>
    <n v="15.23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x v="1814"/>
    <x v="1815"/>
    <b v="0"/>
    <n v="0"/>
    <b v="0"/>
    <s v="photography/photobooks"/>
    <n v="71"/>
    <e v="#DIV/0!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2130"/>
    <x v="2"/>
    <s v="CH"/>
    <s v="CHF"/>
    <x v="1815"/>
    <x v="1816"/>
    <b v="0"/>
    <n v="6"/>
    <b v="0"/>
    <s v="photography/photobooks"/>
    <n v="9"/>
    <n v="355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2129"/>
    <x v="2"/>
    <s v="US"/>
    <s v="USD"/>
    <x v="1816"/>
    <x v="1817"/>
    <b v="0"/>
    <n v="100"/>
    <b v="0"/>
    <s v="photography/photobooks"/>
    <n v="12"/>
    <n v="21.2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x v="1817"/>
    <x v="1818"/>
    <b v="0"/>
    <n v="0"/>
    <b v="0"/>
    <s v="photography/photobooks"/>
    <n v="14"/>
    <e v="#DIV/0!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x v="1818"/>
    <x v="1819"/>
    <b v="0"/>
    <n v="4"/>
    <b v="0"/>
    <s v="photography/photobooks"/>
    <n v="177"/>
    <n v="530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x v="1819"/>
    <x v="1820"/>
    <b v="0"/>
    <n v="8"/>
    <b v="0"/>
    <s v="photography/photobooks"/>
    <n v="8"/>
    <n v="264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x v="1820"/>
    <x v="1821"/>
    <b v="0"/>
    <n v="57"/>
    <b v="1"/>
    <s v="music/rock"/>
    <n v="85"/>
    <n v="37.07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x v="1821"/>
    <x v="1822"/>
    <b v="0"/>
    <n v="11"/>
    <b v="1"/>
    <s v="music/rock"/>
    <n v="704"/>
    <n v="192.09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x v="1822"/>
    <x v="1823"/>
    <b v="0"/>
    <n v="33"/>
    <b v="1"/>
    <s v="music/rock"/>
    <n v="302"/>
    <n v="63.95"/>
    <x v="4"/>
    <s v="rock"/>
    <x v="1823"/>
    <x v="1822"/>
    <x v="5"/>
  </r>
  <r>
    <n v="1824"/>
    <s v="Tin Man's Broken Wisdom Fund"/>
    <s v="cd fund raiser"/>
    <n v="3000"/>
    <n v="2110"/>
    <x v="0"/>
    <s v="US"/>
    <s v="USD"/>
    <x v="1823"/>
    <x v="1824"/>
    <b v="0"/>
    <n v="40"/>
    <b v="1"/>
    <s v="music/rock"/>
    <n v="70"/>
    <n v="52.7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x v="1824"/>
    <x v="1825"/>
    <b v="0"/>
    <n v="50"/>
    <b v="1"/>
    <s v="music/rock"/>
    <n v="105"/>
    <n v="42.14"/>
    <x v="4"/>
    <s v="rock"/>
    <x v="1825"/>
    <x v="1824"/>
    <x v="4"/>
  </r>
  <r>
    <n v="1826"/>
    <s v="BEAR GHOST! Professional Recording! Yay!"/>
    <s v="Hear your favorite Bear Ghost in eargasmic quality!"/>
    <n v="2000"/>
    <n v="2103"/>
    <x v="0"/>
    <s v="US"/>
    <s v="USD"/>
    <x v="1825"/>
    <x v="1826"/>
    <b v="0"/>
    <n v="38"/>
    <b v="1"/>
    <s v="music/rock"/>
    <n v="105"/>
    <n v="55.34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x v="1826"/>
    <x v="1827"/>
    <b v="0"/>
    <n v="96"/>
    <b v="1"/>
    <s v="music/rock"/>
    <n v="26"/>
    <n v="21.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x v="1827"/>
    <x v="1828"/>
    <b v="0"/>
    <n v="48"/>
    <b v="1"/>
    <s v="music/rock"/>
    <n v="11"/>
    <n v="43.79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x v="1828"/>
    <x v="1829"/>
    <b v="0"/>
    <n v="33"/>
    <b v="1"/>
    <s v="music/rock"/>
    <n v="140"/>
    <n v="63.6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x v="1829"/>
    <x v="1830"/>
    <b v="0"/>
    <n v="226"/>
    <b v="1"/>
    <s v="music/rock"/>
    <n v="14"/>
    <n v="9.2899999999999991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x v="1830"/>
    <x v="1831"/>
    <b v="0"/>
    <n v="14"/>
    <b v="1"/>
    <s v="music/rock"/>
    <n v="210"/>
    <n v="150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x v="1831"/>
    <x v="1832"/>
    <b v="0"/>
    <n v="20"/>
    <b v="1"/>
    <s v="music/rock"/>
    <n v="600"/>
    <n v="10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x v="1832"/>
    <x v="1833"/>
    <b v="0"/>
    <n v="25"/>
    <b v="1"/>
    <s v="music/rock"/>
    <n v="525"/>
    <n v="84"/>
    <x v="4"/>
    <s v="rock"/>
    <x v="1833"/>
    <x v="1832"/>
    <x v="4"/>
  </r>
  <r>
    <n v="1834"/>
    <s v="TDJ - All Part of the Plan EP/Tour"/>
    <s v="Help us fund our first tour and promote our new EP!"/>
    <n v="10000"/>
    <n v="2095.2600000000002"/>
    <x v="0"/>
    <s v="US"/>
    <s v="USD"/>
    <x v="1833"/>
    <x v="1834"/>
    <b v="0"/>
    <n v="90"/>
    <b v="1"/>
    <s v="music/rock"/>
    <n v="21"/>
    <n v="23.28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x v="1834"/>
    <x v="1835"/>
    <b v="0"/>
    <n v="11"/>
    <b v="1"/>
    <s v="music/rock"/>
    <n v="419"/>
    <n v="190.45"/>
    <x v="4"/>
    <s v="rock"/>
    <x v="1835"/>
    <x v="1834"/>
    <x v="2"/>
  </r>
  <r>
    <n v="1836"/>
    <s v="KICKSTART OUR &lt;+3"/>
    <s v="Help fund our 2013 Sound &amp; Lighting Touring rig!"/>
    <n v="5000"/>
    <n v="2093"/>
    <x v="0"/>
    <s v="US"/>
    <s v="USD"/>
    <x v="1835"/>
    <x v="1836"/>
    <b v="0"/>
    <n v="55"/>
    <b v="1"/>
    <s v="music/rock"/>
    <n v="42"/>
    <n v="38.049999999999997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x v="1836"/>
    <x v="1837"/>
    <b v="0"/>
    <n v="30"/>
    <b v="1"/>
    <s v="music/rock"/>
    <n v="348"/>
    <n v="69.569999999999993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x v="1837"/>
    <x v="1838"/>
    <b v="0"/>
    <n v="28"/>
    <b v="1"/>
    <s v="music/rock"/>
    <n v="209"/>
    <n v="74.5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x v="1838"/>
    <x v="1839"/>
    <b v="0"/>
    <n v="45"/>
    <b v="1"/>
    <s v="music/rock"/>
    <n v="208"/>
    <n v="46.27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x v="1839"/>
    <x v="1840"/>
    <b v="0"/>
    <n v="13"/>
    <b v="1"/>
    <s v="music/rock"/>
    <n v="231"/>
    <n v="160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76"/>
    <x v="0"/>
    <s v="US"/>
    <s v="USD"/>
    <x v="1840"/>
    <x v="1841"/>
    <b v="0"/>
    <n v="40"/>
    <b v="1"/>
    <s v="music/rock"/>
    <n v="104"/>
    <n v="51.9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x v="1841"/>
    <x v="1842"/>
    <b v="0"/>
    <n v="21"/>
    <b v="1"/>
    <s v="music/rock"/>
    <n v="104"/>
    <n v="98.86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x v="1842"/>
    <x v="1843"/>
    <b v="0"/>
    <n v="134"/>
    <b v="1"/>
    <s v="music/rock"/>
    <n v="21"/>
    <n v="15.49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x v="1843"/>
    <x v="1844"/>
    <b v="0"/>
    <n v="20"/>
    <b v="1"/>
    <s v="music/rock"/>
    <n v="138"/>
    <n v="103.6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x v="1844"/>
    <x v="1845"/>
    <b v="0"/>
    <n v="19"/>
    <b v="1"/>
    <s v="music/rock"/>
    <n v="207"/>
    <n v="108.97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x v="1845"/>
    <x v="1846"/>
    <b v="0"/>
    <n v="209"/>
    <b v="1"/>
    <s v="music/rock"/>
    <n v="14"/>
    <n v="9.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x v="1846"/>
    <x v="1847"/>
    <b v="0"/>
    <n v="38"/>
    <b v="1"/>
    <s v="music/rock"/>
    <n v="83"/>
    <n v="54.47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x v="1847"/>
    <x v="1848"/>
    <b v="0"/>
    <n v="24"/>
    <b v="1"/>
    <s v="music/rock"/>
    <n v="69"/>
    <n v="86.04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2065"/>
    <x v="0"/>
    <s v="US"/>
    <s v="USD"/>
    <x v="1848"/>
    <x v="1849"/>
    <b v="0"/>
    <n v="8"/>
    <b v="1"/>
    <s v="music/rock"/>
    <n v="688"/>
    <n v="258.1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x v="1849"/>
    <x v="1850"/>
    <b v="0"/>
    <n v="179"/>
    <b v="1"/>
    <s v="music/rock"/>
    <n v="23"/>
    <n v="11.53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x v="1850"/>
    <x v="1851"/>
    <b v="0"/>
    <n v="26"/>
    <b v="1"/>
    <s v="music/rock"/>
    <n v="158"/>
    <n v="79.23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x v="1851"/>
    <x v="1852"/>
    <b v="0"/>
    <n v="131"/>
    <b v="1"/>
    <s v="music/rock"/>
    <n v="14"/>
    <n v="15.7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x v="1852"/>
    <x v="1853"/>
    <b v="0"/>
    <n v="14"/>
    <b v="1"/>
    <s v="music/rock"/>
    <n v="257"/>
    <n v="147.07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x v="1853"/>
    <x v="1854"/>
    <b v="0"/>
    <n v="174"/>
    <b v="1"/>
    <s v="music/rock"/>
    <n v="14"/>
    <n v="11.82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x v="1854"/>
    <x v="1855"/>
    <b v="0"/>
    <n v="191"/>
    <b v="1"/>
    <s v="music/rock"/>
    <n v="23"/>
    <n v="10.76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x v="1855"/>
    <x v="1856"/>
    <b v="0"/>
    <n v="38"/>
    <b v="1"/>
    <s v="music/rock"/>
    <n v="103"/>
    <n v="54.08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x v="1856"/>
    <x v="1857"/>
    <b v="0"/>
    <n v="22"/>
    <b v="1"/>
    <s v="music/rock"/>
    <n v="68"/>
    <n v="93.32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x v="1857"/>
    <x v="1858"/>
    <b v="0"/>
    <n v="149"/>
    <b v="1"/>
    <s v="music/rock"/>
    <n v="37"/>
    <n v="13.78"/>
    <x v="4"/>
    <s v="rock"/>
    <x v="1858"/>
    <x v="1857"/>
    <x v="6"/>
  </r>
  <r>
    <n v="1859"/>
    <s v="Queen Kwong Tour to London and Paris"/>
    <s v="Queen Kwong is going ON TOUR to London and Paris!"/>
    <n v="3000"/>
    <n v="2052"/>
    <x v="0"/>
    <s v="US"/>
    <s v="USD"/>
    <x v="1858"/>
    <x v="1859"/>
    <b v="0"/>
    <n v="56"/>
    <b v="1"/>
    <s v="music/rock"/>
    <n v="68"/>
    <n v="36.64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x v="1859"/>
    <x v="1860"/>
    <b v="0"/>
    <n v="19"/>
    <b v="1"/>
    <s v="music/rock"/>
    <n v="273"/>
    <n v="107.89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x v="1860"/>
    <x v="1861"/>
    <b v="0"/>
    <n v="0"/>
    <b v="0"/>
    <s v="games/mobile games"/>
    <n v="1"/>
    <e v="#DIV/0!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x v="1861"/>
    <x v="1862"/>
    <b v="0"/>
    <n v="16"/>
    <b v="0"/>
    <s v="games/mobile games"/>
    <n v="11"/>
    <n v="128.13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2050"/>
    <x v="2"/>
    <s v="US"/>
    <s v="USD"/>
    <x v="1862"/>
    <x v="1863"/>
    <b v="0"/>
    <n v="2"/>
    <b v="0"/>
    <s v="games/mobile games"/>
    <n v="82"/>
    <n v="102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x v="1863"/>
    <x v="1864"/>
    <b v="0"/>
    <n v="48"/>
    <b v="0"/>
    <s v="games/mobile games"/>
    <n v="31"/>
    <n v="42.65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x v="1864"/>
    <x v="1865"/>
    <b v="0"/>
    <n v="2"/>
    <b v="0"/>
    <s v="games/mobile games"/>
    <n v="2"/>
    <n v="1021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x v="1865"/>
    <x v="1866"/>
    <b v="0"/>
    <n v="2"/>
    <b v="0"/>
    <s v="games/mobile games"/>
    <n v="8"/>
    <n v="1020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x v="1866"/>
    <x v="1867"/>
    <b v="0"/>
    <n v="1"/>
    <b v="0"/>
    <s v="games/mobile games"/>
    <n v="10"/>
    <n v="2035.05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x v="1867"/>
    <x v="1868"/>
    <b v="0"/>
    <n v="17"/>
    <b v="0"/>
    <s v="games/mobile games"/>
    <n v="8"/>
    <n v="119.71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x v="1868"/>
    <x v="1869"/>
    <b v="0"/>
    <n v="0"/>
    <b v="0"/>
    <s v="games/mobile games"/>
    <n v="20"/>
    <e v="#DIV/0!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x v="1869"/>
    <x v="1870"/>
    <b v="0"/>
    <n v="11"/>
    <b v="0"/>
    <s v="games/mobile games"/>
    <n v="58"/>
    <n v="184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x v="1870"/>
    <x v="1871"/>
    <b v="0"/>
    <n v="95"/>
    <b v="0"/>
    <s v="games/mobile games"/>
    <n v="31"/>
    <n v="21.38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x v="1871"/>
    <x v="1872"/>
    <b v="0"/>
    <n v="13"/>
    <b v="0"/>
    <s v="games/mobile games"/>
    <n v="10"/>
    <n v="156.15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x v="1872"/>
    <x v="1873"/>
    <b v="0"/>
    <n v="2"/>
    <b v="0"/>
    <s v="games/mobile games"/>
    <n v="25"/>
    <n v="1015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x v="1873"/>
    <x v="1874"/>
    <b v="0"/>
    <n v="2"/>
    <b v="0"/>
    <s v="games/mobile games"/>
    <n v="1"/>
    <n v="1014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2027"/>
    <x v="2"/>
    <s v="US"/>
    <s v="USD"/>
    <x v="1874"/>
    <x v="1875"/>
    <b v="0"/>
    <n v="3"/>
    <b v="0"/>
    <s v="games/mobile games"/>
    <n v="20"/>
    <n v="675.6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x v="1875"/>
    <x v="1876"/>
    <b v="0"/>
    <n v="0"/>
    <b v="0"/>
    <s v="games/mobile games"/>
    <n v="724"/>
    <e v="#DIV/0!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x v="1876"/>
    <x v="1877"/>
    <b v="0"/>
    <n v="0"/>
    <b v="0"/>
    <s v="games/mobile games"/>
    <n v="3375"/>
    <e v="#DIV/0!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x v="1877"/>
    <x v="1878"/>
    <b v="0"/>
    <n v="0"/>
    <b v="0"/>
    <s v="games/mobile games"/>
    <n v="25"/>
    <e v="#DIV/0!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x v="1878"/>
    <x v="1879"/>
    <b v="0"/>
    <n v="2"/>
    <b v="0"/>
    <s v="games/mobile games"/>
    <n v="41"/>
    <n v="1012.5"/>
    <x v="6"/>
    <s v="mobile games"/>
    <x v="1879"/>
    <x v="1878"/>
    <x v="2"/>
  </r>
  <r>
    <n v="1880"/>
    <s v="Sim Betting Football"/>
    <s v="Sim Betting Football is the only football (soccer) betting simulation  game."/>
    <n v="5000"/>
    <n v="2025"/>
    <x v="2"/>
    <s v="GB"/>
    <s v="GBP"/>
    <x v="1879"/>
    <x v="1880"/>
    <b v="0"/>
    <n v="24"/>
    <b v="0"/>
    <s v="games/mobile games"/>
    <n v="41"/>
    <n v="84.38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x v="1880"/>
    <x v="1881"/>
    <b v="0"/>
    <n v="70"/>
    <b v="1"/>
    <s v="music/indie rock"/>
    <n v="101"/>
    <n v="28.86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x v="1881"/>
    <x v="1882"/>
    <b v="0"/>
    <n v="81"/>
    <b v="1"/>
    <s v="music/indie rock"/>
    <n v="60"/>
    <n v="24.94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x v="1882"/>
    <x v="1883"/>
    <b v="0"/>
    <n v="32"/>
    <b v="1"/>
    <s v="music/indie rock"/>
    <n v="202"/>
    <n v="63.13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x v="1883"/>
    <x v="1884"/>
    <b v="0"/>
    <n v="26"/>
    <b v="1"/>
    <s v="music/indie rock"/>
    <n v="202"/>
    <n v="77.69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x v="1884"/>
    <x v="1885"/>
    <b v="0"/>
    <n v="105"/>
    <b v="1"/>
    <s v="music/indie rock"/>
    <n v="44"/>
    <n v="19.239999999999998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x v="1885"/>
    <x v="1886"/>
    <b v="0"/>
    <n v="29"/>
    <b v="1"/>
    <s v="music/indie rock"/>
    <n v="168"/>
    <n v="69.66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x v="1886"/>
    <x v="1887"/>
    <b v="0"/>
    <n v="8"/>
    <b v="1"/>
    <s v="music/indie rock"/>
    <n v="67"/>
    <n v="251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x v="1887"/>
    <x v="1888"/>
    <b v="0"/>
    <n v="89"/>
    <b v="1"/>
    <s v="music/indie rock"/>
    <n v="81"/>
    <n v="22.64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x v="1888"/>
    <x v="1889"/>
    <b v="0"/>
    <n v="44"/>
    <b v="1"/>
    <s v="music/indie rock"/>
    <n v="101"/>
    <n v="45.8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x v="1889"/>
    <x v="1890"/>
    <b v="0"/>
    <n v="246"/>
    <b v="1"/>
    <s v="music/indie rock"/>
    <n v="17"/>
    <n v="8.19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x v="1890"/>
    <x v="1891"/>
    <b v="0"/>
    <n v="120"/>
    <b v="1"/>
    <s v="music/indie rock"/>
    <n v="20"/>
    <n v="16.79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x v="1891"/>
    <x v="1892"/>
    <b v="0"/>
    <n v="26"/>
    <b v="1"/>
    <s v="music/indie rock"/>
    <n v="403"/>
    <n v="77.44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x v="1892"/>
    <x v="1893"/>
    <b v="0"/>
    <n v="45"/>
    <b v="1"/>
    <s v="music/indie rock"/>
    <n v="80"/>
    <n v="44.67"/>
    <x v="4"/>
    <s v="indie rock"/>
    <x v="1893"/>
    <x v="1892"/>
    <x v="6"/>
  </r>
  <r>
    <n v="1894"/>
    <s v="Help me release my first 3 song EP!!"/>
    <s v="Im trying to raise $1000 for a 3 song EP in a studio!"/>
    <n v="1000"/>
    <n v="2010"/>
    <x v="0"/>
    <s v="US"/>
    <s v="USD"/>
    <x v="1893"/>
    <x v="1894"/>
    <b v="0"/>
    <n v="20"/>
    <b v="1"/>
    <s v="music/indie rock"/>
    <n v="201"/>
    <n v="100.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x v="1894"/>
    <x v="1895"/>
    <b v="0"/>
    <n v="47"/>
    <b v="1"/>
    <s v="music/indie rock"/>
    <n v="22"/>
    <n v="42.7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x v="1895"/>
    <x v="1896"/>
    <b v="0"/>
    <n v="13"/>
    <b v="1"/>
    <s v="music/indie rock"/>
    <n v="445"/>
    <n v="154.22999999999999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x v="1896"/>
    <x v="1897"/>
    <b v="0"/>
    <n v="183"/>
    <b v="1"/>
    <s v="music/indie rock"/>
    <n v="32"/>
    <n v="10.96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x v="1897"/>
    <x v="1898"/>
    <b v="0"/>
    <n v="21"/>
    <b v="1"/>
    <s v="music/indie rock"/>
    <n v="201"/>
    <n v="95.48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x v="1898"/>
    <x v="1899"/>
    <b v="0"/>
    <n v="42"/>
    <b v="1"/>
    <s v="music/indie rock"/>
    <n v="223"/>
    <n v="47.74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x v="1899"/>
    <x v="1900"/>
    <b v="0"/>
    <n v="54"/>
    <b v="1"/>
    <s v="music/indie rock"/>
    <n v="80"/>
    <n v="37.11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x v="1900"/>
    <x v="1901"/>
    <b v="0"/>
    <n v="25"/>
    <b v="0"/>
    <s v="technology/gadgets"/>
    <n v="2"/>
    <n v="80.16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x v="1901"/>
    <x v="1902"/>
    <b v="0"/>
    <n v="3"/>
    <b v="0"/>
    <s v="technology/gadgets"/>
    <n v="200"/>
    <n v="667.41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x v="1902"/>
    <x v="1903"/>
    <b v="0"/>
    <n v="41"/>
    <b v="0"/>
    <s v="technology/gadgets"/>
    <n v="67"/>
    <n v="48.8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x v="1903"/>
    <x v="1904"/>
    <b v="0"/>
    <n v="2"/>
    <b v="0"/>
    <s v="technology/gadgets"/>
    <n v="4"/>
    <n v="1000.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x v="1904"/>
    <x v="1905"/>
    <b v="0"/>
    <n v="4"/>
    <b v="0"/>
    <s v="technology/gadgets"/>
    <n v="8"/>
    <n v="500.17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x v="1905"/>
    <x v="1906"/>
    <b v="0"/>
    <n v="99"/>
    <b v="0"/>
    <s v="technology/gadgets"/>
    <n v="4"/>
    <n v="20.2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2000"/>
    <x v="2"/>
    <s v="US"/>
    <s v="USD"/>
    <x v="1906"/>
    <x v="1907"/>
    <b v="0"/>
    <n v="4"/>
    <b v="0"/>
    <s v="technology/gadgets"/>
    <n v="7"/>
    <n v="500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x v="1907"/>
    <x v="1908"/>
    <b v="0"/>
    <n v="4"/>
    <b v="0"/>
    <s v="technology/gadgets"/>
    <n v="8"/>
    <n v="500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x v="1908"/>
    <x v="1909"/>
    <b v="0"/>
    <n v="38"/>
    <b v="0"/>
    <s v="technology/gadgets"/>
    <n v="6"/>
    <n v="52.63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x v="1909"/>
    <x v="1910"/>
    <b v="0"/>
    <n v="285"/>
    <b v="0"/>
    <s v="technology/gadgets"/>
    <n v="2"/>
    <n v="7.02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x v="1910"/>
    <x v="1911"/>
    <b v="0"/>
    <n v="1"/>
    <b v="0"/>
    <s v="technology/gadgets"/>
    <n v="5"/>
    <n v="200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x v="1911"/>
    <x v="1912"/>
    <b v="0"/>
    <n v="42"/>
    <b v="0"/>
    <s v="technology/gadgets"/>
    <n v="40"/>
    <n v="47.62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2000"/>
    <x v="2"/>
    <s v="GB"/>
    <s v="GBP"/>
    <x v="1912"/>
    <x v="1913"/>
    <b v="0"/>
    <n v="26"/>
    <b v="0"/>
    <s v="technology/gadgets"/>
    <n v="4"/>
    <n v="76.92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x v="1913"/>
    <x v="1914"/>
    <b v="0"/>
    <n v="2"/>
    <b v="0"/>
    <s v="technology/gadgets"/>
    <n v="300"/>
    <n v="100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x v="1914"/>
    <x v="1915"/>
    <b v="0"/>
    <n v="4"/>
    <b v="0"/>
    <s v="technology/gadgets"/>
    <n v="400"/>
    <n v="500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2000"/>
    <x v="2"/>
    <s v="US"/>
    <s v="USD"/>
    <x v="1915"/>
    <x v="1916"/>
    <b v="0"/>
    <n v="6"/>
    <b v="0"/>
    <s v="technology/gadgets"/>
    <n v="10"/>
    <n v="333.33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00"/>
    <x v="2"/>
    <s v="HK"/>
    <s v="HKD"/>
    <x v="1916"/>
    <x v="1917"/>
    <b v="0"/>
    <n v="70"/>
    <b v="0"/>
    <s v="technology/gadgets"/>
    <n v="1"/>
    <n v="28.57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x v="1917"/>
    <x v="1918"/>
    <b v="0"/>
    <n v="9"/>
    <b v="0"/>
    <s v="technology/gadgets"/>
    <n v="8"/>
    <n v="222.22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x v="1918"/>
    <x v="1919"/>
    <b v="0"/>
    <n v="8"/>
    <b v="0"/>
    <s v="technology/gadgets"/>
    <n v="399"/>
    <n v="249.1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x v="1919"/>
    <x v="1920"/>
    <b v="0"/>
    <n v="105"/>
    <b v="0"/>
    <s v="technology/gadgets"/>
    <n v="20"/>
    <n v="18.93"/>
    <x v="2"/>
    <s v="gadgets"/>
    <x v="1920"/>
    <x v="1919"/>
    <x v="0"/>
  </r>
  <r>
    <n v="1921"/>
    <s v="The Fine Spirits are making an album!"/>
    <s v="The Fine Spirits are making an album, but we need your help!"/>
    <n v="1500"/>
    <n v="1982"/>
    <x v="0"/>
    <s v="US"/>
    <s v="USD"/>
    <x v="1920"/>
    <x v="1921"/>
    <b v="0"/>
    <n v="38"/>
    <b v="1"/>
    <s v="music/indie rock"/>
    <n v="132"/>
    <n v="52.16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x v="1921"/>
    <x v="1922"/>
    <b v="0"/>
    <n v="64"/>
    <b v="1"/>
    <s v="music/indie rock"/>
    <n v="98"/>
    <n v="30.75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x v="1922"/>
    <x v="1923"/>
    <b v="0"/>
    <n v="13"/>
    <b v="1"/>
    <s v="music/indie rock"/>
    <n v="1574"/>
    <n v="151.31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x v="1923"/>
    <x v="1924"/>
    <b v="0"/>
    <n v="33"/>
    <b v="1"/>
    <s v="music/indie rock"/>
    <n v="65"/>
    <n v="59.2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x v="1924"/>
    <x v="1925"/>
    <b v="0"/>
    <n v="52"/>
    <b v="1"/>
    <s v="music/indie rock"/>
    <n v="130"/>
    <n v="37.5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x v="1925"/>
    <x v="1926"/>
    <b v="0"/>
    <n v="107"/>
    <b v="1"/>
    <s v="music/indie rock"/>
    <n v="129"/>
    <n v="18.14"/>
    <x v="4"/>
    <s v="indie rock"/>
    <x v="1926"/>
    <x v="1925"/>
    <x v="7"/>
  </r>
  <r>
    <n v="1927"/>
    <s v="GBS Detroit Presents Hampshire"/>
    <s v="Hampshire is headed to GBS Detroit."/>
    <n v="600"/>
    <n v="1940"/>
    <x v="0"/>
    <s v="US"/>
    <s v="USD"/>
    <x v="1926"/>
    <x v="1927"/>
    <b v="0"/>
    <n v="11"/>
    <b v="1"/>
    <s v="music/indie rock"/>
    <n v="323"/>
    <n v="17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x v="1927"/>
    <x v="1928"/>
    <b v="0"/>
    <n v="34"/>
    <b v="1"/>
    <s v="music/indie rock"/>
    <n v="76"/>
    <n v="56.97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x v="1928"/>
    <x v="1929"/>
    <b v="0"/>
    <n v="75"/>
    <b v="1"/>
    <s v="music/indie rock"/>
    <n v="60"/>
    <n v="25.6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x v="1929"/>
    <x v="1930"/>
    <b v="0"/>
    <n v="26"/>
    <b v="1"/>
    <s v="music/indie rock"/>
    <n v="192"/>
    <n v="73.849999999999994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1918"/>
    <x v="0"/>
    <s v="US"/>
    <s v="USD"/>
    <x v="1930"/>
    <x v="1931"/>
    <b v="0"/>
    <n v="50"/>
    <b v="1"/>
    <s v="music/indie rock"/>
    <n v="96"/>
    <n v="38.36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x v="1931"/>
    <x v="1932"/>
    <b v="0"/>
    <n v="80"/>
    <b v="1"/>
    <s v="music/indie rock"/>
    <n v="36"/>
    <n v="23.91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x v="1932"/>
    <x v="1933"/>
    <b v="0"/>
    <n v="110"/>
    <b v="1"/>
    <s v="music/indie rock"/>
    <n v="32"/>
    <n v="17.36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x v="1933"/>
    <x v="1934"/>
    <b v="0"/>
    <n v="77"/>
    <b v="1"/>
    <s v="music/indie rock"/>
    <n v="38"/>
    <n v="24.78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x v="1934"/>
    <x v="1935"/>
    <b v="0"/>
    <n v="50"/>
    <b v="1"/>
    <s v="music/indie rock"/>
    <n v="76"/>
    <n v="37.94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x v="1935"/>
    <x v="1936"/>
    <b v="0"/>
    <n v="145"/>
    <b v="1"/>
    <s v="music/indie rock"/>
    <n v="25"/>
    <n v="13.02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x v="1936"/>
    <x v="1937"/>
    <b v="0"/>
    <n v="29"/>
    <b v="1"/>
    <s v="music/indie rock"/>
    <n v="314"/>
    <n v="64.97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x v="1937"/>
    <x v="1938"/>
    <b v="0"/>
    <n v="114"/>
    <b v="1"/>
    <s v="music/indie rock"/>
    <n v="13"/>
    <n v="16.52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x v="1938"/>
    <x v="1939"/>
    <b v="0"/>
    <n v="96"/>
    <b v="1"/>
    <s v="music/indie rock"/>
    <n v="19"/>
    <n v="19.55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x v="1939"/>
    <x v="1940"/>
    <b v="0"/>
    <n v="31"/>
    <b v="1"/>
    <s v="music/indie rock"/>
    <n v="289"/>
    <n v="60.55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x v="1940"/>
    <x v="1941"/>
    <b v="1"/>
    <n v="4883"/>
    <b v="1"/>
    <s v="technology/hardware"/>
    <n v="1"/>
    <n v="0.38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x v="1941"/>
    <x v="1942"/>
    <b v="1"/>
    <n v="95"/>
    <b v="1"/>
    <s v="technology/hardware"/>
    <n v="31"/>
    <n v="19.75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x v="1942"/>
    <x v="1943"/>
    <b v="1"/>
    <n v="2478"/>
    <b v="1"/>
    <s v="technology/hardware"/>
    <n v="19"/>
    <n v="0.76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x v="1943"/>
    <x v="1944"/>
    <b v="1"/>
    <n v="1789"/>
    <b v="1"/>
    <s v="technology/hardware"/>
    <n v="5"/>
    <n v="1.05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x v="1944"/>
    <x v="1945"/>
    <b v="1"/>
    <n v="680"/>
    <b v="1"/>
    <s v="technology/hardware"/>
    <n v="2"/>
    <n v="2.75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x v="1945"/>
    <x v="1946"/>
    <b v="1"/>
    <n v="70"/>
    <b v="1"/>
    <s v="technology/hardware"/>
    <n v="25"/>
    <n v="26.67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x v="1946"/>
    <x v="1947"/>
    <b v="1"/>
    <n v="23"/>
    <b v="1"/>
    <s v="technology/hardware"/>
    <n v="233"/>
    <n v="81.17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1864"/>
    <x v="0"/>
    <s v="US"/>
    <s v="USD"/>
    <x v="1947"/>
    <x v="1948"/>
    <b v="1"/>
    <n v="4245"/>
    <b v="1"/>
    <s v="technology/hardware"/>
    <n v="2"/>
    <n v="0.44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1862"/>
    <x v="0"/>
    <s v="GB"/>
    <s v="GBP"/>
    <x v="1948"/>
    <x v="1949"/>
    <b v="1"/>
    <n v="943"/>
    <b v="1"/>
    <s v="technology/hardware"/>
    <n v="4"/>
    <n v="1.97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x v="1949"/>
    <x v="1950"/>
    <b v="1"/>
    <n v="1876"/>
    <b v="1"/>
    <s v="technology/hardware"/>
    <n v="4"/>
    <n v="0.99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x v="1950"/>
    <x v="1951"/>
    <b v="1"/>
    <n v="834"/>
    <b v="1"/>
    <s v="technology/hardware"/>
    <n v="4"/>
    <n v="2.23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x v="1951"/>
    <x v="1952"/>
    <b v="1"/>
    <n v="682"/>
    <b v="1"/>
    <s v="technology/hardware"/>
    <n v="5"/>
    <n v="2.72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1841"/>
    <x v="0"/>
    <s v="US"/>
    <s v="USD"/>
    <x v="1952"/>
    <x v="1953"/>
    <b v="1"/>
    <n v="147"/>
    <b v="1"/>
    <s v="technology/hardware"/>
    <n v="12"/>
    <n v="12.52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1839"/>
    <x v="0"/>
    <s v="US"/>
    <s v="USD"/>
    <x v="1953"/>
    <x v="1954"/>
    <b v="1"/>
    <n v="415"/>
    <b v="1"/>
    <s v="technology/hardware"/>
    <n v="4"/>
    <n v="4.43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x v="1954"/>
    <x v="1955"/>
    <b v="1"/>
    <n v="290"/>
    <b v="1"/>
    <s v="technology/hardware"/>
    <n v="4"/>
    <n v="6.33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x v="1955"/>
    <x v="1956"/>
    <b v="1"/>
    <n v="365"/>
    <b v="1"/>
    <s v="technology/hardware"/>
    <n v="3"/>
    <n v="5.0199999999999996"/>
    <x v="2"/>
    <s v="hardware"/>
    <x v="1956"/>
    <x v="1955"/>
    <x v="0"/>
  </r>
  <r>
    <n v="1957"/>
    <s v="freeSoC and freeSoC Mini"/>
    <s v="An open hardware platform for the best microcontroller in the world."/>
    <n v="30000"/>
    <n v="1830"/>
    <x v="0"/>
    <s v="US"/>
    <s v="USD"/>
    <x v="1956"/>
    <x v="1957"/>
    <b v="1"/>
    <n v="660"/>
    <b v="1"/>
    <s v="technology/hardware"/>
    <n v="6"/>
    <n v="2.77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x v="1957"/>
    <x v="1958"/>
    <b v="1"/>
    <n v="1356"/>
    <b v="1"/>
    <s v="technology/hardware"/>
    <n v="26"/>
    <n v="1.35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x v="1958"/>
    <x v="1959"/>
    <b v="1"/>
    <n v="424"/>
    <b v="1"/>
    <s v="technology/hardware"/>
    <n v="18"/>
    <n v="4.3099999999999996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x v="1959"/>
    <x v="1960"/>
    <b v="1"/>
    <n v="33"/>
    <b v="1"/>
    <s v="technology/hardware"/>
    <n v="3"/>
    <n v="55.33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x v="1960"/>
    <x v="1961"/>
    <b v="1"/>
    <n v="1633"/>
    <b v="1"/>
    <s v="technology/hardware"/>
    <n v="18"/>
    <n v="1.1200000000000001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x v="1961"/>
    <x v="1962"/>
    <b v="1"/>
    <n v="306"/>
    <b v="1"/>
    <s v="technology/hardware"/>
    <n v="18"/>
    <n v="5.9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x v="1962"/>
    <x v="1963"/>
    <b v="1"/>
    <n v="205"/>
    <b v="1"/>
    <s v="technology/hardware"/>
    <n v="10"/>
    <n v="8.8800000000000008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x v="1963"/>
    <x v="1964"/>
    <b v="1"/>
    <n v="1281"/>
    <b v="1"/>
    <s v="technology/hardware"/>
    <n v="2"/>
    <n v="1.41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x v="1964"/>
    <x v="1965"/>
    <b v="1"/>
    <n v="103"/>
    <b v="1"/>
    <s v="technology/hardware"/>
    <n v="36"/>
    <n v="17.5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x v="1965"/>
    <x v="1966"/>
    <b v="1"/>
    <n v="1513"/>
    <b v="1"/>
    <s v="technology/hardware"/>
    <n v="2"/>
    <n v="1.1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x v="1966"/>
    <x v="1967"/>
    <b v="1"/>
    <n v="405"/>
    <b v="1"/>
    <s v="technology/hardware"/>
    <n v="9"/>
    <n v="4.4400000000000004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x v="1967"/>
    <x v="1968"/>
    <b v="1"/>
    <n v="510"/>
    <b v="1"/>
    <s v="technology/hardware"/>
    <n v="4"/>
    <n v="3.53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x v="1968"/>
    <x v="1969"/>
    <b v="1"/>
    <n v="1887"/>
    <b v="1"/>
    <s v="technology/hardware"/>
    <n v="9"/>
    <n v="0.95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x v="1969"/>
    <x v="1970"/>
    <b v="1"/>
    <n v="701"/>
    <b v="1"/>
    <s v="technology/hardware"/>
    <n v="36"/>
    <n v="2.5499999999999998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x v="1970"/>
    <x v="1971"/>
    <b v="1"/>
    <n v="3863"/>
    <b v="1"/>
    <s v="technology/hardware"/>
    <n v="0"/>
    <n v="0.4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x v="1971"/>
    <x v="1972"/>
    <b v="1"/>
    <n v="238"/>
    <b v="1"/>
    <s v="technology/hardware"/>
    <n v="71"/>
    <n v="7.5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x v="1972"/>
    <x v="1973"/>
    <b v="1"/>
    <n v="2051"/>
    <b v="1"/>
    <s v="technology/hardware"/>
    <n v="1"/>
    <n v="0.87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x v="1973"/>
    <x v="1974"/>
    <b v="1"/>
    <n v="402"/>
    <b v="1"/>
    <s v="technology/hardware"/>
    <n v="9"/>
    <n v="4.43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1776"/>
    <x v="0"/>
    <s v="US"/>
    <s v="USD"/>
    <x v="1974"/>
    <x v="1975"/>
    <b v="1"/>
    <n v="253"/>
    <b v="1"/>
    <s v="technology/hardware"/>
    <n v="11"/>
    <n v="7.02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776"/>
    <x v="0"/>
    <s v="GB"/>
    <s v="GBP"/>
    <x v="1975"/>
    <x v="1976"/>
    <b v="1"/>
    <n v="473"/>
    <b v="1"/>
    <s v="technology/hardware"/>
    <n v="44"/>
    <n v="3.75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x v="1976"/>
    <x v="1977"/>
    <b v="1"/>
    <n v="821"/>
    <b v="1"/>
    <s v="technology/hardware"/>
    <n v="4"/>
    <n v="2.16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x v="1977"/>
    <x v="1978"/>
    <b v="1"/>
    <n v="388"/>
    <b v="1"/>
    <s v="technology/hardware"/>
    <n v="4"/>
    <n v="4.57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x v="1978"/>
    <x v="1979"/>
    <b v="1"/>
    <n v="813"/>
    <b v="1"/>
    <s v="technology/hardware"/>
    <n v="1"/>
    <n v="2.1800000000000002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2"/>
    <x v="0"/>
    <s v="DE"/>
    <s v="EUR"/>
    <x v="1979"/>
    <x v="1980"/>
    <b v="1"/>
    <n v="1945"/>
    <b v="1"/>
    <s v="technology/hardware"/>
    <n v="4"/>
    <n v="0.9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x v="1980"/>
    <x v="1981"/>
    <b v="0"/>
    <n v="12"/>
    <b v="0"/>
    <s v="photography/people"/>
    <n v="24"/>
    <n v="147.2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x v="1981"/>
    <x v="1982"/>
    <b v="0"/>
    <n v="0"/>
    <b v="0"/>
    <s v="photography/people"/>
    <n v="1"/>
    <e v="#DIV/0!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x v="1982"/>
    <x v="1983"/>
    <b v="0"/>
    <n v="16"/>
    <b v="0"/>
    <s v="photography/people"/>
    <n v="5"/>
    <n v="110.13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x v="1983"/>
    <x v="1984"/>
    <b v="0"/>
    <n v="7"/>
    <b v="0"/>
    <s v="photography/people"/>
    <n v="12"/>
    <n v="251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x v="1984"/>
    <x v="1985"/>
    <b v="0"/>
    <n v="4"/>
    <b v="0"/>
    <s v="photography/people"/>
    <n v="110"/>
    <n v="438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x v="1985"/>
    <x v="1986"/>
    <b v="0"/>
    <n v="1"/>
    <b v="0"/>
    <s v="photography/people"/>
    <n v="88"/>
    <n v="1751"/>
    <x v="8"/>
    <s v="people"/>
    <x v="1986"/>
    <x v="1985"/>
    <x v="2"/>
  </r>
  <r>
    <n v="1987"/>
    <s v="Ethiopia: Beheld"/>
    <s v="A collection of images that depicts the beauty and diversity within Ethiopia"/>
    <n v="5500"/>
    <n v="1750"/>
    <x v="2"/>
    <s v="GB"/>
    <s v="GBP"/>
    <x v="1986"/>
    <x v="1987"/>
    <b v="0"/>
    <n v="28"/>
    <b v="0"/>
    <s v="photography/people"/>
    <n v="32"/>
    <n v="62.5"/>
    <x v="8"/>
    <s v="people"/>
    <x v="1987"/>
    <x v="1986"/>
    <x v="0"/>
  </r>
  <r>
    <n v="1988"/>
    <s v="Phillip Michael Photography"/>
    <s v="Expressing art in an image!"/>
    <n v="6000"/>
    <n v="1748"/>
    <x v="2"/>
    <s v="US"/>
    <s v="USD"/>
    <x v="1987"/>
    <x v="1988"/>
    <b v="0"/>
    <n v="1"/>
    <b v="0"/>
    <s v="photography/people"/>
    <n v="29"/>
    <n v="1748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x v="1988"/>
    <x v="1989"/>
    <b v="0"/>
    <n v="1"/>
    <b v="0"/>
    <s v="photography/people"/>
    <n v="35"/>
    <n v="1742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x v="1989"/>
    <x v="1990"/>
    <b v="0"/>
    <n v="5"/>
    <b v="0"/>
    <s v="photography/people"/>
    <n v="58"/>
    <n v="347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728.07"/>
    <x v="2"/>
    <s v="US"/>
    <s v="USD"/>
    <x v="1990"/>
    <x v="1991"/>
    <b v="0"/>
    <n v="3"/>
    <b v="0"/>
    <s v="photography/people"/>
    <n v="86"/>
    <n v="576.02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1720"/>
    <x v="2"/>
    <s v="US"/>
    <s v="USD"/>
    <x v="1991"/>
    <x v="1992"/>
    <b v="0"/>
    <n v="2"/>
    <b v="0"/>
    <s v="photography/people"/>
    <n v="115"/>
    <n v="860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x v="1992"/>
    <x v="1993"/>
    <b v="0"/>
    <n v="0"/>
    <b v="0"/>
    <s v="photography/people"/>
    <n v="86"/>
    <e v="#DIV/0!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x v="1993"/>
    <x v="1994"/>
    <b v="0"/>
    <n v="0"/>
    <b v="0"/>
    <s v="photography/people"/>
    <n v="53"/>
    <e v="#DIV/0!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x v="1994"/>
    <x v="1995"/>
    <b v="0"/>
    <n v="3"/>
    <b v="0"/>
    <s v="photography/people"/>
    <n v="171"/>
    <n v="569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x v="1995"/>
    <x v="1996"/>
    <b v="0"/>
    <n v="0"/>
    <b v="0"/>
    <s v="photography/people"/>
    <n v="1"/>
    <e v="#DIV/0!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x v="1996"/>
    <x v="1997"/>
    <b v="0"/>
    <n v="0"/>
    <b v="0"/>
    <s v="photography/people"/>
    <n v="26"/>
    <e v="#DIV/0!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x v="1997"/>
    <x v="1998"/>
    <b v="0"/>
    <n v="3"/>
    <b v="0"/>
    <s v="photography/people"/>
    <n v="68"/>
    <n v="566.66999999999996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1700"/>
    <x v="2"/>
    <s v="GB"/>
    <s v="GBP"/>
    <x v="1998"/>
    <x v="1999"/>
    <b v="0"/>
    <n v="7"/>
    <b v="0"/>
    <s v="photography/people"/>
    <n v="5"/>
    <n v="242.86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x v="1999"/>
    <x v="2000"/>
    <b v="0"/>
    <n v="25"/>
    <b v="0"/>
    <s v="photography/people"/>
    <n v="34"/>
    <n v="67.92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x v="2000"/>
    <x v="2001"/>
    <b v="1"/>
    <n v="1637"/>
    <b v="1"/>
    <s v="technology/hardware"/>
    <n v="3"/>
    <n v="1.04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x v="2001"/>
    <x v="2002"/>
    <b v="1"/>
    <n v="1375"/>
    <b v="1"/>
    <s v="technology/hardware"/>
    <n v="3"/>
    <n v="1.2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x v="2002"/>
    <x v="2003"/>
    <b v="1"/>
    <n v="17"/>
    <b v="1"/>
    <s v="technology/hardware"/>
    <n v="338"/>
    <n v="99.47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x v="2003"/>
    <x v="2004"/>
    <b v="1"/>
    <n v="354"/>
    <b v="1"/>
    <s v="technology/hardware"/>
    <n v="3"/>
    <n v="4.7699999999999996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x v="2004"/>
    <x v="2005"/>
    <b v="1"/>
    <n v="191"/>
    <b v="1"/>
    <s v="technology/hardware"/>
    <n v="6"/>
    <n v="8.83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x v="2005"/>
    <x v="2006"/>
    <b v="1"/>
    <n v="303"/>
    <b v="1"/>
    <s v="technology/hardware"/>
    <n v="3"/>
    <n v="5.56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x v="2006"/>
    <x v="2007"/>
    <b v="1"/>
    <n v="137"/>
    <b v="1"/>
    <s v="technology/hardware"/>
    <n v="17"/>
    <n v="12.31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x v="2007"/>
    <x v="2008"/>
    <b v="1"/>
    <n v="41"/>
    <b v="1"/>
    <s v="technology/hardware"/>
    <n v="107"/>
    <n v="40.9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x v="2008"/>
    <x v="2009"/>
    <b v="1"/>
    <n v="398"/>
    <b v="1"/>
    <s v="technology/hardware"/>
    <n v="3"/>
    <n v="4.2"/>
    <x v="2"/>
    <s v="hardware"/>
    <x v="2009"/>
    <x v="2008"/>
    <x v="2"/>
  </r>
  <r>
    <n v="2010"/>
    <s v="Weighitz: Weigh Smarter"/>
    <s v="Weighitz are miniature smart scales designed to weigh anything in the home."/>
    <n v="30000"/>
    <n v="1669"/>
    <x v="0"/>
    <s v="US"/>
    <s v="USD"/>
    <x v="2009"/>
    <x v="2010"/>
    <b v="1"/>
    <n v="1737"/>
    <b v="1"/>
    <s v="technology/hardware"/>
    <n v="6"/>
    <n v="0.96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x v="2010"/>
    <x v="2011"/>
    <b v="1"/>
    <n v="971"/>
    <b v="1"/>
    <s v="technology/hardware"/>
    <n v="3"/>
    <n v="1.7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x v="2011"/>
    <x v="2012"/>
    <b v="1"/>
    <n v="183"/>
    <b v="1"/>
    <s v="technology/hardware"/>
    <n v="33"/>
    <n v="9.1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x v="2012"/>
    <x v="2013"/>
    <b v="1"/>
    <n v="4562"/>
    <b v="1"/>
    <s v="technology/hardware"/>
    <n v="1"/>
    <n v="0.36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x v="2013"/>
    <x v="2014"/>
    <b v="1"/>
    <n v="26457"/>
    <b v="1"/>
    <s v="technology/hardware"/>
    <n v="6"/>
    <n v="0.0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x v="2014"/>
    <x v="2015"/>
    <b v="1"/>
    <n v="162"/>
    <b v="1"/>
    <s v="technology/hardware"/>
    <n v="23"/>
    <n v="10.25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1660"/>
    <x v="0"/>
    <s v="US"/>
    <s v="USD"/>
    <x v="2015"/>
    <x v="2016"/>
    <b v="1"/>
    <n v="479"/>
    <b v="1"/>
    <s v="technology/hardware"/>
    <n v="17"/>
    <n v="3.47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x v="2016"/>
    <x v="2017"/>
    <b v="1"/>
    <n v="426"/>
    <b v="1"/>
    <s v="technology/hardware"/>
    <n v="7"/>
    <n v="3.89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x v="2017"/>
    <x v="2018"/>
    <b v="1"/>
    <n v="450"/>
    <b v="1"/>
    <s v="technology/hardware"/>
    <n v="3"/>
    <n v="3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x v="2018"/>
    <x v="2019"/>
    <b v="1"/>
    <n v="1780"/>
    <b v="1"/>
    <s v="technology/hardware"/>
    <n v="4"/>
    <n v="0.93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x v="2019"/>
    <x v="2020"/>
    <b v="1"/>
    <n v="122"/>
    <b v="1"/>
    <s v="technology/hardware"/>
    <n v="110"/>
    <n v="13.53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x v="2020"/>
    <x v="2021"/>
    <b v="1"/>
    <n v="95"/>
    <b v="1"/>
    <s v="technology/hardware"/>
    <n v="33"/>
    <n v="17.38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x v="2021"/>
    <x v="2022"/>
    <b v="1"/>
    <n v="325"/>
    <b v="1"/>
    <s v="technology/hardware"/>
    <n v="2"/>
    <n v="5.08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x v="2022"/>
    <x v="2023"/>
    <b v="1"/>
    <n v="353"/>
    <b v="1"/>
    <s v="technology/hardware"/>
    <n v="2"/>
    <n v="4.67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x v="2023"/>
    <x v="2024"/>
    <b v="1"/>
    <n v="105"/>
    <b v="1"/>
    <s v="technology/hardware"/>
    <n v="41"/>
    <n v="15.58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x v="2024"/>
    <x v="2025"/>
    <b v="1"/>
    <n v="729"/>
    <b v="1"/>
    <s v="technology/hardware"/>
    <n v="2"/>
    <n v="2.2400000000000002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1626"/>
    <x v="0"/>
    <s v="US"/>
    <s v="USD"/>
    <x v="2025"/>
    <x v="2026"/>
    <b v="1"/>
    <n v="454"/>
    <b v="1"/>
    <s v="technology/hardware"/>
    <n v="7"/>
    <n v="3.58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x v="2026"/>
    <x v="2027"/>
    <b v="1"/>
    <n v="539"/>
    <b v="1"/>
    <s v="technology/hardware"/>
    <n v="2"/>
    <n v="3.0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1625"/>
    <x v="0"/>
    <s v="US"/>
    <s v="USD"/>
    <x v="2027"/>
    <x v="2028"/>
    <b v="1"/>
    <n v="79"/>
    <b v="1"/>
    <s v="technology/hardware"/>
    <n v="54"/>
    <n v="20.57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1623"/>
    <x v="0"/>
    <s v="US"/>
    <s v="USD"/>
    <x v="2028"/>
    <x v="2029"/>
    <b v="1"/>
    <n v="94"/>
    <b v="1"/>
    <s v="technology/hardware"/>
    <n v="65"/>
    <n v="17.27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x v="2029"/>
    <x v="2030"/>
    <b v="1"/>
    <n v="625"/>
    <b v="1"/>
    <s v="technology/hardware"/>
    <n v="5"/>
    <n v="2.59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x v="2030"/>
    <x v="2031"/>
    <b v="1"/>
    <n v="508"/>
    <b v="1"/>
    <s v="technology/hardware"/>
    <n v="3"/>
    <n v="3.18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x v="2031"/>
    <x v="2032"/>
    <b v="1"/>
    <n v="531"/>
    <b v="1"/>
    <s v="technology/hardware"/>
    <n v="6"/>
    <n v="3.04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x v="2032"/>
    <x v="2033"/>
    <b v="1"/>
    <n v="158"/>
    <b v="1"/>
    <s v="technology/hardware"/>
    <n v="6"/>
    <n v="10.220000000000001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x v="2033"/>
    <x v="2034"/>
    <b v="1"/>
    <n v="508"/>
    <b v="1"/>
    <s v="technology/hardware"/>
    <n v="2"/>
    <n v="3.17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x v="2034"/>
    <x v="2035"/>
    <b v="1"/>
    <n v="644"/>
    <b v="1"/>
    <s v="technology/hardware"/>
    <n v="2"/>
    <n v="2.5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x v="2035"/>
    <x v="2036"/>
    <b v="1"/>
    <n v="848"/>
    <b v="1"/>
    <s v="technology/hardware"/>
    <n v="5"/>
    <n v="1.89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x v="2036"/>
    <x v="2037"/>
    <b v="1"/>
    <n v="429"/>
    <b v="1"/>
    <s v="technology/hardware"/>
    <n v="16"/>
    <n v="3.74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x v="2037"/>
    <x v="2038"/>
    <b v="1"/>
    <n v="204"/>
    <b v="1"/>
    <s v="technology/hardware"/>
    <n v="20"/>
    <n v="7.85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x v="2038"/>
    <x v="2039"/>
    <b v="1"/>
    <n v="379"/>
    <b v="1"/>
    <s v="technology/hardware"/>
    <n v="1"/>
    <n v="4.21"/>
    <x v="2"/>
    <s v="hardware"/>
    <x v="2039"/>
    <x v="2038"/>
    <x v="2"/>
  </r>
  <r>
    <n v="2040"/>
    <s v="Programmable Capacitor"/>
    <s v="4.29 Billion+ Capacitor Combinations._x000a_No Coding Required."/>
    <n v="3000"/>
    <n v="1590.29"/>
    <x v="0"/>
    <s v="US"/>
    <s v="USD"/>
    <x v="2039"/>
    <x v="2040"/>
    <b v="1"/>
    <n v="271"/>
    <b v="1"/>
    <s v="technology/hardware"/>
    <n v="53"/>
    <n v="5.8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x v="2040"/>
    <x v="2041"/>
    <b v="0"/>
    <n v="120"/>
    <b v="1"/>
    <s v="technology/hardware"/>
    <n v="17"/>
    <n v="13.23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x v="2041"/>
    <x v="2042"/>
    <b v="0"/>
    <n v="140"/>
    <b v="1"/>
    <s v="technology/hardware"/>
    <n v="16"/>
    <n v="11.29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x v="2042"/>
    <x v="2043"/>
    <b v="0"/>
    <n v="193"/>
    <b v="1"/>
    <s v="technology/hardware"/>
    <n v="114"/>
    <n v="8.17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x v="2043"/>
    <x v="2044"/>
    <b v="0"/>
    <n v="180"/>
    <b v="1"/>
    <s v="technology/hardware"/>
    <n v="11"/>
    <n v="8.76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x v="2044"/>
    <x v="2045"/>
    <b v="0"/>
    <n v="263"/>
    <b v="1"/>
    <s v="technology/hardware"/>
    <n v="32"/>
    <n v="5.99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x v="2045"/>
    <x v="2046"/>
    <b v="0"/>
    <n v="217"/>
    <b v="1"/>
    <s v="technology/hardware"/>
    <n v="16"/>
    <n v="7.26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x v="2046"/>
    <x v="2047"/>
    <b v="0"/>
    <n v="443"/>
    <b v="1"/>
    <s v="technology/hardware"/>
    <n v="2"/>
    <n v="3.56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x v="2047"/>
    <x v="2048"/>
    <b v="0"/>
    <n v="1373"/>
    <b v="1"/>
    <s v="technology/hardware"/>
    <n v="2"/>
    <n v="1.1499999999999999"/>
    <x v="2"/>
    <s v="hardware"/>
    <x v="2048"/>
    <x v="2047"/>
    <x v="4"/>
  </r>
  <r>
    <n v="2049"/>
    <s v="LOCK8 - the World's First Smart Bike Lock"/>
    <s v="Keyless. Alarm secured. GPS tracking."/>
    <n v="50000"/>
    <n v="1571.55"/>
    <x v="0"/>
    <s v="GB"/>
    <s v="GBP"/>
    <x v="2048"/>
    <x v="2049"/>
    <b v="0"/>
    <n v="742"/>
    <b v="1"/>
    <s v="technology/hardware"/>
    <n v="3"/>
    <n v="2.12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x v="2049"/>
    <x v="2050"/>
    <b v="0"/>
    <n v="170"/>
    <b v="1"/>
    <s v="technology/hardware"/>
    <n v="16"/>
    <n v="9.24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x v="2050"/>
    <x v="2051"/>
    <b v="0"/>
    <n v="242"/>
    <b v="1"/>
    <s v="technology/hardware"/>
    <n v="20"/>
    <n v="6.49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x v="2051"/>
    <x v="2052"/>
    <b v="0"/>
    <n v="541"/>
    <b v="1"/>
    <s v="technology/hardware"/>
    <n v="3"/>
    <n v="2.9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x v="2052"/>
    <x v="2053"/>
    <b v="0"/>
    <n v="121"/>
    <b v="1"/>
    <s v="technology/hardware"/>
    <n v="31"/>
    <n v="12.98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x v="2053"/>
    <x v="2054"/>
    <b v="0"/>
    <n v="621"/>
    <b v="1"/>
    <s v="technology/hardware"/>
    <n v="4"/>
    <n v="2.5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x v="2054"/>
    <x v="2055"/>
    <b v="0"/>
    <n v="101"/>
    <b v="1"/>
    <s v="technology/hardware"/>
    <n v="26"/>
    <n v="15.5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x v="2055"/>
    <x v="2056"/>
    <b v="0"/>
    <n v="554"/>
    <b v="1"/>
    <s v="technology/hardware"/>
    <n v="3"/>
    <n v="2.82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x v="2056"/>
    <x v="2057"/>
    <b v="0"/>
    <n v="666"/>
    <b v="1"/>
    <s v="technology/hardware"/>
    <n v="10"/>
    <n v="2.34"/>
    <x v="2"/>
    <s v="hardware"/>
    <x v="2057"/>
    <x v="2056"/>
    <x v="2"/>
  </r>
  <r>
    <n v="2058"/>
    <s v="Raspberry Pi Debug Clip"/>
    <s v="Making using the serial terminal on the Raspberry Pi as easy as Pi!"/>
    <n v="2560"/>
    <n v="1560"/>
    <x v="0"/>
    <s v="GB"/>
    <s v="GBP"/>
    <x v="2057"/>
    <x v="2058"/>
    <b v="0"/>
    <n v="410"/>
    <b v="1"/>
    <s v="technology/hardware"/>
    <n v="61"/>
    <n v="3.8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x v="2058"/>
    <x v="2059"/>
    <b v="0"/>
    <n v="375"/>
    <b v="1"/>
    <s v="technology/hardware"/>
    <n v="5"/>
    <n v="4.1500000000000004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x v="2059"/>
    <x v="2060"/>
    <b v="0"/>
    <n v="1364"/>
    <b v="1"/>
    <s v="technology/hardware"/>
    <n v="6"/>
    <n v="1.1399999999999999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x v="2060"/>
    <x v="2061"/>
    <b v="0"/>
    <n v="35"/>
    <b v="1"/>
    <s v="technology/hardware"/>
    <n v="31"/>
    <n v="44.43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x v="2061"/>
    <x v="2062"/>
    <b v="0"/>
    <n v="203"/>
    <b v="1"/>
    <s v="technology/hardware"/>
    <n v="2"/>
    <n v="7.65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x v="2062"/>
    <x v="2063"/>
    <b v="0"/>
    <n v="49"/>
    <b v="1"/>
    <s v="technology/hardware"/>
    <n v="39"/>
    <n v="31.63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x v="2063"/>
    <x v="2064"/>
    <b v="0"/>
    <n v="5812"/>
    <b v="1"/>
    <s v="technology/hardware"/>
    <n v="1"/>
    <n v="0.27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x v="2064"/>
    <x v="2065"/>
    <b v="0"/>
    <n v="1556"/>
    <b v="1"/>
    <s v="technology/hardware"/>
    <n v="4"/>
    <n v="0.99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x v="2065"/>
    <x v="2066"/>
    <b v="0"/>
    <n v="65"/>
    <b v="1"/>
    <s v="technology/hardware"/>
    <n v="77"/>
    <n v="23.7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1538"/>
    <x v="0"/>
    <s v="GB"/>
    <s v="GBP"/>
    <x v="2066"/>
    <x v="2067"/>
    <b v="0"/>
    <n v="10"/>
    <b v="1"/>
    <s v="technology/hardware"/>
    <n v="311"/>
    <n v="153.80000000000001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x v="2067"/>
    <x v="2068"/>
    <b v="0"/>
    <n v="76"/>
    <b v="1"/>
    <s v="technology/hardware"/>
    <n v="6"/>
    <n v="20.22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x v="2068"/>
    <x v="2069"/>
    <b v="0"/>
    <n v="263"/>
    <b v="1"/>
    <s v="technology/hardware"/>
    <n v="3"/>
    <n v="5.84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x v="2069"/>
    <x v="2070"/>
    <b v="0"/>
    <n v="1530"/>
    <b v="1"/>
    <s v="technology/hardware"/>
    <n v="1"/>
    <n v="1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x v="2070"/>
    <x v="2071"/>
    <b v="0"/>
    <n v="278"/>
    <b v="1"/>
    <s v="technology/hardware"/>
    <n v="8"/>
    <n v="5.52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x v="2071"/>
    <x v="2072"/>
    <b v="0"/>
    <n v="350"/>
    <b v="1"/>
    <s v="technology/hardware"/>
    <n v="2"/>
    <n v="4.38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x v="2072"/>
    <x v="2073"/>
    <b v="0"/>
    <n v="470"/>
    <b v="1"/>
    <s v="technology/hardware"/>
    <n v="2"/>
    <n v="3.26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x v="2073"/>
    <x v="2074"/>
    <b v="0"/>
    <n v="3"/>
    <b v="1"/>
    <s v="technology/hardware"/>
    <n v="255"/>
    <n v="510.67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x v="2074"/>
    <x v="2075"/>
    <b v="0"/>
    <n v="8200"/>
    <b v="1"/>
    <s v="technology/hardware"/>
    <n v="15"/>
    <n v="0.19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1527.5"/>
    <x v="0"/>
    <s v="GB"/>
    <s v="GBP"/>
    <x v="2075"/>
    <x v="2076"/>
    <b v="0"/>
    <n v="8359"/>
    <b v="1"/>
    <s v="technology/hardware"/>
    <n v="1"/>
    <n v="0.18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x v="2076"/>
    <x v="2077"/>
    <b v="0"/>
    <n v="188"/>
    <b v="1"/>
    <s v="technology/hardware"/>
    <n v="3"/>
    <n v="8.119999999999999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x v="2077"/>
    <x v="2078"/>
    <b v="0"/>
    <n v="48"/>
    <b v="1"/>
    <s v="technology/hardware"/>
    <n v="8"/>
    <n v="31.77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x v="2078"/>
    <x v="2079"/>
    <b v="0"/>
    <n v="607"/>
    <b v="1"/>
    <s v="technology/hardware"/>
    <n v="15"/>
    <n v="2.5099999999999998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x v="2079"/>
    <x v="2080"/>
    <b v="0"/>
    <n v="50"/>
    <b v="1"/>
    <s v="technology/hardware"/>
    <n v="152"/>
    <n v="30.42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x v="2080"/>
    <x v="2081"/>
    <b v="0"/>
    <n v="55"/>
    <b v="1"/>
    <s v="music/indie rock"/>
    <n v="43"/>
    <n v="27.64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x v="2081"/>
    <x v="2082"/>
    <b v="0"/>
    <n v="38"/>
    <b v="1"/>
    <s v="music/indie rock"/>
    <n v="101"/>
    <n v="39.950000000000003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x v="2082"/>
    <x v="2083"/>
    <b v="0"/>
    <n v="25"/>
    <b v="1"/>
    <s v="music/indie rock"/>
    <n v="202"/>
    <n v="60.6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x v="2083"/>
    <x v="2084"/>
    <b v="0"/>
    <n v="46"/>
    <b v="1"/>
    <s v="music/indie rock"/>
    <n v="50"/>
    <n v="32.85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x v="2084"/>
    <x v="2085"/>
    <b v="0"/>
    <n v="83"/>
    <b v="1"/>
    <s v="music/indie rock"/>
    <n v="25"/>
    <n v="18.190000000000001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x v="2085"/>
    <x v="2086"/>
    <b v="0"/>
    <n v="35"/>
    <b v="1"/>
    <s v="music/indie rock"/>
    <n v="38"/>
    <n v="43.14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x v="2086"/>
    <x v="2087"/>
    <b v="0"/>
    <n v="25"/>
    <b v="1"/>
    <s v="music/indie rock"/>
    <n v="101"/>
    <n v="60.4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x v="2087"/>
    <x v="2088"/>
    <b v="0"/>
    <n v="75"/>
    <b v="1"/>
    <s v="music/indie rock"/>
    <n v="50"/>
    <n v="20.13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1506"/>
    <x v="0"/>
    <s v="US"/>
    <s v="USD"/>
    <x v="2088"/>
    <x v="2089"/>
    <b v="0"/>
    <n v="62"/>
    <b v="1"/>
    <s v="music/indie rock"/>
    <n v="60"/>
    <n v="24.29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x v="2089"/>
    <x v="2090"/>
    <b v="0"/>
    <n v="160"/>
    <b v="1"/>
    <s v="music/indie rock"/>
    <n v="19"/>
    <n v="9.41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x v="2090"/>
    <x v="2091"/>
    <b v="0"/>
    <n v="246"/>
    <b v="1"/>
    <s v="music/indie rock"/>
    <n v="8"/>
    <n v="6.12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x v="2091"/>
    <x v="2092"/>
    <b v="0"/>
    <n v="55"/>
    <b v="1"/>
    <s v="music/indie rock"/>
    <n v="25"/>
    <n v="27.33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x v="2092"/>
    <x v="2093"/>
    <b v="0"/>
    <n v="23"/>
    <b v="1"/>
    <s v="music/indie rock"/>
    <n v="100"/>
    <n v="65.3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x v="2093"/>
    <x v="2094"/>
    <b v="0"/>
    <n v="72"/>
    <b v="1"/>
    <s v="music/indie rock"/>
    <n v="43"/>
    <n v="20.85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x v="2094"/>
    <x v="2095"/>
    <b v="0"/>
    <n v="22"/>
    <b v="1"/>
    <s v="music/indie rock"/>
    <n v="60"/>
    <n v="68.22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x v="2095"/>
    <x v="2096"/>
    <b v="0"/>
    <n v="14"/>
    <b v="1"/>
    <s v="music/indie rock"/>
    <n v="250"/>
    <n v="107.16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x v="2096"/>
    <x v="2097"/>
    <b v="0"/>
    <n v="38"/>
    <b v="1"/>
    <s v="music/indie rock"/>
    <n v="50"/>
    <n v="39.47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x v="2097"/>
    <x v="2098"/>
    <b v="0"/>
    <n v="32"/>
    <b v="1"/>
    <s v="music/indie rock"/>
    <n v="25"/>
    <n v="46.88"/>
    <x v="4"/>
    <s v="indie rock"/>
    <x v="2098"/>
    <x v="2097"/>
    <x v="5"/>
  </r>
  <r>
    <n v="2099"/>
    <s v="Roosevelt Died."/>
    <s v="Our tour van died, we need help!"/>
    <n v="3000"/>
    <n v="1500"/>
    <x v="0"/>
    <s v="US"/>
    <s v="USD"/>
    <x v="2098"/>
    <x v="2099"/>
    <b v="0"/>
    <n v="63"/>
    <b v="1"/>
    <s v="music/indie rock"/>
    <n v="50"/>
    <n v="23.81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x v="2099"/>
    <x v="2100"/>
    <b v="0"/>
    <n v="27"/>
    <b v="1"/>
    <s v="music/indie rock"/>
    <n v="250"/>
    <n v="55.56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x v="2100"/>
    <x v="2101"/>
    <b v="0"/>
    <n v="44"/>
    <b v="1"/>
    <s v="music/indie rock"/>
    <n v="75"/>
    <n v="34.090000000000003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x v="2101"/>
    <x v="2102"/>
    <b v="0"/>
    <n v="38"/>
    <b v="1"/>
    <s v="music/indie rock"/>
    <n v="150"/>
    <n v="39.47"/>
    <x v="4"/>
    <s v="indie rock"/>
    <x v="2102"/>
    <x v="2101"/>
    <x v="6"/>
  </r>
  <r>
    <n v="2103"/>
    <s v="Matthew Moon's New Album"/>
    <s v="Indie rocker, Matthew Moon, has something to share with you..."/>
    <n v="7777"/>
    <n v="1500"/>
    <x v="0"/>
    <s v="US"/>
    <s v="USD"/>
    <x v="2102"/>
    <x v="2103"/>
    <b v="0"/>
    <n v="115"/>
    <b v="1"/>
    <s v="music/indie rock"/>
    <n v="19"/>
    <n v="13.04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x v="2103"/>
    <x v="2104"/>
    <b v="0"/>
    <n v="37"/>
    <b v="1"/>
    <s v="music/indie rock"/>
    <n v="188"/>
    <n v="40.54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x v="2104"/>
    <x v="2105"/>
    <b v="0"/>
    <n v="99"/>
    <b v="1"/>
    <s v="music/indie rock"/>
    <n v="75"/>
    <n v="15.08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x v="2105"/>
    <x v="2106"/>
    <b v="0"/>
    <n v="44"/>
    <b v="1"/>
    <s v="music/indie rock"/>
    <n v="68"/>
    <n v="33.770000000000003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x v="2106"/>
    <x v="2107"/>
    <b v="0"/>
    <n v="58"/>
    <b v="1"/>
    <s v="music/indie rock"/>
    <n v="74"/>
    <n v="25.6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x v="2107"/>
    <x v="2108"/>
    <b v="0"/>
    <n v="191"/>
    <b v="1"/>
    <s v="music/indie rock"/>
    <n v="9"/>
    <n v="7.7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x v="2108"/>
    <x v="2109"/>
    <b v="0"/>
    <n v="40"/>
    <b v="1"/>
    <s v="music/indie rock"/>
    <n v="37"/>
    <n v="36.65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1465"/>
    <x v="0"/>
    <s v="US"/>
    <s v="USD"/>
    <x v="2109"/>
    <x v="2110"/>
    <b v="0"/>
    <n v="38"/>
    <b v="1"/>
    <s v="music/indie rock"/>
    <n v="73"/>
    <n v="38.549999999999997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x v="2110"/>
    <x v="2111"/>
    <b v="0"/>
    <n v="39"/>
    <b v="1"/>
    <s v="music/indie rock"/>
    <n v="73"/>
    <n v="37.56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x v="2111"/>
    <x v="2112"/>
    <b v="0"/>
    <n v="11"/>
    <b v="1"/>
    <s v="music/indie rock"/>
    <n v="488"/>
    <n v="133.18"/>
    <x v="4"/>
    <s v="indie rock"/>
    <x v="2112"/>
    <x v="2111"/>
    <x v="4"/>
  </r>
  <r>
    <n v="2113"/>
    <s v="Summer Underground // Honeycomb LP"/>
    <s v="Help us fund our second full-length album Honeycomb!"/>
    <n v="7000"/>
    <n v="1461"/>
    <x v="0"/>
    <s v="US"/>
    <s v="USD"/>
    <x v="2112"/>
    <x v="2113"/>
    <b v="0"/>
    <n v="107"/>
    <b v="1"/>
    <s v="music/indie rock"/>
    <n v="21"/>
    <n v="13.65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x v="2113"/>
    <x v="2114"/>
    <b v="0"/>
    <n v="147"/>
    <b v="1"/>
    <s v="music/indie rock"/>
    <n v="29"/>
    <n v="9.93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x v="2114"/>
    <x v="2115"/>
    <b v="0"/>
    <n v="36"/>
    <b v="1"/>
    <s v="music/indie rock"/>
    <n v="97"/>
    <n v="40.42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x v="2115"/>
    <x v="2116"/>
    <b v="0"/>
    <n v="92"/>
    <b v="1"/>
    <s v="music/indie rock"/>
    <n v="3"/>
    <n v="15.82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x v="2116"/>
    <x v="2117"/>
    <b v="0"/>
    <n v="35"/>
    <b v="1"/>
    <s v="music/indie rock"/>
    <n v="120"/>
    <n v="41.29"/>
    <x v="4"/>
    <s v="indie rock"/>
    <x v="2117"/>
    <x v="2116"/>
    <x v="0"/>
  </r>
  <r>
    <n v="2118"/>
    <s v="PORCHES. vs. THE U.S.A."/>
    <s v="PORCHES.  and Documentarians tour from New York to San Francisco and back."/>
    <n v="1000"/>
    <n v="1438"/>
    <x v="0"/>
    <s v="US"/>
    <s v="USD"/>
    <x v="2117"/>
    <x v="2118"/>
    <b v="0"/>
    <n v="17"/>
    <b v="1"/>
    <s v="music/indie rock"/>
    <n v="144"/>
    <n v="84.59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x v="2118"/>
    <x v="2119"/>
    <b v="0"/>
    <n v="22"/>
    <b v="1"/>
    <s v="music/indie rock"/>
    <n v="72"/>
    <n v="65.319999999999993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1436"/>
    <x v="0"/>
    <s v="US"/>
    <s v="USD"/>
    <x v="2119"/>
    <x v="2120"/>
    <b v="0"/>
    <n v="69"/>
    <b v="1"/>
    <s v="music/indie rock"/>
    <n v="18"/>
    <n v="20.81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1434"/>
    <x v="2"/>
    <s v="CH"/>
    <s v="CHF"/>
    <x v="2120"/>
    <x v="2121"/>
    <b v="0"/>
    <n v="10"/>
    <b v="0"/>
    <s v="games/video games"/>
    <n v="3"/>
    <n v="143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x v="2121"/>
    <x v="2122"/>
    <b v="0"/>
    <n v="3"/>
    <b v="0"/>
    <s v="games/video games"/>
    <n v="2"/>
    <n v="477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x v="2122"/>
    <x v="2123"/>
    <b v="0"/>
    <n v="5"/>
    <b v="0"/>
    <s v="games/video games"/>
    <n v="286"/>
    <n v="286.01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x v="2123"/>
    <x v="2124"/>
    <b v="0"/>
    <n v="5"/>
    <b v="0"/>
    <s v="games/video games"/>
    <n v="129"/>
    <n v="283.8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x v="2124"/>
    <x v="2125"/>
    <b v="0"/>
    <n v="27"/>
    <b v="0"/>
    <s v="games/video games"/>
    <n v="2"/>
    <n v="52.48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x v="2125"/>
    <x v="2126"/>
    <b v="0"/>
    <n v="2"/>
    <b v="0"/>
    <s v="games/video games"/>
    <n v="7"/>
    <n v="708"/>
    <x v="6"/>
    <s v="video games"/>
    <x v="2126"/>
    <x v="2125"/>
    <x v="3"/>
  </r>
  <r>
    <n v="2127"/>
    <s v="Three Monkeys - Part 1: Into the Abyss"/>
    <s v="Three Monkeys is an audio adventure game for PC."/>
    <n v="28000"/>
    <n v="1408"/>
    <x v="2"/>
    <s v="GB"/>
    <s v="GBP"/>
    <x v="2126"/>
    <x v="2127"/>
    <b v="0"/>
    <n v="236"/>
    <b v="0"/>
    <s v="games/video games"/>
    <n v="5"/>
    <n v="5.97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x v="2127"/>
    <x v="2128"/>
    <b v="0"/>
    <n v="1"/>
    <b v="0"/>
    <s v="games/video games"/>
    <n v="9"/>
    <n v="140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x v="2128"/>
    <x v="2129"/>
    <b v="0"/>
    <n v="12"/>
    <b v="0"/>
    <s v="games/video games"/>
    <n v="70"/>
    <n v="117.08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1402"/>
    <x v="2"/>
    <s v="US"/>
    <s v="USD"/>
    <x v="2129"/>
    <x v="2130"/>
    <b v="0"/>
    <n v="4"/>
    <b v="0"/>
    <s v="games/video games"/>
    <n v="3"/>
    <n v="350.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1400"/>
    <x v="2"/>
    <s v="US"/>
    <s v="USD"/>
    <x v="2130"/>
    <x v="2131"/>
    <b v="0"/>
    <n v="3"/>
    <b v="0"/>
    <s v="games/video games"/>
    <n v="280"/>
    <n v="466.67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x v="2131"/>
    <x v="2132"/>
    <b v="0"/>
    <n v="99"/>
    <b v="0"/>
    <s v="games/video games"/>
    <n v="1"/>
    <n v="14.12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x v="2132"/>
    <x v="2133"/>
    <b v="0"/>
    <n v="3"/>
    <b v="0"/>
    <s v="games/video games"/>
    <n v="140"/>
    <n v="465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x v="2133"/>
    <x v="2134"/>
    <b v="0"/>
    <n v="3"/>
    <b v="0"/>
    <s v="games/video games"/>
    <n v="23"/>
    <n v="465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x v="2134"/>
    <x v="2135"/>
    <b v="0"/>
    <n v="22"/>
    <b v="0"/>
    <s v="games/video games"/>
    <n v="28"/>
    <n v="63.2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1390"/>
    <x v="2"/>
    <s v="US"/>
    <s v="USD"/>
    <x v="2135"/>
    <x v="2136"/>
    <b v="0"/>
    <n v="4"/>
    <b v="0"/>
    <s v="games/video games"/>
    <n v="2"/>
    <n v="347.5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x v="2136"/>
    <x v="2137"/>
    <b v="0"/>
    <n v="534"/>
    <b v="0"/>
    <s v="games/video games"/>
    <n v="3"/>
    <n v="2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387"/>
    <x v="2"/>
    <s v="GB"/>
    <s v="GBP"/>
    <x v="2137"/>
    <x v="2138"/>
    <b v="0"/>
    <n v="12"/>
    <b v="0"/>
    <s v="games/video games"/>
    <n v="139"/>
    <n v="115.58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x v="2138"/>
    <x v="2139"/>
    <b v="0"/>
    <n v="56"/>
    <b v="0"/>
    <s v="games/video games"/>
    <n v="5"/>
    <n v="24.71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x v="2139"/>
    <x v="2140"/>
    <b v="0"/>
    <n v="11"/>
    <b v="0"/>
    <s v="games/video games"/>
    <n v="0"/>
    <n v="125.64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x v="2140"/>
    <x v="2141"/>
    <b v="0"/>
    <n v="0"/>
    <b v="0"/>
    <s v="games/video games"/>
    <n v="9"/>
    <e v="#DIV/0!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x v="2141"/>
    <x v="2142"/>
    <b v="0"/>
    <n v="12"/>
    <b v="0"/>
    <s v="games/video games"/>
    <n v="13"/>
    <n v="114.51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x v="2142"/>
    <x v="2143"/>
    <b v="0"/>
    <n v="5"/>
    <b v="0"/>
    <s v="games/video games"/>
    <n v="69"/>
    <n v="274.64999999999998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1370"/>
    <x v="2"/>
    <s v="US"/>
    <s v="USD"/>
    <x v="2143"/>
    <x v="2144"/>
    <b v="0"/>
    <n v="24"/>
    <b v="0"/>
    <s v="games/video games"/>
    <n v="4"/>
    <n v="57.08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x v="2144"/>
    <x v="2145"/>
    <b v="0"/>
    <n v="89"/>
    <b v="0"/>
    <s v="games/video games"/>
    <n v="9"/>
    <n v="15.36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x v="2145"/>
    <x v="2146"/>
    <b v="0"/>
    <n v="1"/>
    <b v="0"/>
    <s v="games/video games"/>
    <n v="27"/>
    <n v="1366"/>
    <x v="6"/>
    <s v="video games"/>
    <x v="2146"/>
    <x v="2145"/>
    <x v="2"/>
  </r>
  <r>
    <n v="2147"/>
    <s v="Johnny Rocketfingers 3"/>
    <s v="A Point and Click Adventure on Steroids."/>
    <n v="390000"/>
    <n v="1366"/>
    <x v="2"/>
    <s v="US"/>
    <s v="USD"/>
    <x v="2146"/>
    <x v="2147"/>
    <b v="0"/>
    <n v="55"/>
    <b v="0"/>
    <s v="games/video games"/>
    <n v="0"/>
    <n v="24.84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x v="2147"/>
    <x v="2148"/>
    <b v="0"/>
    <n v="2"/>
    <b v="0"/>
    <s v="games/video games"/>
    <n v="1365"/>
    <n v="682.5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x v="2148"/>
    <x v="2149"/>
    <b v="0"/>
    <n v="0"/>
    <b v="0"/>
    <s v="games/video games"/>
    <n v="68"/>
    <e v="#DIV/0!"/>
    <x v="6"/>
    <s v="video games"/>
    <x v="2149"/>
    <x v="2148"/>
    <x v="7"/>
  </r>
  <r>
    <n v="2150"/>
    <s v="The Unknown Door"/>
    <s v="A pixel styled open world detective game."/>
    <n v="50000"/>
    <n v="1362"/>
    <x v="2"/>
    <s v="NO"/>
    <s v="NOK"/>
    <x v="2149"/>
    <x v="2150"/>
    <b v="0"/>
    <n v="4"/>
    <b v="0"/>
    <s v="games/video games"/>
    <n v="3"/>
    <n v="340.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x v="2150"/>
    <x v="2151"/>
    <b v="0"/>
    <n v="6"/>
    <b v="0"/>
    <s v="games/video games"/>
    <n v="3"/>
    <n v="226.83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x v="2151"/>
    <x v="2152"/>
    <b v="0"/>
    <n v="4"/>
    <b v="0"/>
    <s v="games/video games"/>
    <n v="5"/>
    <n v="340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x v="2152"/>
    <x v="2153"/>
    <b v="0"/>
    <n v="4"/>
    <b v="0"/>
    <s v="games/video games"/>
    <n v="0"/>
    <n v="340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1351"/>
    <x v="2"/>
    <s v="US"/>
    <s v="USD"/>
    <x v="2153"/>
    <x v="2154"/>
    <b v="0"/>
    <n v="2"/>
    <b v="0"/>
    <s v="games/video games"/>
    <n v="540"/>
    <n v="675.5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351"/>
    <x v="2"/>
    <s v="GB"/>
    <s v="GBP"/>
    <x v="2154"/>
    <x v="2155"/>
    <b v="0"/>
    <n v="5"/>
    <b v="0"/>
    <s v="games/video games"/>
    <n v="27"/>
    <n v="270.2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351"/>
    <x v="2"/>
    <s v="US"/>
    <s v="USD"/>
    <x v="2155"/>
    <x v="2156"/>
    <b v="0"/>
    <n v="83"/>
    <b v="0"/>
    <s v="games/video games"/>
    <n v="2"/>
    <n v="16.28"/>
    <x v="6"/>
    <s v="video games"/>
    <x v="2156"/>
    <x v="2155"/>
    <x v="4"/>
  </r>
  <r>
    <n v="2157"/>
    <s v="Nin"/>
    <s v="Gamers and 90's fans unite in this small tale of epic proportions!"/>
    <n v="75000"/>
    <n v="1346.11"/>
    <x v="2"/>
    <s v="US"/>
    <s v="USD"/>
    <x v="2156"/>
    <x v="2157"/>
    <b v="0"/>
    <n v="57"/>
    <b v="0"/>
    <s v="games/video games"/>
    <n v="2"/>
    <n v="23.62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x v="2157"/>
    <x v="2158"/>
    <b v="0"/>
    <n v="311"/>
    <b v="0"/>
    <s v="games/video games"/>
    <n v="0"/>
    <n v="4.32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x v="2158"/>
    <x v="2159"/>
    <b v="0"/>
    <n v="2"/>
    <b v="0"/>
    <s v="games/video games"/>
    <n v="37"/>
    <n v="671.01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x v="2159"/>
    <x v="2160"/>
    <b v="0"/>
    <n v="16"/>
    <b v="0"/>
    <s v="games/video games"/>
    <n v="13"/>
    <n v="83.5"/>
    <x v="6"/>
    <s v="video games"/>
    <x v="2160"/>
    <x v="2159"/>
    <x v="5"/>
  </r>
  <r>
    <n v="2161"/>
    <s v="CallMeGhost DEBUT ALBUM preorder!"/>
    <s v="We're trying to fund hard copies of our debut album!"/>
    <n v="400"/>
    <n v="1335"/>
    <x v="0"/>
    <s v="US"/>
    <s v="USD"/>
    <x v="2160"/>
    <x v="2161"/>
    <b v="0"/>
    <n v="13"/>
    <b v="1"/>
    <s v="music/rock"/>
    <n v="334"/>
    <n v="102.69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x v="2161"/>
    <x v="2162"/>
    <b v="0"/>
    <n v="58"/>
    <b v="1"/>
    <s v="music/rock"/>
    <n v="30"/>
    <n v="22.98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x v="2162"/>
    <x v="2163"/>
    <b v="0"/>
    <n v="44"/>
    <b v="1"/>
    <s v="music/rock"/>
    <n v="53"/>
    <n v="30.27"/>
    <x v="4"/>
    <s v="rock"/>
    <x v="2163"/>
    <x v="2162"/>
    <x v="0"/>
  </r>
  <r>
    <n v="2164"/>
    <s v="Rosaline debut record"/>
    <s v="South Florida roots country/rock outfit's long awaited debut record"/>
    <n v="5500"/>
    <n v="1330"/>
    <x v="0"/>
    <s v="US"/>
    <s v="USD"/>
    <x v="2163"/>
    <x v="2164"/>
    <b v="0"/>
    <n v="83"/>
    <b v="1"/>
    <s v="music/rock"/>
    <n v="24"/>
    <n v="16.02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x v="2164"/>
    <x v="2165"/>
    <b v="0"/>
    <n v="117"/>
    <b v="1"/>
    <s v="music/rock"/>
    <n v="53"/>
    <n v="11.37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x v="2165"/>
    <x v="2166"/>
    <b v="0"/>
    <n v="32"/>
    <b v="1"/>
    <s v="music/rock"/>
    <n v="67"/>
    <n v="41.56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328"/>
    <x v="0"/>
    <s v="US"/>
    <s v="USD"/>
    <x v="2166"/>
    <x v="2167"/>
    <b v="0"/>
    <n v="8"/>
    <b v="1"/>
    <s v="music/rock"/>
    <n v="885"/>
    <n v="166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x v="2167"/>
    <x v="2168"/>
    <b v="0"/>
    <n v="340"/>
    <b v="1"/>
    <s v="music/rock"/>
    <n v="7"/>
    <n v="3.9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x v="2168"/>
    <x v="2169"/>
    <b v="0"/>
    <n v="7"/>
    <b v="1"/>
    <s v="music/rock"/>
    <n v="864"/>
    <n v="188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x v="2169"/>
    <x v="2170"/>
    <b v="0"/>
    <n v="19"/>
    <b v="1"/>
    <s v="music/rock"/>
    <n v="377"/>
    <n v="69.4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x v="2170"/>
    <x v="2171"/>
    <b v="0"/>
    <n v="47"/>
    <b v="1"/>
    <s v="music/rock"/>
    <n v="33"/>
    <n v="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x v="2171"/>
    <x v="2172"/>
    <b v="0"/>
    <n v="13"/>
    <b v="1"/>
    <s v="music/rock"/>
    <n v="132"/>
    <n v="101.15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x v="2172"/>
    <x v="2173"/>
    <b v="0"/>
    <n v="90"/>
    <b v="1"/>
    <s v="music/rock"/>
    <n v="31"/>
    <n v="14.58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x v="2173"/>
    <x v="2174"/>
    <b v="0"/>
    <n v="63"/>
    <b v="1"/>
    <s v="music/rock"/>
    <n v="33"/>
    <n v="20.73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x v="2174"/>
    <x v="2175"/>
    <b v="0"/>
    <n v="26"/>
    <b v="1"/>
    <s v="music/rock"/>
    <n v="186"/>
    <n v="50.19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x v="2175"/>
    <x v="2176"/>
    <b v="0"/>
    <n v="71"/>
    <b v="1"/>
    <s v="music/rock"/>
    <n v="26"/>
    <n v="18.34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x v="2176"/>
    <x v="2177"/>
    <b v="0"/>
    <n v="38"/>
    <b v="1"/>
    <s v="music/rock"/>
    <n v="52"/>
    <n v="34.24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x v="2177"/>
    <x v="2178"/>
    <b v="0"/>
    <n v="859"/>
    <b v="1"/>
    <s v="music/rock"/>
    <n v="5"/>
    <n v="1.51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300"/>
    <x v="0"/>
    <s v="US"/>
    <s v="USD"/>
    <x v="2178"/>
    <x v="2179"/>
    <b v="0"/>
    <n v="21"/>
    <b v="1"/>
    <s v="music/rock"/>
    <n v="130"/>
    <n v="61.9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1297"/>
    <x v="0"/>
    <s v="US"/>
    <s v="USD"/>
    <x v="2179"/>
    <x v="2180"/>
    <b v="0"/>
    <n v="78"/>
    <b v="1"/>
    <s v="music/rock"/>
    <n v="26"/>
    <n v="16.63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x v="2180"/>
    <x v="2181"/>
    <b v="0"/>
    <n v="53"/>
    <b v="1"/>
    <s v="games/tabletop games"/>
    <n v="65"/>
    <n v="24.45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x v="2181"/>
    <x v="2182"/>
    <b v="0"/>
    <n v="356"/>
    <b v="1"/>
    <s v="games/tabletop games"/>
    <n v="43"/>
    <n v="3.64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x v="2182"/>
    <x v="2183"/>
    <b v="0"/>
    <n v="279"/>
    <b v="1"/>
    <s v="games/tabletop games"/>
    <n v="72"/>
    <n v="4.63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x v="2183"/>
    <x v="2184"/>
    <b v="1"/>
    <n v="266"/>
    <b v="1"/>
    <s v="games/tabletop games"/>
    <n v="13"/>
    <n v="4.8499999999999996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x v="2184"/>
    <x v="2185"/>
    <b v="0"/>
    <n v="623"/>
    <b v="1"/>
    <s v="games/tabletop games"/>
    <n v="26"/>
    <n v="2.06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1285"/>
    <x v="0"/>
    <s v="US"/>
    <s v="USD"/>
    <x v="2185"/>
    <x v="2186"/>
    <b v="0"/>
    <n v="392"/>
    <b v="1"/>
    <s v="games/tabletop games"/>
    <n v="6"/>
    <n v="3.28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x v="2186"/>
    <x v="2187"/>
    <b v="1"/>
    <n v="3562"/>
    <b v="1"/>
    <s v="games/tabletop games"/>
    <n v="6"/>
    <n v="0.36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x v="2187"/>
    <x v="2188"/>
    <b v="0"/>
    <n v="514"/>
    <b v="1"/>
    <s v="games/tabletop games"/>
    <n v="23"/>
    <n v="2.4900000000000002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x v="2188"/>
    <x v="2189"/>
    <b v="0"/>
    <n v="88"/>
    <b v="1"/>
    <s v="games/tabletop games"/>
    <n v="107"/>
    <n v="14.55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x v="2189"/>
    <x v="2190"/>
    <b v="0"/>
    <n v="537"/>
    <b v="1"/>
    <s v="games/tabletop games"/>
    <n v="7"/>
    <n v="2.38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x v="2190"/>
    <x v="2191"/>
    <b v="0"/>
    <n v="25"/>
    <b v="1"/>
    <s v="games/tabletop games"/>
    <n v="170"/>
    <n v="51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x v="2191"/>
    <x v="2192"/>
    <b v="0"/>
    <n v="3238"/>
    <b v="1"/>
    <s v="games/tabletop games"/>
    <n v="11"/>
    <n v="0.39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x v="2192"/>
    <x v="2193"/>
    <b v="0"/>
    <n v="897"/>
    <b v="1"/>
    <s v="games/tabletop games"/>
    <n v="8"/>
    <n v="1.42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x v="2193"/>
    <x v="2194"/>
    <b v="0"/>
    <n v="878"/>
    <b v="1"/>
    <s v="games/tabletop games"/>
    <n v="13"/>
    <n v="1.45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1270"/>
    <x v="0"/>
    <s v="US"/>
    <s v="USD"/>
    <x v="2194"/>
    <x v="2195"/>
    <b v="0"/>
    <n v="115"/>
    <b v="1"/>
    <s v="games/tabletop games"/>
    <n v="28"/>
    <n v="11.04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261"/>
    <x v="0"/>
    <s v="US"/>
    <s v="USD"/>
    <x v="2195"/>
    <x v="2196"/>
    <b v="0"/>
    <n v="234"/>
    <b v="1"/>
    <s v="games/tabletop games"/>
    <n v="9"/>
    <n v="5.39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x v="2196"/>
    <x v="2197"/>
    <b v="0"/>
    <n v="4330"/>
    <b v="1"/>
    <s v="games/tabletop games"/>
    <n v="4"/>
    <n v="0.28999999999999998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x v="2197"/>
    <x v="2198"/>
    <b v="0"/>
    <n v="651"/>
    <b v="1"/>
    <s v="games/tabletop games"/>
    <n v="3"/>
    <n v="1.94"/>
    <x v="6"/>
    <s v="tabletop games"/>
    <x v="2198"/>
    <x v="2197"/>
    <x v="0"/>
  </r>
  <r>
    <n v="2199"/>
    <s v="Decadolo. Flip it!"/>
    <s v="A new strategic board game designed to flip out your opponent."/>
    <n v="9000"/>
    <n v="1259"/>
    <x v="0"/>
    <s v="IE"/>
    <s v="EUR"/>
    <x v="2198"/>
    <x v="2199"/>
    <b v="1"/>
    <n v="251"/>
    <b v="1"/>
    <s v="games/tabletop games"/>
    <n v="14"/>
    <n v="5.0199999999999996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x v="2199"/>
    <x v="2200"/>
    <b v="0"/>
    <n v="263"/>
    <b v="1"/>
    <s v="games/tabletop games"/>
    <n v="63"/>
    <n v="4.78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x v="2200"/>
    <x v="2201"/>
    <b v="0"/>
    <n v="28"/>
    <b v="1"/>
    <s v="music/electronic music"/>
    <n v="1137"/>
    <n v="44.68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x v="2201"/>
    <x v="2202"/>
    <b v="0"/>
    <n v="721"/>
    <b v="1"/>
    <s v="music/electronic music"/>
    <n v="31"/>
    <n v="1.73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x v="2202"/>
    <x v="2203"/>
    <b v="0"/>
    <n v="50"/>
    <b v="1"/>
    <s v="music/electronic music"/>
    <n v="63"/>
    <n v="25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x v="2203"/>
    <x v="2204"/>
    <b v="0"/>
    <n v="73"/>
    <b v="1"/>
    <s v="music/electronic music"/>
    <n v="83"/>
    <n v="17.12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x v="2204"/>
    <x v="2205"/>
    <b v="0"/>
    <n v="27"/>
    <b v="1"/>
    <s v="music/electronic music"/>
    <n v="166"/>
    <n v="46.15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x v="2205"/>
    <x v="2206"/>
    <b v="0"/>
    <n v="34"/>
    <b v="1"/>
    <s v="music/electronic music"/>
    <n v="113"/>
    <n v="36.619999999999997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x v="2206"/>
    <x v="2207"/>
    <b v="0"/>
    <n v="7"/>
    <b v="1"/>
    <s v="music/electronic music"/>
    <n v="62"/>
    <n v="177.86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x v="2207"/>
    <x v="2208"/>
    <b v="0"/>
    <n v="24"/>
    <b v="1"/>
    <s v="music/electronic music"/>
    <n v="124"/>
    <n v="51.71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x v="2208"/>
    <x v="2209"/>
    <b v="0"/>
    <n v="15"/>
    <b v="1"/>
    <s v="music/electronic music"/>
    <n v="247"/>
    <n v="82.33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x v="2209"/>
    <x v="2210"/>
    <b v="0"/>
    <n v="72"/>
    <b v="1"/>
    <s v="music/electronic music"/>
    <n v="31"/>
    <n v="17.010000000000002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x v="2210"/>
    <x v="2211"/>
    <b v="0"/>
    <n v="120"/>
    <b v="1"/>
    <s v="music/electronic music"/>
    <n v="49"/>
    <n v="10.210000000000001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x v="2211"/>
    <x v="2212"/>
    <b v="0"/>
    <n v="123"/>
    <b v="1"/>
    <s v="music/electronic music"/>
    <n v="20"/>
    <n v="9.9600000000000009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x v="2212"/>
    <x v="2213"/>
    <b v="0"/>
    <n v="1"/>
    <b v="1"/>
    <s v="music/electronic music"/>
    <n v="24480"/>
    <n v="1224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x v="2213"/>
    <x v="2214"/>
    <b v="0"/>
    <n v="24"/>
    <b v="1"/>
    <s v="music/electronic music"/>
    <n v="203"/>
    <n v="50.8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1218"/>
    <x v="0"/>
    <s v="US"/>
    <s v="USD"/>
    <x v="2214"/>
    <x v="2215"/>
    <b v="0"/>
    <n v="33"/>
    <b v="1"/>
    <s v="music/electronic music"/>
    <n v="221"/>
    <n v="36.909999999999997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x v="2215"/>
    <x v="2216"/>
    <b v="0"/>
    <n v="14"/>
    <b v="1"/>
    <s v="music/electronic music"/>
    <n v="406"/>
    <n v="87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x v="2216"/>
    <x v="2217"/>
    <b v="0"/>
    <n v="9"/>
    <b v="1"/>
    <s v="music/electronic music"/>
    <n v="290"/>
    <n v="135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x v="2217"/>
    <x v="2218"/>
    <b v="0"/>
    <n v="76"/>
    <b v="1"/>
    <s v="music/electronic music"/>
    <n v="61"/>
    <n v="16.01000000000000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x v="2218"/>
    <x v="2219"/>
    <b v="0"/>
    <n v="19"/>
    <b v="1"/>
    <s v="music/electronic music"/>
    <n v="122"/>
    <n v="64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x v="2219"/>
    <x v="2220"/>
    <b v="0"/>
    <n v="69"/>
    <b v="1"/>
    <s v="music/electronic music"/>
    <n v="35"/>
    <n v="17.61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x v="2220"/>
    <x v="2221"/>
    <b v="0"/>
    <n v="218"/>
    <b v="1"/>
    <s v="games/tabletop games"/>
    <n v="16"/>
    <n v="5.51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x v="2221"/>
    <x v="2222"/>
    <b v="0"/>
    <n v="30"/>
    <b v="1"/>
    <s v="games/tabletop games"/>
    <n v="240"/>
    <n v="40.03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x v="2222"/>
    <x v="2223"/>
    <b v="0"/>
    <n v="100"/>
    <b v="1"/>
    <s v="games/tabletop games"/>
    <n v="6"/>
    <n v="12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x v="2223"/>
    <x v="2224"/>
    <b v="0"/>
    <n v="296"/>
    <b v="1"/>
    <s v="games/tabletop games"/>
    <n v="12"/>
    <n v="4.0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x v="2224"/>
    <x v="2225"/>
    <b v="0"/>
    <n v="1204"/>
    <b v="1"/>
    <s v="games/tabletop games"/>
    <n v="6"/>
    <n v="1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x v="2225"/>
    <x v="2226"/>
    <b v="0"/>
    <n v="321"/>
    <b v="1"/>
    <s v="games/tabletop games"/>
    <n v="7"/>
    <n v="3.74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x v="2226"/>
    <x v="2227"/>
    <b v="0"/>
    <n v="301"/>
    <b v="1"/>
    <s v="games/tabletop games"/>
    <n v="9"/>
    <n v="3.99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x v="2227"/>
    <x v="2228"/>
    <b v="0"/>
    <n v="144"/>
    <b v="1"/>
    <s v="games/tabletop games"/>
    <n v="120"/>
    <n v="8.33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x v="2228"/>
    <x v="2229"/>
    <b v="0"/>
    <n v="539"/>
    <b v="1"/>
    <s v="games/tabletop games"/>
    <n v="15"/>
    <n v="2.2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x v="2229"/>
    <x v="2230"/>
    <b v="0"/>
    <n v="498"/>
    <b v="1"/>
    <s v="games/tabletop games"/>
    <n v="14"/>
    <n v="2.4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x v="2230"/>
    <x v="2231"/>
    <b v="0"/>
    <n v="1113"/>
    <b v="1"/>
    <s v="games/tabletop games"/>
    <n v="48"/>
    <n v="1.08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x v="2231"/>
    <x v="2232"/>
    <b v="0"/>
    <n v="988"/>
    <b v="1"/>
    <s v="games/tabletop games"/>
    <n v="24"/>
    <n v="1.2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x v="2232"/>
    <x v="2233"/>
    <b v="0"/>
    <n v="391"/>
    <b v="1"/>
    <s v="games/tabletop games"/>
    <n v="47"/>
    <n v="3.0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x v="2233"/>
    <x v="2234"/>
    <b v="0"/>
    <n v="28"/>
    <b v="1"/>
    <s v="games/tabletop games"/>
    <n v="1185"/>
    <n v="42.32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x v="2234"/>
    <x v="2235"/>
    <b v="0"/>
    <n v="147"/>
    <b v="1"/>
    <s v="games/tabletop games"/>
    <n v="9"/>
    <n v="8.0500000000000007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x v="2235"/>
    <x v="2236"/>
    <b v="0"/>
    <n v="680"/>
    <b v="1"/>
    <s v="games/tabletop games"/>
    <n v="42"/>
    <n v="1.74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x v="2236"/>
    <x v="2237"/>
    <b v="0"/>
    <n v="983"/>
    <b v="1"/>
    <s v="games/tabletop games"/>
    <n v="7"/>
    <n v="1.2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1175"/>
    <x v="0"/>
    <s v="DE"/>
    <s v="EUR"/>
    <x v="2237"/>
    <x v="2238"/>
    <b v="0"/>
    <n v="79"/>
    <b v="1"/>
    <s v="games/tabletop games"/>
    <n v="29"/>
    <n v="14.87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1174"/>
    <x v="0"/>
    <s v="US"/>
    <s v="USD"/>
    <x v="2238"/>
    <x v="2239"/>
    <b v="0"/>
    <n v="426"/>
    <b v="1"/>
    <s v="games/tabletop games"/>
    <n v="5"/>
    <n v="2.76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x v="2239"/>
    <x v="2240"/>
    <b v="0"/>
    <n v="96"/>
    <b v="1"/>
    <s v="games/tabletop games"/>
    <n v="23"/>
    <n v="12.1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x v="2240"/>
    <x v="2241"/>
    <b v="0"/>
    <n v="163"/>
    <b v="1"/>
    <s v="games/tabletop games"/>
    <n v="117"/>
    <n v="7.1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165"/>
    <x v="0"/>
    <s v="US"/>
    <s v="USD"/>
    <x v="2241"/>
    <x v="2242"/>
    <b v="0"/>
    <n v="2525"/>
    <b v="1"/>
    <s v="games/tabletop games"/>
    <n v="12"/>
    <n v="0.46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x v="2242"/>
    <x v="2243"/>
    <b v="0"/>
    <n v="2035"/>
    <b v="1"/>
    <s v="games/tabletop games"/>
    <n v="116100"/>
    <n v="0.56999999999999995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x v="2243"/>
    <x v="2244"/>
    <b v="0"/>
    <n v="290"/>
    <b v="1"/>
    <s v="games/tabletop games"/>
    <n v="23"/>
    <n v="3.99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x v="2244"/>
    <x v="2245"/>
    <b v="0"/>
    <n v="1980"/>
    <b v="1"/>
    <s v="games/tabletop games"/>
    <n v="29"/>
    <n v="0.57999999999999996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x v="2245"/>
    <x v="2246"/>
    <b v="0"/>
    <n v="57"/>
    <b v="1"/>
    <s v="games/tabletop games"/>
    <n v="46"/>
    <n v="20.18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150"/>
    <x v="0"/>
    <s v="US"/>
    <s v="USD"/>
    <x v="2246"/>
    <x v="2247"/>
    <b v="0"/>
    <n v="380"/>
    <b v="1"/>
    <s v="games/tabletop games"/>
    <n v="6"/>
    <n v="3.03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x v="2247"/>
    <x v="2248"/>
    <b v="0"/>
    <n v="128"/>
    <b v="1"/>
    <s v="games/tabletop games"/>
    <n v="16"/>
    <n v="8.9700000000000006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x v="2248"/>
    <x v="2249"/>
    <b v="0"/>
    <n v="180"/>
    <b v="1"/>
    <s v="games/tabletop games"/>
    <n v="33"/>
    <n v="6.37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x v="2249"/>
    <x v="2250"/>
    <b v="0"/>
    <n v="571"/>
    <b v="1"/>
    <s v="games/tabletop games"/>
    <n v="5"/>
    <n v="2.0099999999999998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x v="2250"/>
    <x v="2251"/>
    <b v="0"/>
    <n v="480"/>
    <b v="1"/>
    <s v="games/tabletop games"/>
    <n v="13"/>
    <n v="2.39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x v="2251"/>
    <x v="2252"/>
    <b v="0"/>
    <n v="249"/>
    <b v="1"/>
    <s v="games/tabletop games"/>
    <n v="13"/>
    <n v="4.5999999999999996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x v="2252"/>
    <x v="2253"/>
    <b v="0"/>
    <n v="84"/>
    <b v="1"/>
    <s v="games/tabletop games"/>
    <n v="14"/>
    <n v="13.63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1142"/>
    <x v="0"/>
    <s v="US"/>
    <s v="USD"/>
    <x v="2253"/>
    <x v="2254"/>
    <b v="0"/>
    <n v="197"/>
    <b v="1"/>
    <s v="games/tabletop games"/>
    <n v="228"/>
    <n v="5.8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42"/>
    <x v="0"/>
    <s v="US"/>
    <s v="USD"/>
    <x v="2254"/>
    <x v="2255"/>
    <b v="0"/>
    <n v="271"/>
    <b v="1"/>
    <s v="games/tabletop games"/>
    <n v="29"/>
    <n v="4.21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x v="2255"/>
    <x v="2256"/>
    <b v="0"/>
    <n v="50"/>
    <b v="1"/>
    <s v="games/tabletop games"/>
    <n v="238"/>
    <n v="22.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x v="2256"/>
    <x v="2257"/>
    <b v="0"/>
    <n v="169"/>
    <b v="1"/>
    <s v="games/tabletop games"/>
    <n v="45"/>
    <n v="6.72"/>
    <x v="6"/>
    <s v="tabletop games"/>
    <x v="2257"/>
    <x v="2256"/>
    <x v="2"/>
  </r>
  <r>
    <n v="2258"/>
    <s v="A Sundered World"/>
    <s v="A Dungeon World campaign setting that takes place after the end of the worlds."/>
    <n v="2200"/>
    <n v="1130"/>
    <x v="0"/>
    <s v="US"/>
    <s v="USD"/>
    <x v="2257"/>
    <x v="2258"/>
    <b v="0"/>
    <n v="205"/>
    <b v="1"/>
    <s v="games/tabletop games"/>
    <n v="51"/>
    <n v="5.51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x v="2258"/>
    <x v="2259"/>
    <b v="0"/>
    <n v="206"/>
    <b v="1"/>
    <s v="games/tabletop games"/>
    <n v="113"/>
    <n v="5.49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x v="2259"/>
    <x v="2260"/>
    <b v="0"/>
    <n v="84"/>
    <b v="1"/>
    <s v="games/tabletop games"/>
    <n v="45"/>
    <n v="13.45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x v="2260"/>
    <x v="2261"/>
    <b v="0"/>
    <n v="210"/>
    <b v="1"/>
    <s v="games/tabletop games"/>
    <n v="113"/>
    <n v="5.38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x v="2261"/>
    <x v="2262"/>
    <b v="0"/>
    <n v="181"/>
    <b v="1"/>
    <s v="games/tabletop games"/>
    <n v="34"/>
    <n v="6.22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x v="2262"/>
    <x v="2263"/>
    <b v="0"/>
    <n v="60"/>
    <b v="1"/>
    <s v="games/tabletop games"/>
    <n v="15"/>
    <n v="18.77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x v="2263"/>
    <x v="2264"/>
    <b v="0"/>
    <n v="445"/>
    <b v="1"/>
    <s v="games/tabletop games"/>
    <n v="19"/>
    <n v="2.5299999999999998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x v="2264"/>
    <x v="2265"/>
    <b v="0"/>
    <n v="17"/>
    <b v="1"/>
    <s v="games/tabletop games"/>
    <n v="562"/>
    <n v="66.09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1120"/>
    <x v="0"/>
    <s v="US"/>
    <s v="USD"/>
    <x v="2265"/>
    <x v="2266"/>
    <b v="0"/>
    <n v="194"/>
    <b v="1"/>
    <s v="games/tabletop games"/>
    <n v="75"/>
    <n v="5.77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x v="2266"/>
    <x v="2267"/>
    <b v="0"/>
    <n v="404"/>
    <b v="1"/>
    <s v="games/tabletop games"/>
    <n v="6"/>
    <n v="2.77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x v="2267"/>
    <x v="2268"/>
    <b v="0"/>
    <n v="194"/>
    <b v="1"/>
    <s v="games/tabletop games"/>
    <n v="4"/>
    <n v="5.75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x v="2268"/>
    <x v="2269"/>
    <b v="0"/>
    <n v="902"/>
    <b v="1"/>
    <s v="games/tabletop games"/>
    <n v="45"/>
    <n v="1.24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x v="2269"/>
    <x v="2270"/>
    <b v="0"/>
    <n v="1670"/>
    <b v="1"/>
    <s v="games/tabletop games"/>
    <n v="4"/>
    <n v="0.67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x v="2270"/>
    <x v="2271"/>
    <b v="0"/>
    <n v="1328"/>
    <b v="1"/>
    <s v="games/tabletop games"/>
    <n v="6"/>
    <n v="0.84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x v="2271"/>
    <x v="2272"/>
    <b v="0"/>
    <n v="944"/>
    <b v="1"/>
    <s v="games/tabletop games"/>
    <n v="111"/>
    <n v="1.1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x v="2272"/>
    <x v="2273"/>
    <b v="0"/>
    <n v="147"/>
    <b v="1"/>
    <s v="games/tabletop games"/>
    <n v="44"/>
    <n v="7.52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x v="2273"/>
    <x v="2274"/>
    <b v="0"/>
    <n v="99"/>
    <b v="1"/>
    <s v="games/tabletop games"/>
    <n v="44"/>
    <n v="11.16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x v="2274"/>
    <x v="2275"/>
    <b v="0"/>
    <n v="79"/>
    <b v="1"/>
    <s v="games/tabletop games"/>
    <n v="170"/>
    <n v="13.95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x v="2275"/>
    <x v="2276"/>
    <b v="0"/>
    <n v="75"/>
    <b v="1"/>
    <s v="games/tabletop games"/>
    <n v="24"/>
    <n v="14.68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x v="2276"/>
    <x v="2277"/>
    <b v="0"/>
    <n v="207"/>
    <b v="1"/>
    <s v="games/tabletop games"/>
    <n v="13"/>
    <n v="5.32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x v="2277"/>
    <x v="2278"/>
    <b v="0"/>
    <n v="102"/>
    <b v="1"/>
    <s v="games/tabletop games"/>
    <n v="55"/>
    <n v="10.7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x v="2278"/>
    <x v="2279"/>
    <b v="0"/>
    <n v="32"/>
    <b v="1"/>
    <s v="games/tabletop games"/>
    <n v="110"/>
    <n v="34.380000000000003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x v="2279"/>
    <x v="2280"/>
    <b v="0"/>
    <n v="480"/>
    <b v="1"/>
    <s v="games/tabletop games"/>
    <n v="11"/>
    <n v="2.29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x v="2280"/>
    <x v="2281"/>
    <b v="0"/>
    <n v="11"/>
    <b v="1"/>
    <s v="music/rock"/>
    <n v="366"/>
    <n v="99.73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096"/>
    <x v="0"/>
    <s v="US"/>
    <s v="USD"/>
    <x v="2281"/>
    <x v="2282"/>
    <b v="0"/>
    <n v="12"/>
    <b v="1"/>
    <s v="music/rock"/>
    <n v="146"/>
    <n v="91.3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x v="2282"/>
    <x v="2283"/>
    <b v="0"/>
    <n v="48"/>
    <b v="1"/>
    <s v="music/rock"/>
    <n v="36"/>
    <n v="22.73"/>
    <x v="4"/>
    <s v="rock"/>
    <x v="2283"/>
    <x v="2282"/>
    <x v="5"/>
  </r>
  <r>
    <n v="2284"/>
    <s v="Make a record, write a song, take the Vinyl Skyway. "/>
    <s v="The Vinyl Skyway reunite to make a third album. "/>
    <n v="6000"/>
    <n v="1090"/>
    <x v="0"/>
    <s v="US"/>
    <s v="USD"/>
    <x v="2283"/>
    <x v="2284"/>
    <b v="0"/>
    <n v="59"/>
    <b v="1"/>
    <s v="music/rock"/>
    <n v="18"/>
    <n v="18.47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x v="2284"/>
    <x v="2285"/>
    <b v="0"/>
    <n v="79"/>
    <b v="1"/>
    <s v="music/rock"/>
    <n v="36"/>
    <n v="13.77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x v="2285"/>
    <x v="2286"/>
    <b v="0"/>
    <n v="14"/>
    <b v="1"/>
    <s v="music/rock"/>
    <n v="72"/>
    <n v="77.319999999999993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x v="2286"/>
    <x v="2287"/>
    <b v="0"/>
    <n v="106"/>
    <b v="1"/>
    <s v="music/rock"/>
    <n v="24"/>
    <n v="10.210000000000001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x v="2287"/>
    <x v="2288"/>
    <b v="0"/>
    <n v="25"/>
    <b v="1"/>
    <s v="music/rock"/>
    <n v="108"/>
    <n v="43.28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x v="2288"/>
    <x v="2289"/>
    <b v="0"/>
    <n v="25"/>
    <b v="1"/>
    <s v="music/rock"/>
    <n v="72"/>
    <n v="43.2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x v="2289"/>
    <x v="2290"/>
    <b v="0"/>
    <n v="29"/>
    <b v="1"/>
    <s v="music/rock"/>
    <n v="72"/>
    <n v="37.24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x v="2290"/>
    <x v="2291"/>
    <b v="0"/>
    <n v="43"/>
    <b v="1"/>
    <s v="music/rock"/>
    <n v="43"/>
    <n v="25.12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x v="2291"/>
    <x v="2292"/>
    <b v="0"/>
    <n v="46"/>
    <b v="1"/>
    <s v="music/rock"/>
    <n v="54"/>
    <n v="23.4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1073"/>
    <x v="0"/>
    <s v="US"/>
    <s v="USD"/>
    <x v="2292"/>
    <x v="2293"/>
    <b v="0"/>
    <n v="27"/>
    <b v="1"/>
    <s v="music/rock"/>
    <n v="126"/>
    <n v="39.74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x v="2293"/>
    <x v="2294"/>
    <b v="0"/>
    <n v="112"/>
    <b v="1"/>
    <s v="music/rock"/>
    <n v="21"/>
    <n v="9.57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x v="2294"/>
    <x v="2295"/>
    <b v="0"/>
    <n v="34"/>
    <b v="1"/>
    <s v="music/rock"/>
    <n v="89"/>
    <n v="31.44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x v="2295"/>
    <x v="2296"/>
    <b v="0"/>
    <n v="145"/>
    <b v="1"/>
    <s v="music/rock"/>
    <n v="15"/>
    <n v="7.36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66"/>
    <x v="0"/>
    <s v="US"/>
    <s v="USD"/>
    <x v="2296"/>
    <x v="2297"/>
    <b v="0"/>
    <n v="19"/>
    <b v="1"/>
    <s v="music/rock"/>
    <n v="107"/>
    <n v="56.11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x v="2297"/>
    <x v="2298"/>
    <b v="0"/>
    <n v="288"/>
    <b v="1"/>
    <s v="music/rock"/>
    <n v="4"/>
    <n v="3.7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x v="2298"/>
    <x v="2299"/>
    <b v="0"/>
    <n v="14"/>
    <b v="1"/>
    <s v="music/rock"/>
    <n v="355"/>
    <n v="76.09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x v="2299"/>
    <x v="2300"/>
    <b v="0"/>
    <n v="7"/>
    <b v="1"/>
    <s v="music/rock"/>
    <n v="133"/>
    <n v="152.13999999999999"/>
    <x v="4"/>
    <s v="rock"/>
    <x v="2300"/>
    <x v="2299"/>
    <x v="5"/>
  </r>
  <r>
    <n v="2301"/>
    <s v="Time Crash"/>
    <s v="We are America's first trock band, and we're ready to bring you our first album!"/>
    <n v="5000"/>
    <n v="1064"/>
    <x v="0"/>
    <s v="US"/>
    <s v="USD"/>
    <x v="2300"/>
    <x v="2301"/>
    <b v="1"/>
    <n v="211"/>
    <b v="1"/>
    <s v="music/indie rock"/>
    <n v="21"/>
    <n v="5.04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x v="2301"/>
    <x v="2302"/>
    <b v="1"/>
    <n v="85"/>
    <b v="1"/>
    <s v="music/indie rock"/>
    <n v="46"/>
    <n v="12.51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x v="2302"/>
    <x v="2303"/>
    <b v="1"/>
    <n v="103"/>
    <b v="1"/>
    <s v="music/indie rock"/>
    <n v="16"/>
    <n v="10.29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x v="1254"/>
    <x v="2304"/>
    <b v="1"/>
    <n v="113"/>
    <b v="1"/>
    <s v="music/indie rock"/>
    <n v="18"/>
    <n v="9.3800000000000008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x v="2303"/>
    <x v="2305"/>
    <b v="1"/>
    <n v="167"/>
    <b v="1"/>
    <s v="music/indie rock"/>
    <n v="6"/>
    <n v="6.34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x v="2304"/>
    <x v="2306"/>
    <b v="1"/>
    <n v="73"/>
    <b v="1"/>
    <s v="music/indie rock"/>
    <n v="30"/>
    <n v="14.47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x v="2305"/>
    <x v="2307"/>
    <b v="1"/>
    <n v="75"/>
    <b v="1"/>
    <s v="music/indie rock"/>
    <n v="54"/>
    <n v="14.07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x v="2306"/>
    <x v="2308"/>
    <b v="1"/>
    <n v="614"/>
    <b v="1"/>
    <s v="music/indie rock"/>
    <n v="2"/>
    <n v="1.72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x v="2307"/>
    <x v="2309"/>
    <b v="1"/>
    <n v="107"/>
    <b v="1"/>
    <s v="music/indie rock"/>
    <n v="18"/>
    <n v="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x v="2308"/>
    <x v="2310"/>
    <b v="1"/>
    <n v="1224"/>
    <b v="1"/>
    <s v="music/indie rock"/>
    <n v="6"/>
    <n v="0.86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x v="2309"/>
    <x v="2311"/>
    <b v="1"/>
    <n v="104"/>
    <b v="1"/>
    <s v="music/indie rock"/>
    <n v="12"/>
    <n v="1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x v="2310"/>
    <x v="2312"/>
    <b v="1"/>
    <n v="79"/>
    <b v="1"/>
    <s v="music/indie rock"/>
    <n v="35"/>
    <n v="13.29"/>
    <x v="4"/>
    <s v="indie rock"/>
    <x v="2312"/>
    <x v="2310"/>
    <x v="3"/>
  </r>
  <r>
    <n v="2313"/>
    <s v="A SUNNY DAY IN GLASGOW"/>
    <s v="A Sunny Day in Glasgow are recording a new album and we need your help!"/>
    <n v="5000"/>
    <n v="1048"/>
    <x v="0"/>
    <s v="US"/>
    <s v="USD"/>
    <x v="2311"/>
    <x v="2313"/>
    <b v="1"/>
    <n v="157"/>
    <b v="1"/>
    <s v="music/indie rock"/>
    <n v="21"/>
    <n v="6.68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x v="2312"/>
    <x v="2314"/>
    <b v="1"/>
    <n v="50"/>
    <b v="1"/>
    <s v="music/indie rock"/>
    <n v="87"/>
    <n v="20.94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x v="2313"/>
    <x v="2315"/>
    <b v="1"/>
    <n v="64"/>
    <b v="1"/>
    <s v="music/indie rock"/>
    <n v="42"/>
    <n v="16.34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x v="2314"/>
    <x v="2316"/>
    <b v="1"/>
    <n v="200"/>
    <b v="1"/>
    <s v="music/indie rock"/>
    <n v="7"/>
    <n v="5.22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x v="2315"/>
    <x v="2317"/>
    <b v="1"/>
    <n v="22"/>
    <b v="1"/>
    <s v="music/indie rock"/>
    <n v="260"/>
    <n v="47.33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x v="2316"/>
    <x v="2318"/>
    <b v="1"/>
    <n v="163"/>
    <b v="1"/>
    <s v="music/indie rock"/>
    <n v="21"/>
    <n v="6.38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x v="2317"/>
    <x v="2319"/>
    <b v="1"/>
    <n v="77"/>
    <b v="1"/>
    <s v="music/indie rock"/>
    <n v="35"/>
    <n v="13.51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x v="2318"/>
    <x v="2320"/>
    <b v="1"/>
    <n v="89"/>
    <b v="1"/>
    <s v="music/indie rock"/>
    <n v="21"/>
    <n v="11.69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x v="2319"/>
    <x v="2321"/>
    <b v="0"/>
    <n v="64"/>
    <b v="0"/>
    <s v="food/small batch"/>
    <n v="10"/>
    <n v="16.25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x v="2320"/>
    <x v="2322"/>
    <b v="0"/>
    <n v="4"/>
    <b v="0"/>
    <s v="food/small batch"/>
    <n v="38"/>
    <n v="259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x v="2321"/>
    <x v="2323"/>
    <b v="0"/>
    <n v="4"/>
    <b v="0"/>
    <s v="food/small batch"/>
    <n v="414"/>
    <n v="258.75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035"/>
    <x v="3"/>
    <s v="GB"/>
    <s v="GBP"/>
    <x v="2322"/>
    <x v="2324"/>
    <b v="0"/>
    <n v="61"/>
    <b v="0"/>
    <s v="food/small batch"/>
    <n v="14"/>
    <n v="16.97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x v="2323"/>
    <x v="2325"/>
    <b v="0"/>
    <n v="7"/>
    <b v="0"/>
    <s v="food/small batch"/>
    <n v="104"/>
    <n v="147.86000000000001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x v="2324"/>
    <x v="2326"/>
    <b v="0"/>
    <n v="1"/>
    <b v="0"/>
    <s v="food/small batch"/>
    <n v="7"/>
    <n v="1035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x v="2325"/>
    <x v="2327"/>
    <b v="1"/>
    <n v="3355"/>
    <b v="1"/>
    <s v="food/small batch"/>
    <n v="3"/>
    <n v="0.31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x v="2326"/>
    <x v="2328"/>
    <b v="1"/>
    <n v="537"/>
    <b v="1"/>
    <s v="food/small batch"/>
    <n v="10"/>
    <n v="1.92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x v="2327"/>
    <x v="2329"/>
    <b v="1"/>
    <n v="125"/>
    <b v="1"/>
    <s v="food/small batch"/>
    <n v="4"/>
    <n v="8.2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x v="2328"/>
    <x v="2330"/>
    <b v="1"/>
    <n v="163"/>
    <b v="1"/>
    <s v="food/small batch"/>
    <n v="3"/>
    <n v="6.29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x v="2329"/>
    <x v="2331"/>
    <b v="1"/>
    <n v="283"/>
    <b v="1"/>
    <s v="food/small batch"/>
    <n v="13"/>
    <n v="3.63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x v="2330"/>
    <x v="2332"/>
    <b v="1"/>
    <n v="352"/>
    <b v="1"/>
    <s v="food/small batch"/>
    <n v="4"/>
    <n v="2.91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x v="2331"/>
    <x v="2333"/>
    <b v="1"/>
    <n v="94"/>
    <b v="1"/>
    <s v="food/small batch"/>
    <n v="171"/>
    <n v="10.9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x v="2332"/>
    <x v="2334"/>
    <b v="1"/>
    <n v="67"/>
    <b v="1"/>
    <s v="food/small batch"/>
    <n v="26"/>
    <n v="15.3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x v="2333"/>
    <x v="2335"/>
    <b v="1"/>
    <n v="221"/>
    <b v="1"/>
    <s v="food/small batch"/>
    <n v="4"/>
    <n v="4.6399999999999997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x v="2334"/>
    <x v="2336"/>
    <b v="1"/>
    <n v="2165"/>
    <b v="1"/>
    <s v="food/small batch"/>
    <n v="5"/>
    <n v="0.47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020"/>
    <x v="0"/>
    <s v="US"/>
    <s v="USD"/>
    <x v="2335"/>
    <x v="2337"/>
    <b v="1"/>
    <n v="179"/>
    <b v="1"/>
    <s v="food/small batch"/>
    <n v="9"/>
    <n v="5.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x v="2336"/>
    <x v="2338"/>
    <b v="1"/>
    <n v="123"/>
    <b v="1"/>
    <s v="food/small batch"/>
    <n v="7"/>
    <n v="8.2899999999999991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x v="2337"/>
    <x v="2339"/>
    <b v="1"/>
    <n v="1104"/>
    <b v="1"/>
    <s v="food/small batch"/>
    <n v="4"/>
    <n v="0.9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x v="2338"/>
    <x v="2340"/>
    <b v="1"/>
    <n v="403"/>
    <b v="1"/>
    <s v="food/small batch"/>
    <n v="3"/>
    <n v="2.52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x v="2339"/>
    <x v="2341"/>
    <b v="0"/>
    <n v="0"/>
    <b v="0"/>
    <s v="technology/web"/>
    <n v="20"/>
    <e v="#DIV/0!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x v="2340"/>
    <x v="2342"/>
    <b v="0"/>
    <n v="0"/>
    <b v="0"/>
    <s v="technology/web"/>
    <n v="18"/>
    <e v="#DIV/0!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x v="2341"/>
    <x v="2343"/>
    <b v="0"/>
    <n v="1"/>
    <b v="0"/>
    <s v="technology/web"/>
    <n v="10"/>
    <n v="1011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x v="2342"/>
    <x v="2344"/>
    <b v="0"/>
    <n v="1"/>
    <b v="0"/>
    <s v="technology/web"/>
    <n v="101"/>
    <n v="1010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x v="2343"/>
    <x v="2345"/>
    <b v="0"/>
    <n v="0"/>
    <b v="0"/>
    <s v="technology/web"/>
    <n v="34"/>
    <e v="#DIV/0!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x v="2344"/>
    <x v="2346"/>
    <b v="0"/>
    <n v="3"/>
    <b v="0"/>
    <s v="technology/web"/>
    <n v="2"/>
    <n v="335.3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x v="2345"/>
    <x v="2347"/>
    <b v="0"/>
    <n v="1"/>
    <b v="0"/>
    <s v="technology/web"/>
    <n v="101"/>
    <n v="100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x v="2346"/>
    <x v="2348"/>
    <b v="0"/>
    <n v="5"/>
    <b v="0"/>
    <s v="technology/web"/>
    <n v="1"/>
    <n v="201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x v="2347"/>
    <x v="2349"/>
    <b v="0"/>
    <n v="0"/>
    <b v="0"/>
    <s v="technology/web"/>
    <n v="0"/>
    <e v="#DIV/0!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x v="2348"/>
    <x v="2350"/>
    <b v="0"/>
    <n v="0"/>
    <b v="0"/>
    <s v="technology/web"/>
    <n v="2"/>
    <e v="#DIV/0!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03"/>
    <x v="1"/>
    <s v="NZ"/>
    <s v="NZD"/>
    <x v="2349"/>
    <x v="2351"/>
    <b v="0"/>
    <n v="7"/>
    <b v="0"/>
    <s v="technology/web"/>
    <n v="5"/>
    <n v="143.29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x v="2350"/>
    <x v="2352"/>
    <b v="0"/>
    <n v="0"/>
    <b v="0"/>
    <s v="technology/web"/>
    <n v="50"/>
    <e v="#DIV/0!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x v="2351"/>
    <x v="2353"/>
    <b v="0"/>
    <n v="0"/>
    <b v="0"/>
    <s v="technology/web"/>
    <n v="100"/>
    <e v="#DIV/0!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1001"/>
    <x v="1"/>
    <s v="US"/>
    <s v="USD"/>
    <x v="2352"/>
    <x v="2354"/>
    <b v="0"/>
    <n v="1"/>
    <b v="0"/>
    <s v="technology/web"/>
    <n v="3"/>
    <n v="1001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x v="2353"/>
    <x v="2355"/>
    <b v="0"/>
    <n v="2"/>
    <b v="0"/>
    <s v="technology/web"/>
    <n v="13"/>
    <n v="500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1001"/>
    <x v="1"/>
    <s v="NL"/>
    <s v="EUR"/>
    <x v="2354"/>
    <x v="2356"/>
    <b v="0"/>
    <n v="0"/>
    <b v="0"/>
    <s v="technology/web"/>
    <n v="10"/>
    <e v="#DIV/0!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x v="2355"/>
    <x v="2357"/>
    <b v="0"/>
    <n v="0"/>
    <b v="0"/>
    <s v="technology/web"/>
    <n v="4"/>
    <e v="#DIV/0!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x v="2356"/>
    <x v="2358"/>
    <b v="0"/>
    <n v="0"/>
    <b v="0"/>
    <s v="technology/web"/>
    <n v="67"/>
    <e v="#DIV/0!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x v="2357"/>
    <x v="2359"/>
    <b v="0"/>
    <n v="3"/>
    <b v="0"/>
    <s v="technology/web"/>
    <n v="13"/>
    <n v="333.66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x v="2358"/>
    <x v="2360"/>
    <b v="0"/>
    <n v="1"/>
    <b v="0"/>
    <s v="technology/web"/>
    <n v="20"/>
    <n v="1000.01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x v="2359"/>
    <x v="2361"/>
    <b v="0"/>
    <n v="0"/>
    <b v="0"/>
    <s v="technology/web"/>
    <n v="500"/>
    <e v="#DIV/0!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x v="2360"/>
    <x v="2362"/>
    <b v="0"/>
    <n v="2"/>
    <b v="0"/>
    <s v="technology/web"/>
    <n v="238"/>
    <n v="50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x v="2361"/>
    <x v="2363"/>
    <b v="0"/>
    <n v="0"/>
    <b v="0"/>
    <s v="technology/web"/>
    <n v="1"/>
    <e v="#DIV/0!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x v="2362"/>
    <x v="2364"/>
    <b v="0"/>
    <n v="0"/>
    <b v="0"/>
    <s v="technology/web"/>
    <n v="781"/>
    <e v="#DIV/0!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x v="2363"/>
    <x v="2365"/>
    <b v="0"/>
    <n v="0"/>
    <b v="0"/>
    <s v="technology/web"/>
    <n v="100"/>
    <e v="#DIV/0!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x v="2364"/>
    <x v="2366"/>
    <b v="0"/>
    <n v="27"/>
    <b v="0"/>
    <s v="technology/web"/>
    <n v="4"/>
    <n v="37.04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x v="2365"/>
    <x v="2367"/>
    <b v="0"/>
    <n v="14"/>
    <b v="0"/>
    <s v="technology/web"/>
    <n v="2"/>
    <n v="71.430000000000007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x v="2366"/>
    <x v="2368"/>
    <b v="0"/>
    <n v="2"/>
    <b v="0"/>
    <s v="technology/web"/>
    <n v="3"/>
    <n v="50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x v="2367"/>
    <x v="2369"/>
    <b v="0"/>
    <n v="0"/>
    <b v="0"/>
    <s v="technology/web"/>
    <n v="4"/>
    <e v="#DIV/0!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x v="2368"/>
    <x v="2370"/>
    <b v="0"/>
    <n v="4"/>
    <b v="0"/>
    <s v="technology/web"/>
    <n v="4"/>
    <n v="250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x v="2369"/>
    <x v="2371"/>
    <b v="0"/>
    <n v="0"/>
    <b v="0"/>
    <s v="technology/web"/>
    <n v="50"/>
    <e v="#DIV/0!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x v="2370"/>
    <x v="2372"/>
    <b v="0"/>
    <n v="6"/>
    <b v="0"/>
    <s v="technology/web"/>
    <n v="18"/>
    <n v="166.67"/>
    <x v="2"/>
    <s v="web"/>
    <x v="2372"/>
    <x v="2370"/>
    <x v="0"/>
  </r>
  <r>
    <n v="2373"/>
    <s v="Cykelauktion.com (Canceled)"/>
    <s v="We want to create a safe marketplace for buying and selling bicycles."/>
    <n v="850000"/>
    <n v="997"/>
    <x v="1"/>
    <s v="SE"/>
    <s v="SEK"/>
    <x v="2371"/>
    <x v="2373"/>
    <b v="0"/>
    <n v="1"/>
    <b v="0"/>
    <s v="technology/web"/>
    <n v="0"/>
    <n v="997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x v="2372"/>
    <x v="2374"/>
    <b v="0"/>
    <n v="1"/>
    <b v="0"/>
    <s v="technology/web"/>
    <n v="5"/>
    <n v="995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x v="2373"/>
    <x v="2375"/>
    <b v="0"/>
    <n v="0"/>
    <b v="0"/>
    <s v="technology/web"/>
    <n v="10"/>
    <e v="#DIV/0!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x v="2374"/>
    <x v="2376"/>
    <b v="0"/>
    <n v="4"/>
    <b v="0"/>
    <s v="technology/web"/>
    <n v="33"/>
    <n v="246.5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x v="2375"/>
    <x v="2377"/>
    <b v="0"/>
    <n v="0"/>
    <b v="0"/>
    <s v="technology/web"/>
    <n v="39"/>
    <e v="#DIV/0!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980"/>
    <x v="1"/>
    <s v="US"/>
    <s v="USD"/>
    <x v="2376"/>
    <x v="2378"/>
    <b v="0"/>
    <n v="0"/>
    <b v="0"/>
    <s v="technology/web"/>
    <n v="1"/>
    <e v="#DIV/0!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979"/>
    <x v="1"/>
    <s v="US"/>
    <s v="USD"/>
    <x v="2377"/>
    <x v="2379"/>
    <b v="0"/>
    <n v="0"/>
    <b v="0"/>
    <s v="technology/web"/>
    <n v="3"/>
    <e v="#DIV/0!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x v="2378"/>
    <x v="2380"/>
    <b v="0"/>
    <n v="3"/>
    <b v="0"/>
    <s v="technology/web"/>
    <n v="7"/>
    <n v="325.67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x v="2379"/>
    <x v="2381"/>
    <b v="0"/>
    <n v="7"/>
    <b v="0"/>
    <s v="technology/web"/>
    <n v="1"/>
    <n v="138.71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x v="2380"/>
    <x v="2382"/>
    <b v="0"/>
    <n v="2"/>
    <b v="0"/>
    <s v="technology/web"/>
    <n v="32"/>
    <n v="48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x v="2381"/>
    <x v="2383"/>
    <b v="0"/>
    <n v="3"/>
    <b v="0"/>
    <s v="technology/web"/>
    <n v="10"/>
    <n v="322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x v="2382"/>
    <x v="2384"/>
    <b v="0"/>
    <n v="8"/>
    <b v="0"/>
    <s v="technology/web"/>
    <n v="95"/>
    <n v="119.13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x v="2383"/>
    <x v="2385"/>
    <b v="0"/>
    <n v="7"/>
    <b v="0"/>
    <s v="technology/web"/>
    <n v="1"/>
    <n v="135.71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x v="2384"/>
    <x v="2386"/>
    <b v="0"/>
    <n v="0"/>
    <b v="0"/>
    <s v="technology/web"/>
    <n v="3"/>
    <e v="#DIV/0!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x v="2385"/>
    <x v="2387"/>
    <b v="0"/>
    <n v="3"/>
    <b v="0"/>
    <s v="technology/web"/>
    <n v="1"/>
    <n v="308.67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x v="2386"/>
    <x v="2388"/>
    <b v="0"/>
    <n v="8"/>
    <b v="0"/>
    <s v="technology/web"/>
    <n v="3"/>
    <n v="115.75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x v="2387"/>
    <x v="2389"/>
    <b v="0"/>
    <n v="1"/>
    <b v="0"/>
    <s v="technology/web"/>
    <n v="6"/>
    <n v="924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x v="2388"/>
    <x v="2390"/>
    <b v="0"/>
    <n v="0"/>
    <b v="0"/>
    <s v="technology/web"/>
    <n v="0"/>
    <e v="#DIV/0!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x v="2389"/>
    <x v="2391"/>
    <b v="0"/>
    <n v="1"/>
    <b v="0"/>
    <s v="technology/web"/>
    <n v="5"/>
    <n v="920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x v="2390"/>
    <x v="2392"/>
    <b v="0"/>
    <n v="0"/>
    <b v="0"/>
    <s v="technology/web"/>
    <n v="22"/>
    <e v="#DIV/0!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x v="2391"/>
    <x v="2393"/>
    <b v="0"/>
    <n v="1"/>
    <b v="0"/>
    <s v="technology/web"/>
    <n v="1"/>
    <n v="911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x v="2392"/>
    <x v="2394"/>
    <b v="0"/>
    <n v="2"/>
    <b v="0"/>
    <s v="technology/web"/>
    <n v="18"/>
    <n v="455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x v="2393"/>
    <x v="2395"/>
    <b v="0"/>
    <n v="0"/>
    <b v="0"/>
    <s v="technology/web"/>
    <n v="3"/>
    <e v="#DIV/0!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x v="2394"/>
    <x v="2396"/>
    <b v="0"/>
    <n v="1"/>
    <b v="0"/>
    <s v="technology/web"/>
    <n v="18"/>
    <n v="909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x v="2395"/>
    <x v="2397"/>
    <b v="0"/>
    <n v="0"/>
    <b v="0"/>
    <s v="technology/web"/>
    <n v="1"/>
    <e v="#DIV/0!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x v="2396"/>
    <x v="2398"/>
    <b v="0"/>
    <n v="0"/>
    <b v="0"/>
    <s v="technology/web"/>
    <n v="23"/>
    <e v="#DIV/0!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x v="2397"/>
    <x v="2399"/>
    <b v="0"/>
    <n v="0"/>
    <b v="0"/>
    <s v="technology/web"/>
    <n v="7"/>
    <e v="#DIV/0!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x v="2398"/>
    <x v="2400"/>
    <b v="0"/>
    <n v="0"/>
    <b v="0"/>
    <s v="technology/web"/>
    <n v="2"/>
    <e v="#DIV/0!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x v="2399"/>
    <x v="2401"/>
    <b v="0"/>
    <n v="9"/>
    <b v="0"/>
    <s v="food/food trucks"/>
    <n v="3"/>
    <n v="100.35"/>
    <x v="7"/>
    <s v="food trucks"/>
    <x v="2401"/>
    <x v="2399"/>
    <x v="2"/>
  </r>
  <r>
    <n v="2402"/>
    <s v="Cupcake Truck Unite"/>
    <s v="Small town, delicious treats, and a mobile truck"/>
    <n v="12000"/>
    <n v="900"/>
    <x v="2"/>
    <s v="US"/>
    <s v="USD"/>
    <x v="2400"/>
    <x v="2402"/>
    <b v="0"/>
    <n v="1"/>
    <b v="0"/>
    <s v="food/food trucks"/>
    <n v="8"/>
    <n v="900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x v="2401"/>
    <x v="2403"/>
    <b v="0"/>
    <n v="12"/>
    <b v="0"/>
    <s v="food/food trucks"/>
    <n v="75"/>
    <n v="75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x v="2402"/>
    <x v="2404"/>
    <b v="0"/>
    <n v="0"/>
    <b v="0"/>
    <s v="food/food trucks"/>
    <n v="6"/>
    <e v="#DIV/0!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895"/>
    <x v="2"/>
    <s v="US"/>
    <s v="USD"/>
    <x v="2403"/>
    <x v="2405"/>
    <b v="0"/>
    <n v="20"/>
    <b v="0"/>
    <s v="food/food trucks"/>
    <n v="18"/>
    <n v="44.75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x v="2404"/>
    <x v="2406"/>
    <b v="0"/>
    <n v="16"/>
    <b v="0"/>
    <s v="food/food trucks"/>
    <n v="28"/>
    <n v="55.94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x v="2405"/>
    <x v="2407"/>
    <b v="0"/>
    <n v="33"/>
    <b v="0"/>
    <s v="food/food trucks"/>
    <n v="4"/>
    <n v="27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890"/>
    <x v="2"/>
    <s v="US"/>
    <s v="USD"/>
    <x v="2406"/>
    <x v="2408"/>
    <b v="0"/>
    <n v="2"/>
    <b v="0"/>
    <s v="food/food trucks"/>
    <n v="6"/>
    <n v="44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x v="2407"/>
    <x v="2409"/>
    <b v="0"/>
    <n v="6"/>
    <b v="0"/>
    <s v="food/food trucks"/>
    <n v="4"/>
    <n v="148.33000000000001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x v="2408"/>
    <x v="2410"/>
    <b v="0"/>
    <n v="0"/>
    <b v="0"/>
    <s v="food/food trucks"/>
    <n v="6"/>
    <e v="#DIV/0!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x v="2409"/>
    <x v="2411"/>
    <b v="0"/>
    <n v="3"/>
    <b v="0"/>
    <s v="food/food trucks"/>
    <n v="4"/>
    <n v="295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x v="2410"/>
    <x v="2412"/>
    <b v="0"/>
    <n v="0"/>
    <b v="0"/>
    <s v="food/food trucks"/>
    <n v="11"/>
    <e v="#DIV/0!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x v="2411"/>
    <x v="2413"/>
    <b v="0"/>
    <n v="3"/>
    <b v="0"/>
    <s v="food/food trucks"/>
    <n v="30"/>
    <n v="295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x v="2412"/>
    <x v="2414"/>
    <b v="0"/>
    <n v="13"/>
    <b v="0"/>
    <s v="food/food trucks"/>
    <n v="6"/>
    <n v="67.77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x v="2413"/>
    <x v="2415"/>
    <b v="0"/>
    <n v="6"/>
    <b v="0"/>
    <s v="food/food trucks"/>
    <n v="1"/>
    <n v="146.83000000000001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x v="2414"/>
    <x v="2416"/>
    <b v="0"/>
    <n v="1"/>
    <b v="0"/>
    <s v="food/food trucks"/>
    <n v="4"/>
    <n v="881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x v="2415"/>
    <x v="2417"/>
    <b v="0"/>
    <n v="0"/>
    <b v="0"/>
    <s v="food/food trucks"/>
    <n v="88"/>
    <e v="#DIV/0!"/>
    <x v="7"/>
    <s v="food trucks"/>
    <x v="2417"/>
    <x v="2415"/>
    <x v="3"/>
  </r>
  <r>
    <n v="2418"/>
    <s v="Mexican food truck"/>
    <s v="I want to start my food truck business."/>
    <n v="25000"/>
    <n v="879"/>
    <x v="2"/>
    <s v="US"/>
    <s v="USD"/>
    <x v="2416"/>
    <x v="2418"/>
    <b v="0"/>
    <n v="5"/>
    <b v="0"/>
    <s v="food/food trucks"/>
    <n v="4"/>
    <n v="175.8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x v="2417"/>
    <x v="2419"/>
    <b v="0"/>
    <n v="0"/>
    <b v="0"/>
    <s v="food/food trucks"/>
    <n v="29"/>
    <e v="#DIV/0!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x v="2418"/>
    <x v="2420"/>
    <b v="0"/>
    <n v="36"/>
    <b v="0"/>
    <s v="food/food trucks"/>
    <n v="5"/>
    <n v="24.31"/>
    <x v="7"/>
    <s v="food trucks"/>
    <x v="2420"/>
    <x v="2418"/>
    <x v="3"/>
  </r>
  <r>
    <n v="2421"/>
    <s v="hot dog cart"/>
    <s v="help me start Merrill's first hot dog cart in this empty lot"/>
    <n v="6000"/>
    <n v="875"/>
    <x v="2"/>
    <s v="US"/>
    <s v="USD"/>
    <x v="2419"/>
    <x v="2421"/>
    <b v="0"/>
    <n v="1"/>
    <b v="0"/>
    <s v="food/food trucks"/>
    <n v="15"/>
    <n v="875"/>
    <x v="7"/>
    <s v="food trucks"/>
    <x v="2421"/>
    <x v="2419"/>
    <x v="0"/>
  </r>
  <r>
    <n v="2422"/>
    <s v="Help starting a family owned food truck"/>
    <s v="Family owned business serving BBQ and seafood to the public"/>
    <n v="500"/>
    <n v="872"/>
    <x v="2"/>
    <s v="US"/>
    <s v="USD"/>
    <x v="2420"/>
    <x v="2422"/>
    <b v="0"/>
    <n v="1"/>
    <b v="0"/>
    <s v="food/food trucks"/>
    <n v="174"/>
    <n v="872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67"/>
    <x v="2"/>
    <s v="US"/>
    <s v="USD"/>
    <x v="2421"/>
    <x v="2423"/>
    <b v="0"/>
    <n v="1"/>
    <b v="0"/>
    <s v="food/food trucks"/>
    <n v="1"/>
    <n v="867"/>
    <x v="7"/>
    <s v="food trucks"/>
    <x v="2423"/>
    <x v="2421"/>
    <x v="3"/>
  </r>
  <r>
    <n v="2424"/>
    <s v="Lily and Memphs"/>
    <s v="Great and creative food from the heart in the form of a sweet food truck!"/>
    <n v="25000"/>
    <n v="865"/>
    <x v="2"/>
    <s v="US"/>
    <s v="USD"/>
    <x v="2422"/>
    <x v="2424"/>
    <b v="0"/>
    <n v="9"/>
    <b v="0"/>
    <s v="food/food trucks"/>
    <n v="3"/>
    <n v="96.11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x v="2423"/>
    <x v="2425"/>
    <b v="0"/>
    <n v="1"/>
    <b v="0"/>
    <s v="food/food trucks"/>
    <n v="25"/>
    <n v="86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x v="2424"/>
    <x v="2426"/>
    <b v="0"/>
    <n v="0"/>
    <b v="0"/>
    <s v="food/food trucks"/>
    <n v="4"/>
    <e v="#DIV/0!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860"/>
    <x v="2"/>
    <s v="US"/>
    <s v="USD"/>
    <x v="2425"/>
    <x v="2427"/>
    <b v="0"/>
    <n v="1"/>
    <b v="0"/>
    <s v="food/food trucks"/>
    <n v="2"/>
    <n v="860"/>
    <x v="7"/>
    <s v="food trucks"/>
    <x v="2427"/>
    <x v="2425"/>
    <x v="2"/>
  </r>
  <r>
    <n v="2428"/>
    <s v="Premium Burgers"/>
    <s v="From Moo 2 You! We want to offer premium burgers to a taco flooded environment."/>
    <n v="35000"/>
    <n v="858"/>
    <x v="2"/>
    <s v="US"/>
    <s v="USD"/>
    <x v="2426"/>
    <x v="2428"/>
    <b v="0"/>
    <n v="1"/>
    <b v="0"/>
    <s v="food/food trucks"/>
    <n v="2"/>
    <n v="858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x v="2427"/>
    <x v="2429"/>
    <b v="0"/>
    <n v="4"/>
    <b v="0"/>
    <s v="food/food trucks"/>
    <n v="1"/>
    <n v="213.7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x v="2428"/>
    <x v="2430"/>
    <b v="0"/>
    <n v="2"/>
    <b v="0"/>
    <s v="food/food trucks"/>
    <n v="28"/>
    <n v="426"/>
    <x v="7"/>
    <s v="food trucks"/>
    <x v="2430"/>
    <x v="2428"/>
    <x v="2"/>
  </r>
  <r>
    <n v="2431"/>
    <s v="Murphy's good eatin'"/>
    <s v="Go to Colorado and run a food truck with homemade food of all kinds."/>
    <n v="100000"/>
    <n v="852"/>
    <x v="2"/>
    <s v="US"/>
    <s v="USD"/>
    <x v="2429"/>
    <x v="2431"/>
    <b v="0"/>
    <n v="2"/>
    <b v="0"/>
    <s v="food/food trucks"/>
    <n v="1"/>
    <n v="426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x v="2430"/>
    <x v="2432"/>
    <b v="0"/>
    <n v="2"/>
    <b v="0"/>
    <s v="food/food trucks"/>
    <n v="6"/>
    <n v="425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x v="2431"/>
    <x v="2433"/>
    <b v="0"/>
    <n v="0"/>
    <b v="0"/>
    <s v="food/food trucks"/>
    <n v="9"/>
    <e v="#DIV/0!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x v="2432"/>
    <x v="2434"/>
    <b v="0"/>
    <n v="2"/>
    <b v="0"/>
    <s v="food/food trucks"/>
    <n v="4"/>
    <n v="425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x v="2433"/>
    <x v="2435"/>
    <b v="0"/>
    <n v="4"/>
    <b v="0"/>
    <s v="food/food trucks"/>
    <n v="0"/>
    <n v="212.5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x v="2434"/>
    <x v="2436"/>
    <b v="0"/>
    <n v="2"/>
    <b v="0"/>
    <s v="food/food trucks"/>
    <n v="1"/>
    <n v="42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842"/>
    <x v="2"/>
    <s v="US"/>
    <s v="USD"/>
    <x v="2435"/>
    <x v="2437"/>
    <b v="0"/>
    <n v="0"/>
    <b v="0"/>
    <s v="food/food trucks"/>
    <n v="11"/>
    <e v="#DIV/0!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x v="2436"/>
    <x v="2438"/>
    <b v="0"/>
    <n v="1"/>
    <b v="0"/>
    <s v="food/food trucks"/>
    <n v="6"/>
    <n v="838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x v="2437"/>
    <x v="2439"/>
    <b v="0"/>
    <n v="0"/>
    <b v="0"/>
    <s v="food/food trucks"/>
    <n v="8"/>
    <e v="#DIV/0!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835"/>
    <x v="2"/>
    <s v="BE"/>
    <s v="EUR"/>
    <x v="2438"/>
    <x v="2440"/>
    <b v="0"/>
    <n v="2"/>
    <b v="0"/>
    <s v="food/food trucks"/>
    <n v="17"/>
    <n v="417.5"/>
    <x v="7"/>
    <s v="food trucks"/>
    <x v="2440"/>
    <x v="2438"/>
    <x v="2"/>
  </r>
  <r>
    <n v="2441"/>
    <s v="Bring Alchemy Pops to the People!"/>
    <s v="YOU can help Alchemy Pops POP up on a street near you!"/>
    <n v="7500"/>
    <n v="831"/>
    <x v="0"/>
    <s v="US"/>
    <s v="USD"/>
    <x v="2439"/>
    <x v="2441"/>
    <b v="0"/>
    <n v="109"/>
    <b v="1"/>
    <s v="food/small batch"/>
    <n v="11"/>
    <n v="7.62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x v="2440"/>
    <x v="2442"/>
    <b v="0"/>
    <n v="372"/>
    <b v="1"/>
    <s v="food/small batch"/>
    <n v="3"/>
    <n v="2.2200000000000002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x v="2441"/>
    <x v="2443"/>
    <b v="0"/>
    <n v="311"/>
    <b v="1"/>
    <s v="food/small batch"/>
    <n v="4"/>
    <n v="2.65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x v="2442"/>
    <x v="2444"/>
    <b v="0"/>
    <n v="61"/>
    <b v="1"/>
    <s v="food/small batch"/>
    <n v="27"/>
    <n v="13.5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x v="2443"/>
    <x v="2445"/>
    <b v="0"/>
    <n v="115"/>
    <b v="1"/>
    <s v="food/small batch"/>
    <n v="16"/>
    <n v="7.14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x v="2444"/>
    <x v="2446"/>
    <b v="0"/>
    <n v="111"/>
    <b v="1"/>
    <s v="food/small batch"/>
    <n v="16"/>
    <n v="7.4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x v="2445"/>
    <x v="2447"/>
    <b v="0"/>
    <n v="337"/>
    <b v="1"/>
    <s v="food/small batch"/>
    <n v="33"/>
    <n v="2.4300000000000002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x v="2446"/>
    <x v="2448"/>
    <b v="0"/>
    <n v="9"/>
    <b v="1"/>
    <s v="food/small batch"/>
    <n v="204"/>
    <n v="90.56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x v="2447"/>
    <x v="2449"/>
    <b v="0"/>
    <n v="120"/>
    <b v="1"/>
    <s v="food/small batch"/>
    <n v="8"/>
    <n v="6.78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x v="2448"/>
    <x v="2450"/>
    <b v="0"/>
    <n v="102"/>
    <b v="1"/>
    <s v="food/small batch"/>
    <n v="5"/>
    <n v="7.98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x v="2449"/>
    <x v="2451"/>
    <b v="0"/>
    <n v="186"/>
    <b v="1"/>
    <s v="food/small batch"/>
    <n v="8"/>
    <n v="4.3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x v="2450"/>
    <x v="2452"/>
    <b v="0"/>
    <n v="15"/>
    <b v="1"/>
    <s v="food/small batch"/>
    <n v="135"/>
    <n v="54.07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x v="2451"/>
    <x v="2453"/>
    <b v="0"/>
    <n v="67"/>
    <b v="1"/>
    <s v="food/small batch"/>
    <n v="27"/>
    <n v="12.09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x v="2452"/>
    <x v="2454"/>
    <b v="0"/>
    <n v="130"/>
    <b v="1"/>
    <s v="food/small batch"/>
    <n v="2"/>
    <n v="6.23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x v="2453"/>
    <x v="2455"/>
    <b v="0"/>
    <n v="16"/>
    <b v="1"/>
    <s v="food/small batch"/>
    <n v="269"/>
    <n v="50.44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x v="2454"/>
    <x v="2456"/>
    <b v="0"/>
    <n v="67"/>
    <b v="1"/>
    <s v="food/small batch"/>
    <n v="54"/>
    <n v="12.02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x v="2455"/>
    <x v="2457"/>
    <b v="0"/>
    <n v="124"/>
    <b v="1"/>
    <s v="food/small batch"/>
    <n v="4"/>
    <n v="6.49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x v="2456"/>
    <x v="2458"/>
    <b v="0"/>
    <n v="80"/>
    <b v="1"/>
    <s v="food/small batch"/>
    <n v="16"/>
    <n v="10.0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x v="2457"/>
    <x v="2459"/>
    <b v="0"/>
    <n v="282"/>
    <b v="1"/>
    <s v="food/small batch"/>
    <n v="3"/>
    <n v="2.84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x v="2458"/>
    <x v="2460"/>
    <b v="0"/>
    <n v="68"/>
    <b v="1"/>
    <s v="food/small batch"/>
    <n v="9"/>
    <n v="11.78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x v="1837"/>
    <x v="2461"/>
    <b v="0"/>
    <n v="86"/>
    <b v="1"/>
    <s v="music/indie rock"/>
    <n v="11"/>
    <n v="9.3000000000000007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x v="2459"/>
    <x v="2462"/>
    <b v="0"/>
    <n v="115"/>
    <b v="1"/>
    <s v="music/indie rock"/>
    <n v="27"/>
    <n v="6.96"/>
    <x v="4"/>
    <s v="indie rock"/>
    <x v="2462"/>
    <x v="2459"/>
    <x v="5"/>
  </r>
  <r>
    <n v="2463"/>
    <s v="Emma Ate the Lion &quot;Songs Two Count Too&quot;"/>
    <s v="Emma Ate The Lion's debut full length album"/>
    <n v="2000"/>
    <n v="800"/>
    <x v="0"/>
    <s v="US"/>
    <s v="USD"/>
    <x v="2460"/>
    <x v="2463"/>
    <b v="0"/>
    <n v="75"/>
    <b v="1"/>
    <s v="music/indie rock"/>
    <n v="40"/>
    <n v="10.67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x v="2461"/>
    <x v="2464"/>
    <b v="0"/>
    <n v="43"/>
    <b v="1"/>
    <s v="music/indie rock"/>
    <n v="40"/>
    <n v="18.600000000000001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x v="2462"/>
    <x v="2465"/>
    <b v="0"/>
    <n v="48"/>
    <b v="1"/>
    <s v="music/indie rock"/>
    <n v="114"/>
    <n v="16.670000000000002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x v="2463"/>
    <x v="2466"/>
    <b v="0"/>
    <n v="52"/>
    <b v="1"/>
    <s v="music/indie rock"/>
    <n v="32"/>
    <n v="15.3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797"/>
    <x v="0"/>
    <s v="US"/>
    <s v="USD"/>
    <x v="2464"/>
    <x v="2467"/>
    <b v="0"/>
    <n v="43"/>
    <b v="1"/>
    <s v="music/indie rock"/>
    <n v="80"/>
    <n v="18.53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x v="2465"/>
    <x v="2468"/>
    <b v="0"/>
    <n v="58"/>
    <b v="1"/>
    <s v="music/indie rock"/>
    <n v="40"/>
    <n v="13.72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x v="2466"/>
    <x v="2469"/>
    <b v="0"/>
    <n v="47"/>
    <b v="1"/>
    <s v="music/indie rock"/>
    <n v="66"/>
    <n v="16.91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x v="2467"/>
    <x v="2470"/>
    <b v="0"/>
    <n v="36"/>
    <b v="1"/>
    <s v="music/indie rock"/>
    <n v="80"/>
    <n v="22.08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x v="2468"/>
    <x v="2471"/>
    <b v="0"/>
    <n v="17"/>
    <b v="1"/>
    <s v="music/indie rock"/>
    <n v="159"/>
    <n v="46.76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x v="2469"/>
    <x v="2472"/>
    <b v="0"/>
    <n v="104"/>
    <b v="1"/>
    <s v="music/indie rock"/>
    <n v="11"/>
    <n v="7.61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x v="2470"/>
    <x v="2473"/>
    <b v="0"/>
    <n v="47"/>
    <b v="1"/>
    <s v="music/indie rock"/>
    <n v="39"/>
    <n v="16.77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x v="2471"/>
    <x v="2474"/>
    <b v="0"/>
    <n v="38"/>
    <b v="1"/>
    <s v="music/indie rock"/>
    <n v="16"/>
    <n v="20.68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x v="2472"/>
    <x v="2475"/>
    <b v="0"/>
    <n v="81"/>
    <b v="1"/>
    <s v="music/indie rock"/>
    <n v="31"/>
    <n v="9.67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x v="2473"/>
    <x v="2476"/>
    <b v="0"/>
    <n v="55"/>
    <b v="1"/>
    <s v="music/indie rock"/>
    <n v="24"/>
    <n v="14.18"/>
    <x v="4"/>
    <s v="indie rock"/>
    <x v="2476"/>
    <x v="2473"/>
    <x v="3"/>
  </r>
  <r>
    <n v="2477"/>
    <s v="Debut Album"/>
    <s v="Releasing my first album in August, and I need your help in order to get it done!"/>
    <n v="750"/>
    <n v="780"/>
    <x v="0"/>
    <s v="US"/>
    <s v="USD"/>
    <x v="2474"/>
    <x v="2477"/>
    <b v="0"/>
    <n v="41"/>
    <b v="1"/>
    <s v="music/indie rock"/>
    <n v="104"/>
    <n v="19.02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x v="2475"/>
    <x v="2478"/>
    <b v="0"/>
    <n v="79"/>
    <b v="1"/>
    <s v="music/indie rock"/>
    <n v="10"/>
    <n v="9.8699999999999992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775"/>
    <x v="0"/>
    <s v="US"/>
    <s v="USD"/>
    <x v="2476"/>
    <x v="2479"/>
    <b v="0"/>
    <n v="16"/>
    <b v="1"/>
    <s v="music/indie rock"/>
    <n v="258"/>
    <n v="48.44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x v="2477"/>
    <x v="2480"/>
    <b v="0"/>
    <n v="8"/>
    <b v="1"/>
    <s v="music/indie rock"/>
    <n v="39"/>
    <n v="96.63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x v="2478"/>
    <x v="2481"/>
    <b v="0"/>
    <n v="95"/>
    <b v="1"/>
    <s v="music/indie rock"/>
    <n v="19"/>
    <n v="8.06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x v="2479"/>
    <x v="2482"/>
    <b v="0"/>
    <n v="25"/>
    <b v="1"/>
    <s v="music/indie rock"/>
    <n v="76"/>
    <n v="30.56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x v="2480"/>
    <x v="2483"/>
    <b v="0"/>
    <n v="19"/>
    <b v="1"/>
    <s v="music/indie rock"/>
    <n v="69"/>
    <n v="40.159999999999997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x v="2481"/>
    <x v="2484"/>
    <b v="0"/>
    <n v="90"/>
    <b v="1"/>
    <s v="music/indie rock"/>
    <n v="22"/>
    <n v="8.4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x v="2482"/>
    <x v="2485"/>
    <b v="0"/>
    <n v="41"/>
    <b v="1"/>
    <s v="music/indie rock"/>
    <n v="38"/>
    <n v="18.54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x v="2483"/>
    <x v="2486"/>
    <b v="0"/>
    <n v="30"/>
    <b v="1"/>
    <s v="music/indie rock"/>
    <n v="253"/>
    <n v="25.33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x v="2484"/>
    <x v="2487"/>
    <b v="0"/>
    <n v="38"/>
    <b v="1"/>
    <s v="music/indie rock"/>
    <n v="51"/>
    <n v="19.97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x v="2485"/>
    <x v="2488"/>
    <b v="0"/>
    <n v="65"/>
    <b v="1"/>
    <s v="music/indie rock"/>
    <n v="25"/>
    <n v="11.66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x v="2486"/>
    <x v="2489"/>
    <b v="0"/>
    <n v="75"/>
    <b v="1"/>
    <s v="music/indie rock"/>
    <n v="22"/>
    <n v="10.050000000000001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x v="2487"/>
    <x v="2490"/>
    <b v="0"/>
    <n v="16"/>
    <b v="1"/>
    <s v="music/indie rock"/>
    <n v="150"/>
    <n v="47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x v="2488"/>
    <x v="2491"/>
    <b v="0"/>
    <n v="10"/>
    <b v="1"/>
    <s v="music/indie rock"/>
    <n v="150"/>
    <n v="75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x v="2490"/>
    <x v="2493"/>
    <b v="0"/>
    <n v="259"/>
    <b v="1"/>
    <s v="music/indie rock"/>
    <n v="4"/>
    <n v="2.9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x v="2491"/>
    <x v="2494"/>
    <b v="0"/>
    <n v="39"/>
    <b v="1"/>
    <s v="music/indie rock"/>
    <n v="50"/>
    <n v="19.13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x v="2492"/>
    <x v="2495"/>
    <b v="0"/>
    <n v="42"/>
    <b v="1"/>
    <s v="music/indie rock"/>
    <n v="50"/>
    <n v="17.739999999999998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x v="2493"/>
    <x v="2496"/>
    <b v="0"/>
    <n v="10"/>
    <b v="1"/>
    <s v="music/indie rock"/>
    <n v="12"/>
    <n v="73.5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x v="2494"/>
    <x v="2497"/>
    <b v="0"/>
    <n v="56"/>
    <b v="1"/>
    <s v="music/indie rock"/>
    <n v="18"/>
    <n v="13.08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x v="2495"/>
    <x v="2498"/>
    <b v="0"/>
    <n v="20"/>
    <b v="1"/>
    <s v="music/indie rock"/>
    <n v="73"/>
    <n v="36.549999999999997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x v="2496"/>
    <x v="2499"/>
    <b v="0"/>
    <n v="170"/>
    <b v="1"/>
    <s v="music/indie rock"/>
    <n v="18"/>
    <n v="4.29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x v="2497"/>
    <x v="2500"/>
    <b v="0"/>
    <n v="29"/>
    <b v="1"/>
    <s v="music/indie rock"/>
    <n v="122"/>
    <n v="25.17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x v="2498"/>
    <x v="2501"/>
    <b v="0"/>
    <n v="7"/>
    <b v="0"/>
    <s v="food/restaurants"/>
    <n v="7"/>
    <n v="104.29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x v="2499"/>
    <x v="2502"/>
    <b v="0"/>
    <n v="5"/>
    <b v="0"/>
    <s v="food/restaurants"/>
    <n v="1"/>
    <n v="145.4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x v="2500"/>
    <x v="2503"/>
    <b v="0"/>
    <n v="0"/>
    <b v="0"/>
    <s v="food/restaurants"/>
    <n v="7"/>
    <e v="#DIV/0!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725"/>
    <x v="2"/>
    <s v="US"/>
    <s v="USD"/>
    <x v="2501"/>
    <x v="2504"/>
    <b v="0"/>
    <n v="0"/>
    <b v="0"/>
    <s v="food/restaurants"/>
    <n v="2"/>
    <e v="#DIV/0!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x v="2502"/>
    <x v="2505"/>
    <b v="0"/>
    <n v="0"/>
    <b v="0"/>
    <s v="food/restaurants"/>
    <n v="10"/>
    <e v="#DIV/0!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x v="2503"/>
    <x v="2506"/>
    <b v="0"/>
    <n v="2"/>
    <b v="0"/>
    <s v="food/restaurants"/>
    <n v="14"/>
    <n v="360.5"/>
    <x v="7"/>
    <s v="restaurants"/>
    <x v="2506"/>
    <x v="2503"/>
    <x v="0"/>
  </r>
  <r>
    <n v="2507"/>
    <s v="Help Cafe Talavera get a New Kitchen!"/>
    <s v="Unique dishes for a unique city!."/>
    <n v="42850"/>
    <n v="720.01"/>
    <x v="2"/>
    <s v="US"/>
    <s v="USD"/>
    <x v="2504"/>
    <x v="2507"/>
    <b v="0"/>
    <n v="0"/>
    <b v="0"/>
    <s v="food/restaurants"/>
    <n v="2"/>
    <e v="#DIV/0!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x v="2505"/>
    <x v="2508"/>
    <b v="0"/>
    <n v="0"/>
    <b v="0"/>
    <s v="food/restaurants"/>
    <n v="4"/>
    <e v="#DIV/0!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x v="2506"/>
    <x v="2509"/>
    <b v="0"/>
    <n v="28"/>
    <b v="0"/>
    <s v="food/restaurants"/>
    <n v="1"/>
    <n v="25.54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x v="2507"/>
    <x v="2510"/>
    <b v="0"/>
    <n v="2"/>
    <b v="0"/>
    <s v="food/restaurants"/>
    <n v="1"/>
    <n v="35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x v="2508"/>
    <x v="2511"/>
    <b v="0"/>
    <n v="0"/>
    <b v="0"/>
    <s v="food/restaurants"/>
    <n v="1"/>
    <e v="#DIV/0!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x v="2509"/>
    <x v="2512"/>
    <b v="0"/>
    <n v="0"/>
    <b v="0"/>
    <s v="food/restaurants"/>
    <n v="62"/>
    <e v="#DIV/0!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x v="2510"/>
    <x v="2513"/>
    <b v="0"/>
    <n v="0"/>
    <b v="0"/>
    <s v="food/restaurants"/>
    <n v="0"/>
    <e v="#DIV/0!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x v="2511"/>
    <x v="2514"/>
    <b v="0"/>
    <n v="4"/>
    <b v="0"/>
    <s v="food/restaurants"/>
    <n v="6"/>
    <n v="178.2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x v="2512"/>
    <x v="2515"/>
    <b v="0"/>
    <n v="12"/>
    <b v="0"/>
    <s v="food/restaurants"/>
    <n v="14"/>
    <n v="59.33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x v="2513"/>
    <x v="2516"/>
    <b v="0"/>
    <n v="0"/>
    <b v="0"/>
    <s v="food/restaurants"/>
    <n v="3"/>
    <e v="#DIV/0!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x v="2514"/>
    <x v="2517"/>
    <b v="0"/>
    <n v="33"/>
    <b v="0"/>
    <s v="food/restaurants"/>
    <n v="4"/>
    <n v="21.36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x v="2515"/>
    <x v="2518"/>
    <b v="0"/>
    <n v="0"/>
    <b v="0"/>
    <s v="food/restaurants"/>
    <n v="14"/>
    <e v="#DIV/0!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700"/>
    <x v="2"/>
    <s v="US"/>
    <s v="USD"/>
    <x v="2516"/>
    <x v="2519"/>
    <b v="0"/>
    <n v="4"/>
    <b v="0"/>
    <s v="food/restaurants"/>
    <n v="0"/>
    <n v="17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x v="2517"/>
    <x v="2520"/>
    <b v="0"/>
    <n v="0"/>
    <b v="0"/>
    <s v="food/restaurants"/>
    <n v="1"/>
    <e v="#DIV/0!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x v="2518"/>
    <x v="2521"/>
    <b v="0"/>
    <n v="132"/>
    <b v="1"/>
    <s v="music/classical music"/>
    <n v="6"/>
    <n v="5.27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x v="2519"/>
    <x v="2522"/>
    <b v="0"/>
    <n v="27"/>
    <b v="1"/>
    <s v="music/classical music"/>
    <n v="14"/>
    <n v="25.56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x v="2520"/>
    <x v="2523"/>
    <b v="0"/>
    <n v="26"/>
    <b v="1"/>
    <s v="music/classical music"/>
    <n v="76"/>
    <n v="26.31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684"/>
    <x v="0"/>
    <s v="US"/>
    <s v="USD"/>
    <x v="2521"/>
    <x v="2524"/>
    <b v="0"/>
    <n v="43"/>
    <b v="1"/>
    <s v="music/classical music"/>
    <n v="9"/>
    <n v="15.9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x v="2522"/>
    <x v="2525"/>
    <b v="0"/>
    <n v="80"/>
    <b v="1"/>
    <s v="music/classical music"/>
    <n v="9"/>
    <n v="8.5399999999999991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x v="2523"/>
    <x v="2526"/>
    <b v="0"/>
    <n v="33"/>
    <b v="1"/>
    <s v="music/classical music"/>
    <n v="17"/>
    <n v="20.6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x v="2524"/>
    <x v="2527"/>
    <b v="0"/>
    <n v="71"/>
    <b v="1"/>
    <s v="music/classical music"/>
    <n v="17"/>
    <n v="9.57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x v="2525"/>
    <x v="2528"/>
    <b v="0"/>
    <n v="81"/>
    <b v="1"/>
    <s v="music/classical music"/>
    <n v="17"/>
    <n v="8.3699999999999992"/>
    <x v="4"/>
    <s v="classical music"/>
    <x v="2528"/>
    <x v="2525"/>
    <x v="0"/>
  </r>
  <r>
    <n v="2529"/>
    <s v="UrbanArias is DC's Contemporary Opera Company"/>
    <s v="Opera. Short. New."/>
    <n v="6000"/>
    <n v="677"/>
    <x v="0"/>
    <s v="US"/>
    <s v="USD"/>
    <x v="2526"/>
    <x v="2529"/>
    <b v="0"/>
    <n v="76"/>
    <b v="1"/>
    <s v="music/classical music"/>
    <n v="11"/>
    <n v="8.91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x v="2527"/>
    <x v="2530"/>
    <b v="0"/>
    <n v="48"/>
    <b v="1"/>
    <s v="music/classical music"/>
    <n v="10"/>
    <n v="14.08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x v="2528"/>
    <x v="2531"/>
    <b v="0"/>
    <n v="61"/>
    <b v="1"/>
    <s v="music/classical music"/>
    <n v="15"/>
    <n v="11.07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x v="2529"/>
    <x v="2532"/>
    <b v="0"/>
    <n v="60"/>
    <b v="1"/>
    <s v="music/classical music"/>
    <n v="17"/>
    <n v="11.1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x v="2530"/>
    <x v="2533"/>
    <b v="0"/>
    <n v="136"/>
    <b v="1"/>
    <s v="music/classical music"/>
    <n v="9"/>
    <n v="4.9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x v="2531"/>
    <x v="2534"/>
    <b v="0"/>
    <n v="14"/>
    <b v="1"/>
    <s v="music/classical music"/>
    <n v="33"/>
    <n v="47.71"/>
    <x v="4"/>
    <s v="classical music"/>
    <x v="2534"/>
    <x v="2531"/>
    <x v="8"/>
  </r>
  <r>
    <n v="2535"/>
    <s v="Mark Hayes Requiem Recording"/>
    <s v="Mark Hayes: Requiem Recording"/>
    <n v="20000"/>
    <n v="666"/>
    <x v="0"/>
    <s v="US"/>
    <s v="USD"/>
    <x v="2532"/>
    <x v="2535"/>
    <b v="0"/>
    <n v="78"/>
    <b v="1"/>
    <s v="music/classical music"/>
    <n v="3"/>
    <n v="8.5399999999999991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x v="2533"/>
    <x v="2536"/>
    <b v="0"/>
    <n v="4"/>
    <b v="1"/>
    <s v="music/classical music"/>
    <n v="2661"/>
    <n v="166.3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x v="2534"/>
    <x v="2537"/>
    <b v="0"/>
    <n v="11"/>
    <b v="1"/>
    <s v="music/classical music"/>
    <n v="66"/>
    <n v="6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658"/>
    <x v="0"/>
    <s v="US"/>
    <s v="USD"/>
    <x v="2535"/>
    <x v="2538"/>
    <b v="0"/>
    <n v="185"/>
    <b v="1"/>
    <s v="music/classical music"/>
    <n v="4"/>
    <n v="3.5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x v="2536"/>
    <x v="2539"/>
    <b v="0"/>
    <n v="59"/>
    <b v="1"/>
    <s v="music/classical music"/>
    <n v="7"/>
    <n v="11.14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x v="2537"/>
    <x v="2540"/>
    <b v="0"/>
    <n v="27"/>
    <b v="1"/>
    <s v="music/classical music"/>
    <n v="26"/>
    <n v="24.26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x v="2538"/>
    <x v="2541"/>
    <b v="0"/>
    <n v="63"/>
    <b v="1"/>
    <s v="music/classical music"/>
    <n v="19"/>
    <n v="10.33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x v="2539"/>
    <x v="2542"/>
    <b v="0"/>
    <n v="13"/>
    <b v="1"/>
    <s v="music/classical music"/>
    <n v="93"/>
    <n v="50.08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x v="2540"/>
    <x v="2543"/>
    <b v="0"/>
    <n v="13"/>
    <b v="1"/>
    <s v="music/classical music"/>
    <n v="260"/>
    <n v="50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650"/>
    <x v="0"/>
    <s v="US"/>
    <s v="USD"/>
    <x v="2541"/>
    <x v="2544"/>
    <b v="0"/>
    <n v="57"/>
    <b v="1"/>
    <s v="music/classical music"/>
    <n v="13"/>
    <n v="11.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x v="2542"/>
    <x v="2545"/>
    <b v="0"/>
    <n v="61"/>
    <b v="1"/>
    <s v="music/classical music"/>
    <n v="33"/>
    <n v="10.66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x v="2543"/>
    <x v="2546"/>
    <b v="0"/>
    <n v="65"/>
    <b v="1"/>
    <s v="music/classical music"/>
    <n v="19"/>
    <n v="10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x v="2544"/>
    <x v="2547"/>
    <b v="0"/>
    <n v="134"/>
    <b v="1"/>
    <s v="music/classical music"/>
    <n v="12"/>
    <n v="4.8499999999999996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x v="2545"/>
    <x v="2548"/>
    <b v="0"/>
    <n v="37"/>
    <b v="1"/>
    <s v="music/classical music"/>
    <n v="11"/>
    <n v="17.57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x v="2546"/>
    <x v="2549"/>
    <b v="0"/>
    <n v="37"/>
    <b v="1"/>
    <s v="music/classical music"/>
    <n v="41"/>
    <n v="17.43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x v="2547"/>
    <x v="2550"/>
    <b v="0"/>
    <n v="150"/>
    <b v="1"/>
    <s v="music/classical music"/>
    <n v="10"/>
    <n v="4.3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x v="2548"/>
    <x v="2551"/>
    <b v="0"/>
    <n v="56"/>
    <b v="1"/>
    <s v="music/classical music"/>
    <n v="18"/>
    <n v="11.5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x v="2549"/>
    <x v="2552"/>
    <b v="0"/>
    <n v="18"/>
    <b v="1"/>
    <s v="music/classical music"/>
    <n v="21"/>
    <n v="35.61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x v="2550"/>
    <x v="2553"/>
    <b v="0"/>
    <n v="60"/>
    <b v="1"/>
    <s v="music/classical music"/>
    <n v="43"/>
    <n v="10.68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x v="2551"/>
    <x v="2554"/>
    <b v="0"/>
    <n v="67"/>
    <b v="1"/>
    <s v="music/classical music"/>
    <n v="21"/>
    <n v="9.57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x v="2552"/>
    <x v="2555"/>
    <b v="0"/>
    <n v="35"/>
    <b v="1"/>
    <s v="music/classical music"/>
    <n v="32"/>
    <n v="18.309999999999999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x v="2553"/>
    <x v="2556"/>
    <b v="0"/>
    <n v="34"/>
    <b v="1"/>
    <s v="music/classical music"/>
    <n v="86"/>
    <n v="18.82"/>
    <x v="4"/>
    <s v="classical music"/>
    <x v="2556"/>
    <x v="2553"/>
    <x v="5"/>
  </r>
  <r>
    <n v="2557"/>
    <s v="European Tour"/>
    <s v="Raising money for our concert tour of Switzerland and Germany in June/July 2014"/>
    <n v="900"/>
    <n v="640"/>
    <x v="0"/>
    <s v="GB"/>
    <s v="GBP"/>
    <x v="2554"/>
    <x v="2557"/>
    <b v="0"/>
    <n v="36"/>
    <b v="1"/>
    <s v="music/classical music"/>
    <n v="71"/>
    <n v="17.78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640"/>
    <x v="0"/>
    <s v="AU"/>
    <s v="AUD"/>
    <x v="2555"/>
    <x v="2558"/>
    <b v="0"/>
    <n v="18"/>
    <b v="1"/>
    <s v="music/classical music"/>
    <n v="51"/>
    <n v="35.56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x v="2556"/>
    <x v="2559"/>
    <b v="0"/>
    <n v="25"/>
    <b v="1"/>
    <s v="music/classical music"/>
    <n v="80"/>
    <n v="2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x v="2557"/>
    <x v="2560"/>
    <b v="0"/>
    <n v="21"/>
    <b v="1"/>
    <s v="music/classical music"/>
    <n v="21"/>
    <n v="30.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x v="2558"/>
    <x v="2561"/>
    <b v="0"/>
    <n v="0"/>
    <b v="0"/>
    <s v="food/food trucks"/>
    <n v="1"/>
    <e v="#DIV/0!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x v="2559"/>
    <x v="2562"/>
    <b v="0"/>
    <n v="3"/>
    <b v="0"/>
    <s v="food/food trucks"/>
    <n v="6"/>
    <n v="212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636"/>
    <x v="1"/>
    <s v="US"/>
    <s v="USD"/>
    <x v="2560"/>
    <x v="2563"/>
    <b v="0"/>
    <n v="0"/>
    <b v="0"/>
    <s v="food/food trucks"/>
    <n v="3"/>
    <e v="#DIV/0!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x v="2561"/>
    <x v="2564"/>
    <b v="0"/>
    <n v="0"/>
    <b v="0"/>
    <s v="food/food trucks"/>
    <n v="2"/>
    <e v="#DIV/0!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x v="2562"/>
    <x v="2565"/>
    <b v="0"/>
    <n v="1"/>
    <b v="0"/>
    <s v="food/food trucks"/>
    <n v="6"/>
    <n v="635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x v="2563"/>
    <x v="2566"/>
    <b v="0"/>
    <n v="0"/>
    <b v="0"/>
    <s v="food/food trucks"/>
    <n v="2"/>
    <e v="#DIV/0!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x v="2564"/>
    <x v="2567"/>
    <b v="0"/>
    <n v="2"/>
    <b v="0"/>
    <s v="food/food trucks"/>
    <n v="1"/>
    <n v="316.5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x v="2565"/>
    <x v="2568"/>
    <b v="0"/>
    <n v="1"/>
    <b v="0"/>
    <s v="food/food trucks"/>
    <n v="6"/>
    <n v="632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x v="2566"/>
    <x v="2569"/>
    <b v="0"/>
    <n v="2"/>
    <b v="0"/>
    <s v="food/food trucks"/>
    <n v="10"/>
    <n v="315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x v="2567"/>
    <x v="2570"/>
    <b v="0"/>
    <n v="2"/>
    <b v="0"/>
    <s v="food/food trucks"/>
    <n v="9"/>
    <n v="315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x v="2568"/>
    <x v="2571"/>
    <b v="0"/>
    <n v="4"/>
    <b v="0"/>
    <s v="food/food trucks"/>
    <n v="1"/>
    <n v="157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x v="2569"/>
    <x v="2572"/>
    <b v="0"/>
    <n v="0"/>
    <b v="0"/>
    <s v="food/food trucks"/>
    <n v="2"/>
    <e v="#DIV/0!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x v="2570"/>
    <x v="2573"/>
    <b v="0"/>
    <n v="0"/>
    <b v="0"/>
    <s v="food/food trucks"/>
    <n v="8"/>
    <e v="#DIV/0!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x v="2571"/>
    <x v="2574"/>
    <b v="0"/>
    <n v="0"/>
    <b v="0"/>
    <s v="food/food trucks"/>
    <n v="6"/>
    <e v="#DIV/0!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x v="2572"/>
    <x v="2575"/>
    <b v="0"/>
    <n v="0"/>
    <b v="0"/>
    <s v="food/food trucks"/>
    <n v="1"/>
    <e v="#DIV/0!"/>
    <x v="7"/>
    <s v="food trucks"/>
    <x v="2575"/>
    <x v="2572"/>
    <x v="3"/>
  </r>
  <r>
    <n v="2576"/>
    <s v="2 Go Fast Food (Canceled)"/>
    <s v="A New Twist with an American and Philippine fast food Mobile Trailer."/>
    <n v="10000"/>
    <n v="621"/>
    <x v="1"/>
    <s v="US"/>
    <s v="USD"/>
    <x v="2573"/>
    <x v="2576"/>
    <b v="0"/>
    <n v="0"/>
    <b v="0"/>
    <s v="food/food trucks"/>
    <n v="6"/>
    <e v="#DIV/0!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x v="2574"/>
    <x v="2577"/>
    <b v="0"/>
    <n v="0"/>
    <b v="0"/>
    <s v="food/food trucks"/>
    <n v="4"/>
    <e v="#DIV/0!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x v="2575"/>
    <x v="2578"/>
    <b v="0"/>
    <n v="0"/>
    <b v="0"/>
    <s v="food/food trucks"/>
    <n v="10"/>
    <e v="#DIV/0!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x v="2576"/>
    <x v="2579"/>
    <b v="0"/>
    <n v="12"/>
    <b v="0"/>
    <s v="food/food trucks"/>
    <n v="0"/>
    <n v="51.67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x v="2577"/>
    <x v="2580"/>
    <b v="0"/>
    <n v="2"/>
    <b v="0"/>
    <s v="food/food trucks"/>
    <n v="7"/>
    <n v="310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x v="2578"/>
    <x v="2581"/>
    <b v="0"/>
    <n v="11"/>
    <b v="0"/>
    <s v="food/food trucks"/>
    <n v="12"/>
    <n v="56.18"/>
    <x v="7"/>
    <s v="food trucks"/>
    <x v="2581"/>
    <x v="2578"/>
    <x v="0"/>
  </r>
  <r>
    <n v="2582"/>
    <s v="Drunken Wings"/>
    <s v="The place where chicken meets liquor for the first time!"/>
    <n v="90000"/>
    <n v="615"/>
    <x v="2"/>
    <s v="US"/>
    <s v="USD"/>
    <x v="2579"/>
    <x v="2582"/>
    <b v="0"/>
    <n v="1"/>
    <b v="0"/>
    <s v="food/food trucks"/>
    <n v="1"/>
    <n v="615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611"/>
    <x v="2"/>
    <s v="US"/>
    <s v="USD"/>
    <x v="2580"/>
    <x v="2583"/>
    <b v="0"/>
    <n v="5"/>
    <b v="0"/>
    <s v="food/food trucks"/>
    <n v="61"/>
    <n v="122.2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610"/>
    <x v="2"/>
    <s v="US"/>
    <s v="USD"/>
    <x v="2581"/>
    <x v="2584"/>
    <b v="0"/>
    <n v="0"/>
    <b v="0"/>
    <s v="food/food trucks"/>
    <n v="6"/>
    <e v="#DIV/0!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x v="2582"/>
    <x v="2585"/>
    <b v="0"/>
    <n v="1"/>
    <b v="0"/>
    <s v="food/food trucks"/>
    <n v="2"/>
    <n v="61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610"/>
    <x v="2"/>
    <s v="GB"/>
    <s v="GBP"/>
    <x v="2583"/>
    <x v="2586"/>
    <b v="0"/>
    <n v="1"/>
    <b v="0"/>
    <s v="food/food trucks"/>
    <n v="20"/>
    <n v="610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x v="2584"/>
    <x v="2587"/>
    <b v="0"/>
    <n v="6"/>
    <b v="0"/>
    <s v="food/food trucks"/>
    <n v="1"/>
    <n v="101.67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x v="2585"/>
    <x v="2588"/>
    <b v="0"/>
    <n v="8"/>
    <b v="0"/>
    <s v="food/food trucks"/>
    <n v="10"/>
    <n v="75.88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x v="2586"/>
    <x v="2589"/>
    <b v="0"/>
    <n v="1"/>
    <b v="0"/>
    <s v="food/food trucks"/>
    <n v="1"/>
    <n v="607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x v="2587"/>
    <x v="2590"/>
    <b v="0"/>
    <n v="0"/>
    <b v="0"/>
    <s v="food/food trucks"/>
    <n v="20"/>
    <e v="#DIV/0!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x v="2588"/>
    <x v="2591"/>
    <b v="0"/>
    <n v="2"/>
    <b v="0"/>
    <s v="food/food trucks"/>
    <n v="40"/>
    <n v="302.5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x v="2589"/>
    <x v="2592"/>
    <b v="0"/>
    <n v="1"/>
    <b v="0"/>
    <s v="food/food trucks"/>
    <n v="2"/>
    <n v="605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x v="2590"/>
    <x v="2593"/>
    <b v="0"/>
    <n v="0"/>
    <b v="0"/>
    <s v="food/food trucks"/>
    <n v="6"/>
    <e v="#DIV/0!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x v="2591"/>
    <x v="2594"/>
    <b v="0"/>
    <n v="1"/>
    <b v="0"/>
    <s v="food/food trucks"/>
    <n v="1"/>
    <n v="601"/>
    <x v="7"/>
    <s v="food trucks"/>
    <x v="2594"/>
    <x v="2591"/>
    <x v="3"/>
  </r>
  <r>
    <n v="2595"/>
    <s v="Food Truck for Little Fox Bakery"/>
    <s v="Looking to put the best baked goods in Bowling Green on wheels"/>
    <n v="15000"/>
    <n v="601"/>
    <x v="2"/>
    <s v="US"/>
    <s v="USD"/>
    <x v="2592"/>
    <x v="2595"/>
    <b v="0"/>
    <n v="19"/>
    <b v="0"/>
    <s v="food/food trucks"/>
    <n v="4"/>
    <n v="31.63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x v="2593"/>
    <x v="2596"/>
    <b v="0"/>
    <n v="27"/>
    <b v="0"/>
    <s v="food/food trucks"/>
    <n v="2"/>
    <n v="22.22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x v="2594"/>
    <x v="2597"/>
    <b v="0"/>
    <n v="7"/>
    <b v="0"/>
    <s v="food/food trucks"/>
    <n v="40"/>
    <n v="85.71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x v="2595"/>
    <x v="2598"/>
    <b v="0"/>
    <n v="14"/>
    <b v="0"/>
    <s v="food/food trucks"/>
    <n v="20"/>
    <n v="42.86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600"/>
    <x v="2"/>
    <s v="US"/>
    <s v="USD"/>
    <x v="2596"/>
    <x v="2599"/>
    <b v="0"/>
    <n v="5"/>
    <b v="0"/>
    <s v="food/food trucks"/>
    <n v="7"/>
    <n v="120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597"/>
    <x v="2"/>
    <s v="US"/>
    <s v="USD"/>
    <x v="2597"/>
    <x v="2600"/>
    <b v="0"/>
    <n v="30"/>
    <b v="0"/>
    <s v="food/food trucks"/>
    <n v="1"/>
    <n v="19.899999999999999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x v="2598"/>
    <x v="2601"/>
    <b v="1"/>
    <n v="151"/>
    <b v="1"/>
    <s v="technology/space exploration"/>
    <n v="119"/>
    <n v="3.94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x v="2599"/>
    <x v="2602"/>
    <b v="1"/>
    <n v="489"/>
    <b v="1"/>
    <s v="technology/space exploration"/>
    <n v="5"/>
    <n v="1.21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592"/>
    <x v="0"/>
    <s v="US"/>
    <s v="USD"/>
    <x v="2600"/>
    <x v="2603"/>
    <b v="1"/>
    <n v="50"/>
    <b v="1"/>
    <s v="technology/space exploration"/>
    <n v="34"/>
    <n v="11.84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x v="2601"/>
    <x v="2604"/>
    <b v="1"/>
    <n v="321"/>
    <b v="1"/>
    <s v="technology/space exploration"/>
    <n v="3"/>
    <n v="1.84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x v="2602"/>
    <x v="2605"/>
    <b v="1"/>
    <n v="1762"/>
    <b v="1"/>
    <s v="technology/space exploration"/>
    <n v="1"/>
    <n v="0.33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x v="2603"/>
    <x v="2606"/>
    <b v="1"/>
    <n v="385"/>
    <b v="1"/>
    <s v="technology/space exploration"/>
    <n v="5"/>
    <n v="1.53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x v="2604"/>
    <x v="2607"/>
    <b v="1"/>
    <n v="398"/>
    <b v="1"/>
    <s v="technology/space exploration"/>
    <n v="7"/>
    <n v="1.47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x v="2605"/>
    <x v="2608"/>
    <b v="1"/>
    <n v="304"/>
    <b v="1"/>
    <s v="technology/space exploration"/>
    <n v="7"/>
    <n v="1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x v="2606"/>
    <x v="2609"/>
    <b v="1"/>
    <n v="676"/>
    <b v="1"/>
    <s v="technology/space exploration"/>
    <n v="2"/>
    <n v="0.87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585"/>
    <x v="0"/>
    <s v="US"/>
    <s v="USD"/>
    <x v="2607"/>
    <x v="2610"/>
    <b v="1"/>
    <n v="577"/>
    <b v="1"/>
    <s v="technology/space exploration"/>
    <n v="3"/>
    <n v="1.01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x v="2608"/>
    <x v="2611"/>
    <b v="1"/>
    <n v="3663"/>
    <b v="1"/>
    <s v="technology/space exploration"/>
    <n v="5"/>
    <n v="0.16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x v="2609"/>
    <x v="2612"/>
    <b v="1"/>
    <n v="294"/>
    <b v="1"/>
    <s v="technology/space exploration"/>
    <n v="6"/>
    <n v="1.97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x v="2610"/>
    <x v="2613"/>
    <b v="1"/>
    <n v="28"/>
    <b v="1"/>
    <s v="technology/space exploration"/>
    <n v="8"/>
    <n v="2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x v="2611"/>
    <x v="2614"/>
    <b v="1"/>
    <n v="100"/>
    <b v="1"/>
    <s v="technology/space exploration"/>
    <n v="5"/>
    <n v="5.7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x v="2612"/>
    <x v="2615"/>
    <b v="0"/>
    <n v="72"/>
    <b v="1"/>
    <s v="technology/space exploration"/>
    <n v="28"/>
    <n v="7.92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x v="2613"/>
    <x v="2616"/>
    <b v="1"/>
    <n v="238"/>
    <b v="1"/>
    <s v="technology/space exploration"/>
    <n v="2"/>
    <n v="2.39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x v="2614"/>
    <x v="2617"/>
    <b v="1"/>
    <n v="159"/>
    <b v="1"/>
    <s v="technology/space exploration"/>
    <n v="114"/>
    <n v="3.58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570"/>
    <x v="0"/>
    <s v="US"/>
    <s v="USD"/>
    <x v="2615"/>
    <x v="2618"/>
    <b v="1"/>
    <n v="77"/>
    <b v="1"/>
    <s v="technology/space exploration"/>
    <n v="4"/>
    <n v="7.4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x v="2616"/>
    <x v="2619"/>
    <b v="1"/>
    <n v="53"/>
    <b v="1"/>
    <s v="technology/space exploration"/>
    <n v="57"/>
    <n v="10.66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x v="2617"/>
    <x v="2620"/>
    <b v="1"/>
    <n v="1251"/>
    <b v="1"/>
    <s v="technology/space exploration"/>
    <n v="1"/>
    <n v="0.45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x v="2618"/>
    <x v="2621"/>
    <b v="1"/>
    <n v="465"/>
    <b v="1"/>
    <s v="technology/space exploration"/>
    <n v="4"/>
    <n v="1.21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x v="2619"/>
    <x v="2622"/>
    <b v="0"/>
    <n v="74"/>
    <b v="1"/>
    <s v="technology/space exploration"/>
    <n v="38"/>
    <n v="7.62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x v="2620"/>
    <x v="2623"/>
    <b v="0"/>
    <n v="62"/>
    <b v="1"/>
    <s v="technology/space exploration"/>
    <n v="28"/>
    <n v="9.0500000000000007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x v="2621"/>
    <x v="2624"/>
    <b v="0"/>
    <n v="3468"/>
    <b v="1"/>
    <s v="technology/space exploration"/>
    <n v="7"/>
    <n v="0.16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x v="2622"/>
    <x v="2625"/>
    <b v="0"/>
    <n v="52"/>
    <b v="1"/>
    <s v="technology/space exploration"/>
    <n v="373"/>
    <n v="10.77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x v="2623"/>
    <x v="2626"/>
    <b v="0"/>
    <n v="50"/>
    <b v="1"/>
    <s v="technology/space exploration"/>
    <n v="22"/>
    <n v="11.2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x v="2624"/>
    <x v="2627"/>
    <b v="0"/>
    <n v="45"/>
    <b v="1"/>
    <s v="technology/space exploration"/>
    <n v="373"/>
    <n v="12.42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558"/>
    <x v="0"/>
    <s v="US"/>
    <s v="USD"/>
    <x v="2625"/>
    <x v="2628"/>
    <b v="0"/>
    <n v="21"/>
    <b v="1"/>
    <s v="technology/space exploration"/>
    <n v="67"/>
    <n v="26.57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555"/>
    <x v="0"/>
    <s v="GB"/>
    <s v="GBP"/>
    <x v="2626"/>
    <x v="2629"/>
    <b v="0"/>
    <n v="100"/>
    <b v="1"/>
    <s v="technology/space exploration"/>
    <n v="11"/>
    <n v="5.55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x v="2627"/>
    <x v="2630"/>
    <b v="0"/>
    <n v="81"/>
    <b v="1"/>
    <s v="technology/space exploration"/>
    <n v="28"/>
    <n v="6.83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x v="2628"/>
    <x v="2631"/>
    <b v="0"/>
    <n v="286"/>
    <b v="1"/>
    <s v="technology/space exploration"/>
    <n v="3"/>
    <n v="1.93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551"/>
    <x v="0"/>
    <s v="US"/>
    <s v="USD"/>
    <x v="2629"/>
    <x v="2632"/>
    <b v="0"/>
    <n v="42"/>
    <b v="1"/>
    <s v="technology/space exploration"/>
    <n v="51"/>
    <n v="13.12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x v="2630"/>
    <x v="2633"/>
    <b v="0"/>
    <n v="199"/>
    <b v="1"/>
    <s v="technology/space exploration"/>
    <n v="11"/>
    <n v="2.76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x v="2631"/>
    <x v="2634"/>
    <b v="0"/>
    <n v="25"/>
    <b v="1"/>
    <s v="technology/space exploration"/>
    <n v="59"/>
    <n v="22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x v="2632"/>
    <x v="2635"/>
    <b v="0"/>
    <n v="84"/>
    <b v="1"/>
    <s v="technology/space exploration"/>
    <n v="5"/>
    <n v="6.55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x v="2633"/>
    <x v="2636"/>
    <b v="0"/>
    <n v="50"/>
    <b v="1"/>
    <s v="technology/space exploration"/>
    <n v="55"/>
    <n v="11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x v="2634"/>
    <x v="2637"/>
    <b v="0"/>
    <n v="26"/>
    <b v="1"/>
    <s v="technology/space exploration"/>
    <n v="110"/>
    <n v="21.15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x v="2635"/>
    <x v="2638"/>
    <b v="0"/>
    <n v="14"/>
    <b v="1"/>
    <s v="technology/space exploration"/>
    <n v="157"/>
    <n v="39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x v="2636"/>
    <x v="2639"/>
    <b v="0"/>
    <n v="49"/>
    <b v="1"/>
    <s v="technology/space exploration"/>
    <n v="182"/>
    <n v="11.12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x v="2637"/>
    <x v="2640"/>
    <b v="0"/>
    <n v="69"/>
    <b v="1"/>
    <s v="technology/space exploration"/>
    <n v="18"/>
    <n v="7.9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x v="2638"/>
    <x v="2641"/>
    <b v="0"/>
    <n v="1"/>
    <b v="0"/>
    <s v="technology/space exploration"/>
    <n v="36"/>
    <n v="54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x v="2639"/>
    <x v="2642"/>
    <b v="0"/>
    <n v="0"/>
    <b v="0"/>
    <s v="technology/space exploration"/>
    <n v="0"/>
    <e v="#DIV/0!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x v="323"/>
    <x v="2643"/>
    <b v="1"/>
    <n v="1501"/>
    <b v="0"/>
    <s v="technology/space exploration"/>
    <n v="0"/>
    <n v="0.36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x v="2640"/>
    <x v="2644"/>
    <b v="1"/>
    <n v="52"/>
    <b v="0"/>
    <s v="technology/space exploration"/>
    <n v="1"/>
    <n v="10.38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x v="2641"/>
    <x v="2645"/>
    <b v="1"/>
    <n v="23"/>
    <b v="0"/>
    <s v="technology/space exploration"/>
    <n v="3"/>
    <n v="23.48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x v="2642"/>
    <x v="2646"/>
    <b v="1"/>
    <n v="535"/>
    <b v="0"/>
    <s v="technology/space exploration"/>
    <n v="0"/>
    <n v="1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x v="2643"/>
    <x v="2647"/>
    <b v="0"/>
    <n v="3"/>
    <b v="0"/>
    <s v="technology/space exploration"/>
    <n v="21"/>
    <n v="176.7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x v="2644"/>
    <x v="2648"/>
    <b v="0"/>
    <n v="6"/>
    <b v="0"/>
    <s v="technology/space exploration"/>
    <n v="4"/>
    <n v="88.33"/>
    <x v="2"/>
    <s v="space exploration"/>
    <x v="2648"/>
    <x v="2644"/>
    <x v="2"/>
  </r>
  <r>
    <n v="2649"/>
    <s v="The Mission - Please Check Back Soon (Canceled)"/>
    <s v="They have launched a Kickstarter."/>
    <n v="125000"/>
    <n v="530"/>
    <x v="1"/>
    <s v="US"/>
    <s v="USD"/>
    <x v="2645"/>
    <x v="2649"/>
    <b v="0"/>
    <n v="3"/>
    <b v="0"/>
    <s v="technology/space exploration"/>
    <n v="0"/>
    <n v="176.67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x v="2646"/>
    <x v="2650"/>
    <b v="0"/>
    <n v="5"/>
    <b v="0"/>
    <s v="technology/space exploration"/>
    <n v="1"/>
    <n v="106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x v="2647"/>
    <x v="2651"/>
    <b v="0"/>
    <n v="17"/>
    <b v="0"/>
    <s v="technology/space exploration"/>
    <n v="0"/>
    <n v="31.03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x v="2648"/>
    <x v="2652"/>
    <b v="0"/>
    <n v="11"/>
    <b v="0"/>
    <s v="technology/space exploration"/>
    <n v="1"/>
    <n v="47.91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x v="2649"/>
    <x v="2653"/>
    <b v="0"/>
    <n v="70"/>
    <b v="0"/>
    <s v="technology/space exploration"/>
    <n v="1"/>
    <n v="7.5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x v="2650"/>
    <x v="2654"/>
    <b v="0"/>
    <n v="6"/>
    <b v="0"/>
    <s v="technology/space exploration"/>
    <n v="1"/>
    <n v="87.5"/>
    <x v="2"/>
    <s v="space exploration"/>
    <x v="2654"/>
    <x v="2650"/>
    <x v="0"/>
  </r>
  <r>
    <n v="2655"/>
    <s v="Balloons (Canceled)"/>
    <s v="Thank you for your support!"/>
    <n v="15000"/>
    <n v="525"/>
    <x v="1"/>
    <s v="US"/>
    <s v="USD"/>
    <x v="2651"/>
    <x v="2655"/>
    <b v="0"/>
    <n v="43"/>
    <b v="0"/>
    <s v="technology/space exploration"/>
    <n v="4"/>
    <n v="12.21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521"/>
    <x v="1"/>
    <s v="US"/>
    <s v="USD"/>
    <x v="2652"/>
    <x v="2656"/>
    <b v="0"/>
    <n v="152"/>
    <b v="0"/>
    <s v="technology/space exploration"/>
    <n v="0"/>
    <n v="3.43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x v="2653"/>
    <x v="2657"/>
    <b v="0"/>
    <n v="59"/>
    <b v="0"/>
    <s v="technology/space exploration"/>
    <n v="2"/>
    <n v="8.81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x v="2654"/>
    <x v="2658"/>
    <b v="0"/>
    <n v="4"/>
    <b v="0"/>
    <s v="technology/space exploration"/>
    <n v="1"/>
    <n v="130"/>
    <x v="2"/>
    <s v="space exploration"/>
    <x v="2658"/>
    <x v="2654"/>
    <x v="2"/>
  </r>
  <r>
    <n v="2659"/>
    <s v="test (Canceled)"/>
    <s v="test"/>
    <n v="49000"/>
    <n v="520"/>
    <x v="1"/>
    <s v="US"/>
    <s v="USD"/>
    <x v="2655"/>
    <x v="2659"/>
    <b v="0"/>
    <n v="10"/>
    <b v="0"/>
    <s v="technology/space exploration"/>
    <n v="1"/>
    <n v="52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x v="2656"/>
    <x v="2660"/>
    <b v="0"/>
    <n v="5"/>
    <b v="0"/>
    <s v="technology/space exploration"/>
    <n v="3"/>
    <n v="104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x v="2657"/>
    <x v="2661"/>
    <b v="0"/>
    <n v="60"/>
    <b v="1"/>
    <s v="technology/makerspaces"/>
    <n v="10"/>
    <n v="8.67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x v="2658"/>
    <x v="2662"/>
    <b v="0"/>
    <n v="80"/>
    <b v="1"/>
    <s v="technology/makerspaces"/>
    <n v="3"/>
    <n v="6.49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x v="2659"/>
    <x v="2663"/>
    <b v="0"/>
    <n v="56"/>
    <b v="1"/>
    <s v="technology/makerspaces"/>
    <n v="3"/>
    <n v="9.2100000000000009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x v="2660"/>
    <x v="2664"/>
    <b v="0"/>
    <n v="104"/>
    <b v="1"/>
    <s v="technology/makerspaces"/>
    <n v="3"/>
    <n v="4.8899999999999997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x v="2661"/>
    <x v="2665"/>
    <b v="0"/>
    <n v="46"/>
    <b v="1"/>
    <s v="technology/makerspaces"/>
    <n v="15"/>
    <n v="11.0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x v="2662"/>
    <x v="2666"/>
    <b v="0"/>
    <n v="206"/>
    <b v="1"/>
    <s v="technology/makerspaces"/>
    <n v="5"/>
    <n v="2.46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x v="2663"/>
    <x v="2667"/>
    <b v="0"/>
    <n v="18"/>
    <b v="1"/>
    <s v="technology/makerspaces"/>
    <n v="34"/>
    <n v="28.06"/>
    <x v="2"/>
    <s v="makerspaces"/>
    <x v="2667"/>
    <x v="2663"/>
    <x v="2"/>
  </r>
  <r>
    <n v="2668"/>
    <s v="UOttawa Makermobile"/>
    <s v="Creativity on the go! |_x000a_CrÃ©ativitÃ© en mouvement !"/>
    <n v="1000"/>
    <n v="504"/>
    <x v="0"/>
    <s v="CA"/>
    <s v="CAD"/>
    <x v="2664"/>
    <x v="2668"/>
    <b v="0"/>
    <n v="28"/>
    <b v="1"/>
    <s v="technology/makerspaces"/>
    <n v="50"/>
    <n v="18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x v="2665"/>
    <x v="2669"/>
    <b v="0"/>
    <n v="11"/>
    <b v="1"/>
    <s v="technology/makerspaces"/>
    <n v="63"/>
    <n v="45.82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x v="2666"/>
    <x v="2670"/>
    <b v="1"/>
    <n v="60"/>
    <b v="0"/>
    <s v="technology/makerspaces"/>
    <n v="1"/>
    <n v="8.39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x v="2667"/>
    <x v="2671"/>
    <b v="1"/>
    <n v="84"/>
    <b v="0"/>
    <s v="technology/makerspaces"/>
    <n v="2"/>
    <n v="5.99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x v="2668"/>
    <x v="2672"/>
    <b v="1"/>
    <n v="47"/>
    <b v="0"/>
    <s v="technology/makerspaces"/>
    <n v="5"/>
    <n v="10.68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x v="2669"/>
    <x v="2673"/>
    <b v="1"/>
    <n v="66"/>
    <b v="0"/>
    <s v="technology/makerspaces"/>
    <n v="1"/>
    <n v="7.59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x v="2670"/>
    <x v="2674"/>
    <b v="1"/>
    <n v="171"/>
    <b v="0"/>
    <s v="technology/makerspaces"/>
    <n v="1"/>
    <n v="2.9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x v="2671"/>
    <x v="2675"/>
    <b v="1"/>
    <n v="29"/>
    <b v="0"/>
    <s v="technology/makerspaces"/>
    <n v="2"/>
    <n v="17.239999999999998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x v="2672"/>
    <x v="2676"/>
    <b v="0"/>
    <n v="9"/>
    <b v="0"/>
    <s v="technology/makerspaces"/>
    <n v="24"/>
    <n v="55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x v="2673"/>
    <x v="2677"/>
    <b v="0"/>
    <n v="27"/>
    <b v="0"/>
    <s v="technology/makerspaces"/>
    <n v="3"/>
    <n v="18.52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x v="2674"/>
    <x v="2678"/>
    <b v="0"/>
    <n v="2"/>
    <b v="0"/>
    <s v="technology/makerspaces"/>
    <n v="0"/>
    <n v="2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x v="2675"/>
    <x v="2679"/>
    <b v="0"/>
    <n v="3"/>
    <b v="0"/>
    <s v="technology/makerspaces"/>
    <n v="1"/>
    <n v="166.67"/>
    <x v="2"/>
    <s v="makerspaces"/>
    <x v="2679"/>
    <x v="2675"/>
    <x v="0"/>
  </r>
  <r>
    <n v="2680"/>
    <s v="iHeart Pillow"/>
    <s v="iHeartPillow, Connecting loved ones"/>
    <n v="32000"/>
    <n v="500"/>
    <x v="2"/>
    <s v="ES"/>
    <s v="EUR"/>
    <x v="2676"/>
    <x v="2680"/>
    <b v="0"/>
    <n v="4"/>
    <b v="0"/>
    <s v="technology/makerspaces"/>
    <n v="2"/>
    <n v="125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x v="2677"/>
    <x v="2681"/>
    <b v="0"/>
    <n v="2"/>
    <b v="0"/>
    <s v="food/food trucks"/>
    <n v="6"/>
    <n v="250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x v="2678"/>
    <x v="2682"/>
    <b v="0"/>
    <n v="20"/>
    <b v="0"/>
    <s v="food/food trucks"/>
    <n v="8"/>
    <n v="25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x v="2679"/>
    <x v="2683"/>
    <b v="0"/>
    <n v="3"/>
    <b v="0"/>
    <s v="food/food trucks"/>
    <n v="3"/>
    <n v="166.67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x v="2680"/>
    <x v="2684"/>
    <b v="0"/>
    <n v="4"/>
    <b v="0"/>
    <s v="food/food trucks"/>
    <n v="1"/>
    <n v="125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x v="2681"/>
    <x v="2685"/>
    <b v="0"/>
    <n v="1"/>
    <b v="0"/>
    <s v="food/food trucks"/>
    <n v="1"/>
    <n v="50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x v="2682"/>
    <x v="2686"/>
    <b v="0"/>
    <n v="0"/>
    <b v="0"/>
    <s v="food/food trucks"/>
    <n v="2"/>
    <e v="#DIV/0!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492"/>
    <x v="2"/>
    <s v="US"/>
    <s v="USD"/>
    <x v="2683"/>
    <x v="2687"/>
    <b v="0"/>
    <n v="0"/>
    <b v="0"/>
    <s v="food/food trucks"/>
    <n v="3"/>
    <e v="#DIV/0!"/>
    <x v="7"/>
    <s v="food trucks"/>
    <x v="2687"/>
    <x v="2683"/>
    <x v="0"/>
  </r>
  <r>
    <n v="2688"/>
    <s v="Mac N Cheez Food Truck"/>
    <s v="The amazing gourmet Mac N Cheez Food Truck Campaigne!"/>
    <n v="50000"/>
    <n v="490"/>
    <x v="2"/>
    <s v="US"/>
    <s v="USD"/>
    <x v="2684"/>
    <x v="2688"/>
    <b v="0"/>
    <n v="14"/>
    <b v="0"/>
    <s v="food/food trucks"/>
    <n v="1"/>
    <n v="35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x v="2685"/>
    <x v="2689"/>
    <b v="0"/>
    <n v="1"/>
    <b v="0"/>
    <s v="food/food trucks"/>
    <n v="1"/>
    <n v="488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x v="2686"/>
    <x v="2690"/>
    <b v="0"/>
    <n v="118"/>
    <b v="0"/>
    <s v="food/food trucks"/>
    <n v="1"/>
    <n v="4.13"/>
    <x v="7"/>
    <s v="food trucks"/>
    <x v="2690"/>
    <x v="2686"/>
    <x v="0"/>
  </r>
  <r>
    <n v="2691"/>
    <s v="Cook"/>
    <s v="A Great New local Food Truck serving up ethnic fusion inspired eats in Ottawa."/>
    <n v="65000"/>
    <n v="486"/>
    <x v="2"/>
    <s v="CA"/>
    <s v="CAD"/>
    <x v="2687"/>
    <x v="2691"/>
    <b v="0"/>
    <n v="2"/>
    <b v="0"/>
    <s v="food/food trucks"/>
    <n v="1"/>
    <n v="243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x v="2688"/>
    <x v="2692"/>
    <b v="0"/>
    <n v="1"/>
    <b v="0"/>
    <s v="food/food trucks"/>
    <n v="14"/>
    <n v="48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x v="2689"/>
    <x v="2693"/>
    <b v="0"/>
    <n v="3"/>
    <b v="0"/>
    <s v="food/food trucks"/>
    <n v="10"/>
    <n v="160.5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x v="2690"/>
    <x v="2694"/>
    <b v="0"/>
    <n v="1"/>
    <b v="0"/>
    <s v="food/food trucks"/>
    <n v="2"/>
    <n v="48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481"/>
    <x v="2"/>
    <s v="US"/>
    <s v="USD"/>
    <x v="2691"/>
    <x v="2695"/>
    <b v="0"/>
    <n v="3"/>
    <b v="0"/>
    <s v="food/food trucks"/>
    <n v="3"/>
    <n v="160.33000000000001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x v="2692"/>
    <x v="2696"/>
    <b v="0"/>
    <n v="38"/>
    <b v="0"/>
    <s v="food/food trucks"/>
    <n v="1"/>
    <n v="12.63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x v="2693"/>
    <x v="2697"/>
    <b v="0"/>
    <n v="52"/>
    <b v="0"/>
    <s v="food/food trucks"/>
    <n v="2"/>
    <n v="9.23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x v="2694"/>
    <x v="2698"/>
    <b v="0"/>
    <n v="2"/>
    <b v="0"/>
    <s v="food/food trucks"/>
    <n v="6"/>
    <n v="239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470"/>
    <x v="2"/>
    <s v="CA"/>
    <s v="CAD"/>
    <x v="2695"/>
    <x v="2699"/>
    <b v="0"/>
    <n v="0"/>
    <b v="0"/>
    <s v="food/food trucks"/>
    <n v="23500"/>
    <e v="#DIV/0!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x v="2696"/>
    <x v="2700"/>
    <b v="0"/>
    <n v="4"/>
    <b v="0"/>
    <s v="food/food trucks"/>
    <n v="5"/>
    <n v="117.2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x v="2697"/>
    <x v="2701"/>
    <b v="0"/>
    <n v="46"/>
    <b v="0"/>
    <s v="theater/spaces"/>
    <n v="14"/>
    <n v="10.15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x v="2698"/>
    <x v="2702"/>
    <b v="1"/>
    <n v="26"/>
    <b v="0"/>
    <s v="theater/spaces"/>
    <n v="5"/>
    <n v="17.96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63"/>
    <x v="3"/>
    <s v="MX"/>
    <s v="MXN"/>
    <x v="2699"/>
    <x v="2703"/>
    <b v="0"/>
    <n v="45"/>
    <b v="0"/>
    <s v="theater/spaces"/>
    <n v="1"/>
    <n v="10.29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x v="2700"/>
    <x v="2704"/>
    <b v="0"/>
    <n v="7"/>
    <b v="0"/>
    <s v="theater/spaces"/>
    <n v="2"/>
    <n v="66.14"/>
    <x v="1"/>
    <s v="spaces"/>
    <x v="2704"/>
    <x v="2700"/>
    <x v="1"/>
  </r>
  <r>
    <n v="2705"/>
    <s v="Fischer Theatre Marquee"/>
    <s v="Help light the lights at the historic Fischer Theatre in Danville, IL."/>
    <n v="16500"/>
    <n v="460"/>
    <x v="3"/>
    <s v="US"/>
    <s v="USD"/>
    <x v="2701"/>
    <x v="2705"/>
    <b v="0"/>
    <n v="8"/>
    <b v="0"/>
    <s v="theater/spaces"/>
    <n v="3"/>
    <n v="57.5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x v="2702"/>
    <x v="2706"/>
    <b v="1"/>
    <n v="263"/>
    <b v="1"/>
    <s v="theater/spaces"/>
    <n v="1"/>
    <n v="1.75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x v="2703"/>
    <x v="2707"/>
    <b v="1"/>
    <n v="394"/>
    <b v="1"/>
    <s v="theater/spaces"/>
    <n v="6"/>
    <n v="1.17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0"/>
    <x v="0"/>
    <s v="GB"/>
    <s v="GBP"/>
    <x v="2704"/>
    <x v="2708"/>
    <b v="1"/>
    <n v="1049"/>
    <b v="1"/>
    <s v="theater/spaces"/>
    <n v="2"/>
    <n v="0.44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x v="2705"/>
    <x v="2709"/>
    <b v="1"/>
    <n v="308"/>
    <b v="1"/>
    <s v="theater/spaces"/>
    <n v="1"/>
    <n v="1.49"/>
    <x v="1"/>
    <s v="spaces"/>
    <x v="2709"/>
    <x v="2705"/>
    <x v="2"/>
  </r>
  <r>
    <n v="2710"/>
    <s v="House of Yes"/>
    <s v="Building Brooklyn's own creative venue for circus, theater and events of all types."/>
    <n v="60000"/>
    <n v="460"/>
    <x v="0"/>
    <s v="US"/>
    <s v="USD"/>
    <x v="2706"/>
    <x v="2710"/>
    <b v="1"/>
    <n v="1088"/>
    <b v="1"/>
    <s v="theater/spaces"/>
    <n v="1"/>
    <n v="0.42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x v="2707"/>
    <x v="2711"/>
    <b v="1"/>
    <n v="73"/>
    <b v="1"/>
    <s v="theater/spaces"/>
    <n v="12"/>
    <n v="6.23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x v="2708"/>
    <x v="2712"/>
    <b v="1"/>
    <n v="143"/>
    <b v="1"/>
    <s v="theater/spaces"/>
    <n v="8"/>
    <n v="3.17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x v="2709"/>
    <x v="2713"/>
    <b v="1"/>
    <n v="1420"/>
    <b v="1"/>
    <s v="theater/spaces"/>
    <n v="0"/>
    <n v="0.32"/>
    <x v="1"/>
    <s v="spaces"/>
    <x v="2713"/>
    <x v="2709"/>
    <x v="0"/>
  </r>
  <r>
    <n v="2714"/>
    <s v="The Crane Theater"/>
    <s v="The Crane will be the new home for independent theater in Northeast Minneapolis"/>
    <n v="25000"/>
    <n v="452"/>
    <x v="0"/>
    <s v="US"/>
    <s v="USD"/>
    <x v="2710"/>
    <x v="2714"/>
    <b v="1"/>
    <n v="305"/>
    <b v="1"/>
    <s v="theater/spaces"/>
    <n v="2"/>
    <n v="1.48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x v="2711"/>
    <x v="2715"/>
    <b v="1"/>
    <n v="551"/>
    <b v="1"/>
    <s v="theater/spaces"/>
    <n v="4"/>
    <n v="0.82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x v="2712"/>
    <x v="2716"/>
    <b v="1"/>
    <n v="187"/>
    <b v="1"/>
    <s v="theater/spaces"/>
    <n v="5"/>
    <n v="2.41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x v="2713"/>
    <x v="2717"/>
    <b v="1"/>
    <n v="325"/>
    <b v="1"/>
    <s v="theater/spaces"/>
    <n v="2"/>
    <n v="1.38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x v="2714"/>
    <x v="2718"/>
    <b v="1"/>
    <n v="148"/>
    <b v="1"/>
    <s v="theater/spaces"/>
    <n v="2"/>
    <n v="3.01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x v="2715"/>
    <x v="2719"/>
    <b v="0"/>
    <n v="69"/>
    <b v="1"/>
    <s v="theater/spaces"/>
    <n v="7"/>
    <n v="6.45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440"/>
    <x v="0"/>
    <s v="US"/>
    <s v="USD"/>
    <x v="2716"/>
    <x v="2720"/>
    <b v="0"/>
    <n v="173"/>
    <b v="1"/>
    <s v="theater/spaces"/>
    <n v="2"/>
    <n v="2.54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x v="2717"/>
    <x v="2721"/>
    <b v="0"/>
    <n v="269"/>
    <b v="1"/>
    <s v="technology/hardware"/>
    <n v="59"/>
    <n v="1.64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x v="2718"/>
    <x v="2722"/>
    <b v="0"/>
    <n v="185"/>
    <b v="1"/>
    <s v="technology/hardware"/>
    <n v="9"/>
    <n v="2.36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x v="2719"/>
    <x v="2723"/>
    <b v="0"/>
    <n v="176"/>
    <b v="1"/>
    <s v="technology/hardware"/>
    <n v="4"/>
    <n v="2.4700000000000002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x v="2720"/>
    <x v="2724"/>
    <b v="0"/>
    <n v="1019"/>
    <b v="1"/>
    <s v="technology/hardware"/>
    <n v="18"/>
    <n v="0.43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x v="2721"/>
    <x v="2725"/>
    <b v="0"/>
    <n v="113"/>
    <b v="1"/>
    <s v="technology/hardware"/>
    <n v="1"/>
    <n v="3.85"/>
    <x v="2"/>
    <s v="hardware"/>
    <x v="2725"/>
    <x v="2721"/>
    <x v="1"/>
  </r>
  <r>
    <n v="2726"/>
    <s v="Krimston TWO - Dual SIM case for iPhone"/>
    <s v="Krimston TWO: iPhone Dual SIM Case"/>
    <n v="100000"/>
    <n v="433"/>
    <x v="0"/>
    <s v="US"/>
    <s v="USD"/>
    <x v="2722"/>
    <x v="2726"/>
    <b v="0"/>
    <n v="404"/>
    <b v="1"/>
    <s v="technology/hardware"/>
    <n v="0"/>
    <n v="1.07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x v="2723"/>
    <x v="2727"/>
    <b v="0"/>
    <n v="707"/>
    <b v="1"/>
    <s v="technology/hardware"/>
    <n v="4"/>
    <n v="0.61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430"/>
    <x v="0"/>
    <s v="US"/>
    <s v="USD"/>
    <x v="2724"/>
    <x v="2728"/>
    <b v="0"/>
    <n v="392"/>
    <b v="1"/>
    <s v="technology/hardware"/>
    <n v="3"/>
    <n v="1.1000000000000001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430"/>
    <x v="0"/>
    <s v="US"/>
    <s v="USD"/>
    <x v="2725"/>
    <x v="2729"/>
    <b v="0"/>
    <n v="23"/>
    <b v="1"/>
    <s v="technology/hardware"/>
    <n v="6"/>
    <n v="18.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x v="2726"/>
    <x v="2730"/>
    <b v="0"/>
    <n v="682"/>
    <b v="1"/>
    <s v="technology/hardware"/>
    <n v="2"/>
    <n v="0.63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x v="2727"/>
    <x v="2731"/>
    <b v="0"/>
    <n v="37"/>
    <b v="1"/>
    <s v="technology/hardware"/>
    <n v="1"/>
    <n v="11.62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x v="2728"/>
    <x v="2732"/>
    <b v="0"/>
    <n v="146"/>
    <b v="1"/>
    <s v="technology/hardware"/>
    <n v="4"/>
    <n v="2.95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x v="2729"/>
    <x v="2733"/>
    <b v="0"/>
    <n v="119"/>
    <b v="1"/>
    <s v="technology/hardware"/>
    <n v="1"/>
    <n v="3.59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x v="2730"/>
    <x v="2734"/>
    <b v="0"/>
    <n v="163"/>
    <b v="1"/>
    <s v="technology/hardware"/>
    <n v="42600"/>
    <n v="2.61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x v="2731"/>
    <x v="2735"/>
    <b v="0"/>
    <n v="339"/>
    <b v="1"/>
    <s v="technology/hardware"/>
    <n v="57"/>
    <n v="1.26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x v="2732"/>
    <x v="2736"/>
    <b v="0"/>
    <n v="58"/>
    <b v="1"/>
    <s v="technology/hardware"/>
    <n v="5"/>
    <n v="7.33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x v="2733"/>
    <x v="2737"/>
    <b v="0"/>
    <n v="456"/>
    <b v="1"/>
    <s v="technology/hardware"/>
    <n v="1"/>
    <n v="0.93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x v="2734"/>
    <x v="2738"/>
    <b v="0"/>
    <n v="15"/>
    <b v="1"/>
    <s v="technology/hardware"/>
    <n v="9"/>
    <n v="28.3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x v="2735"/>
    <x v="2739"/>
    <b v="0"/>
    <n v="191"/>
    <b v="1"/>
    <s v="technology/hardware"/>
    <n v="39"/>
    <n v="2.23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425"/>
    <x v="0"/>
    <s v="US"/>
    <s v="USD"/>
    <x v="2736"/>
    <x v="2740"/>
    <b v="0"/>
    <n v="17"/>
    <b v="1"/>
    <s v="technology/hardware"/>
    <n v="142"/>
    <n v="25"/>
    <x v="2"/>
    <s v="hardware"/>
    <x v="2740"/>
    <x v="2736"/>
    <x v="0"/>
  </r>
  <r>
    <n v="2741"/>
    <s v="Mrs. Brown and Her Lost Puppy."/>
    <s v="Help me publish my 1st children's book as an aspiring author!"/>
    <n v="8000"/>
    <n v="420.99"/>
    <x v="2"/>
    <s v="US"/>
    <s v="USD"/>
    <x v="2737"/>
    <x v="2741"/>
    <b v="0"/>
    <n v="4"/>
    <b v="0"/>
    <s v="publishing/children's books"/>
    <n v="5"/>
    <n v="105.2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420"/>
    <x v="2"/>
    <s v="US"/>
    <s v="USD"/>
    <x v="2738"/>
    <x v="2742"/>
    <b v="0"/>
    <n v="18"/>
    <b v="0"/>
    <s v="publishing/children's books"/>
    <n v="17"/>
    <n v="23.33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x v="2739"/>
    <x v="2743"/>
    <b v="0"/>
    <n v="0"/>
    <b v="0"/>
    <s v="publishing/children's books"/>
    <n v="7"/>
    <e v="#DIV/0!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x v="2740"/>
    <x v="2744"/>
    <b v="0"/>
    <n v="22"/>
    <b v="0"/>
    <s v="publishing/children's books"/>
    <n v="3"/>
    <n v="18.95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x v="2741"/>
    <x v="2745"/>
    <b v="0"/>
    <n v="49"/>
    <b v="0"/>
    <s v="publishing/children's books"/>
    <n v="5"/>
    <n v="8.49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x v="2742"/>
    <x v="2746"/>
    <b v="0"/>
    <n v="19"/>
    <b v="0"/>
    <s v="publishing/children's books"/>
    <n v="14"/>
    <n v="21.84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x v="2743"/>
    <x v="2747"/>
    <b v="0"/>
    <n v="4"/>
    <b v="0"/>
    <s v="publishing/children's books"/>
    <n v="83"/>
    <n v="103.2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x v="2744"/>
    <x v="2748"/>
    <b v="0"/>
    <n v="4"/>
    <b v="0"/>
    <s v="publishing/children's books"/>
    <n v="8"/>
    <n v="102.7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410"/>
    <x v="2"/>
    <s v="US"/>
    <s v="USD"/>
    <x v="2745"/>
    <x v="2749"/>
    <b v="0"/>
    <n v="2"/>
    <b v="0"/>
    <s v="publishing/children's books"/>
    <n v="4"/>
    <n v="20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x v="2746"/>
    <x v="2750"/>
    <b v="0"/>
    <n v="0"/>
    <b v="0"/>
    <s v="publishing/children's books"/>
    <n v="21"/>
    <e v="#DIV/0!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x v="2747"/>
    <x v="2751"/>
    <b v="0"/>
    <n v="0"/>
    <b v="0"/>
    <s v="publishing/children's books"/>
    <n v="13"/>
    <e v="#DIV/0!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x v="2748"/>
    <x v="2752"/>
    <b v="0"/>
    <n v="14"/>
    <b v="0"/>
    <s v="publishing/children's books"/>
    <n v="9"/>
    <n v="29.22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x v="2749"/>
    <x v="2753"/>
    <b v="0"/>
    <n v="8"/>
    <b v="0"/>
    <s v="publishing/children's books"/>
    <n v="20"/>
    <n v="51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x v="2750"/>
    <x v="2754"/>
    <b v="0"/>
    <n v="0"/>
    <b v="0"/>
    <s v="publishing/children's books"/>
    <n v="4"/>
    <e v="#DIV/0!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x v="2751"/>
    <x v="2755"/>
    <b v="0"/>
    <n v="15"/>
    <b v="0"/>
    <s v="publishing/children's books"/>
    <n v="81"/>
    <n v="26.87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x v="2752"/>
    <x v="2756"/>
    <b v="0"/>
    <n v="33"/>
    <b v="0"/>
    <s v="publishing/children's books"/>
    <n v="4"/>
    <n v="12.21"/>
    <x v="3"/>
    <s v="children's books"/>
    <x v="2756"/>
    <x v="2752"/>
    <x v="4"/>
  </r>
  <r>
    <n v="2757"/>
    <s v="C is for Crooked"/>
    <s v="A children's letter book that Lampoons Hillary Clinton"/>
    <n v="1500"/>
    <n v="403"/>
    <x v="2"/>
    <s v="US"/>
    <s v="USD"/>
    <x v="2753"/>
    <x v="2757"/>
    <b v="0"/>
    <n v="2"/>
    <b v="0"/>
    <s v="publishing/children's books"/>
    <n v="27"/>
    <n v="201.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x v="2754"/>
    <x v="2758"/>
    <b v="0"/>
    <n v="6"/>
    <b v="0"/>
    <s v="publishing/children's books"/>
    <n v="20"/>
    <n v="67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x v="2755"/>
    <x v="2759"/>
    <b v="0"/>
    <n v="2"/>
    <b v="0"/>
    <s v="publishing/children's books"/>
    <n v="40"/>
    <n v="200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x v="2756"/>
    <x v="2760"/>
    <b v="0"/>
    <n v="0"/>
    <b v="0"/>
    <s v="publishing/children's books"/>
    <n v="8"/>
    <e v="#DIV/0!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x v="2757"/>
    <x v="2761"/>
    <b v="0"/>
    <n v="4"/>
    <b v="0"/>
    <s v="publishing/children's books"/>
    <n v="8"/>
    <n v="100.08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x v="2758"/>
    <x v="2762"/>
    <b v="0"/>
    <n v="1"/>
    <b v="0"/>
    <s v="publishing/children's books"/>
    <n v="12"/>
    <n v="400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400"/>
    <x v="2"/>
    <s v="US"/>
    <s v="USD"/>
    <x v="2759"/>
    <x v="2763"/>
    <b v="0"/>
    <n v="3"/>
    <b v="0"/>
    <s v="publishing/children's books"/>
    <n v="1"/>
    <n v="133.33000000000001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x v="2760"/>
    <x v="2764"/>
    <b v="0"/>
    <n v="4"/>
    <b v="0"/>
    <s v="publishing/children's books"/>
    <n v="10"/>
    <n v="100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x v="2761"/>
    <x v="2765"/>
    <b v="0"/>
    <n v="0"/>
    <b v="0"/>
    <s v="publishing/children's books"/>
    <n v="10"/>
    <e v="#DIV/0!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x v="2762"/>
    <x v="2766"/>
    <b v="0"/>
    <n v="4"/>
    <b v="0"/>
    <s v="publishing/children's books"/>
    <n v="8"/>
    <n v="100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97"/>
    <x v="2"/>
    <s v="CA"/>
    <s v="CAD"/>
    <x v="2763"/>
    <x v="2767"/>
    <b v="0"/>
    <n v="3"/>
    <b v="0"/>
    <s v="publishing/children's books"/>
    <n v="10"/>
    <n v="132.33000000000001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x v="2764"/>
    <x v="2768"/>
    <b v="0"/>
    <n v="34"/>
    <b v="0"/>
    <s v="publishing/children's books"/>
    <n v="6"/>
    <n v="11.65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x v="2765"/>
    <x v="2769"/>
    <b v="0"/>
    <n v="2"/>
    <b v="0"/>
    <s v="publishing/children's books"/>
    <n v="49"/>
    <n v="195.5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x v="2766"/>
    <x v="2770"/>
    <b v="0"/>
    <n v="33"/>
    <b v="0"/>
    <s v="publishing/children's books"/>
    <n v="2"/>
    <n v="11.67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x v="2767"/>
    <x v="2771"/>
    <b v="0"/>
    <n v="0"/>
    <b v="0"/>
    <s v="publishing/children's books"/>
    <n v="2"/>
    <e v="#DIV/0!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x v="2768"/>
    <x v="2772"/>
    <b v="0"/>
    <n v="0"/>
    <b v="0"/>
    <s v="publishing/children's books"/>
    <n v="5"/>
    <e v="#DIV/0!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x v="2769"/>
    <x v="2773"/>
    <b v="0"/>
    <n v="1"/>
    <b v="0"/>
    <s v="publishing/children's books"/>
    <n v="72"/>
    <n v="38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x v="2770"/>
    <x v="2774"/>
    <b v="0"/>
    <n v="13"/>
    <b v="0"/>
    <s v="publishing/children's books"/>
    <n v="10"/>
    <n v="29.23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x v="2771"/>
    <x v="2775"/>
    <b v="0"/>
    <n v="2"/>
    <b v="0"/>
    <s v="publishing/children's books"/>
    <n v="8"/>
    <n v="190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x v="2772"/>
    <x v="2776"/>
    <b v="0"/>
    <n v="36"/>
    <b v="0"/>
    <s v="publishing/children's books"/>
    <n v="2"/>
    <n v="10.56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x v="2773"/>
    <x v="2777"/>
    <b v="0"/>
    <n v="1"/>
    <b v="0"/>
    <s v="publishing/children's books"/>
    <n v="13"/>
    <n v="377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x v="2774"/>
    <x v="2778"/>
    <b v="0"/>
    <n v="15"/>
    <b v="0"/>
    <s v="publishing/children's books"/>
    <n v="7"/>
    <n v="25.0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x v="2775"/>
    <x v="2779"/>
    <b v="0"/>
    <n v="1"/>
    <b v="0"/>
    <s v="publishing/children's books"/>
    <n v="15"/>
    <n v="376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375"/>
    <x v="2"/>
    <s v="IT"/>
    <s v="EUR"/>
    <x v="2776"/>
    <x v="2780"/>
    <b v="0"/>
    <n v="0"/>
    <b v="0"/>
    <s v="publishing/children's books"/>
    <n v="0"/>
    <e v="#DIV/0!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x v="2777"/>
    <x v="2781"/>
    <b v="0"/>
    <n v="28"/>
    <b v="1"/>
    <s v="theater/plays"/>
    <n v="30"/>
    <n v="13.39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x v="2778"/>
    <x v="2782"/>
    <b v="0"/>
    <n v="18"/>
    <b v="1"/>
    <s v="theater/plays"/>
    <n v="38"/>
    <n v="20.83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x v="2779"/>
    <x v="2783"/>
    <b v="0"/>
    <n v="61"/>
    <b v="1"/>
    <s v="theater/plays"/>
    <n v="38"/>
    <n v="6.15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x v="2780"/>
    <x v="2784"/>
    <b v="0"/>
    <n v="108"/>
    <b v="1"/>
    <s v="theater/plays"/>
    <n v="6"/>
    <n v="3.44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x v="2781"/>
    <x v="2785"/>
    <b v="0"/>
    <n v="142"/>
    <b v="1"/>
    <s v="theater/plays"/>
    <n v="7"/>
    <n v="2.6"/>
    <x v="1"/>
    <s v="plays"/>
    <x v="2785"/>
    <x v="2781"/>
    <x v="2"/>
  </r>
  <r>
    <n v="2786"/>
    <s v="Fierce"/>
    <s v="A heart-melting farce about sex, art and the lovelorn lay-abouts of London-town."/>
    <n v="2500"/>
    <n v="367"/>
    <x v="0"/>
    <s v="GB"/>
    <s v="GBP"/>
    <x v="2782"/>
    <x v="2786"/>
    <b v="0"/>
    <n v="74"/>
    <b v="1"/>
    <s v="theater/plays"/>
    <n v="15"/>
    <n v="4.96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x v="2783"/>
    <x v="2787"/>
    <b v="0"/>
    <n v="38"/>
    <b v="1"/>
    <s v="theater/plays"/>
    <n v="36"/>
    <n v="9.5299999999999994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361"/>
    <x v="0"/>
    <s v="US"/>
    <s v="USD"/>
    <x v="2784"/>
    <x v="2788"/>
    <b v="0"/>
    <n v="20"/>
    <b v="1"/>
    <s v="theater/plays"/>
    <n v="18"/>
    <n v="18.05"/>
    <x v="1"/>
    <s v="plays"/>
    <x v="2788"/>
    <x v="2784"/>
    <x v="2"/>
  </r>
  <r>
    <n v="2789"/>
    <s v="The Adventurers Club"/>
    <s v="BNT's Biggest Adventure So Far: Our 2015 full length production!"/>
    <n v="3000"/>
    <n v="360"/>
    <x v="0"/>
    <s v="US"/>
    <s v="USD"/>
    <x v="2785"/>
    <x v="2789"/>
    <b v="0"/>
    <n v="24"/>
    <b v="1"/>
    <s v="theater/plays"/>
    <n v="12"/>
    <n v="15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x v="2786"/>
    <x v="2790"/>
    <b v="0"/>
    <n v="66"/>
    <b v="1"/>
    <s v="theater/plays"/>
    <n v="12"/>
    <n v="5.45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x v="2787"/>
    <x v="2791"/>
    <b v="0"/>
    <n v="28"/>
    <b v="1"/>
    <s v="theater/plays"/>
    <n v="18"/>
    <n v="12.86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x v="2788"/>
    <x v="2792"/>
    <b v="0"/>
    <n v="24"/>
    <b v="1"/>
    <s v="theater/plays"/>
    <n v="18"/>
    <n v="14.96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x v="2789"/>
    <x v="2793"/>
    <b v="0"/>
    <n v="73"/>
    <b v="1"/>
    <s v="theater/plays"/>
    <n v="4"/>
    <n v="4.9000000000000004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x v="2790"/>
    <x v="2794"/>
    <b v="0"/>
    <n v="3"/>
    <b v="1"/>
    <s v="theater/plays"/>
    <n v="716"/>
    <n v="119.33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x v="2791"/>
    <x v="2795"/>
    <b v="0"/>
    <n v="20"/>
    <b v="1"/>
    <s v="theater/plays"/>
    <n v="51"/>
    <n v="17.7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x v="2792"/>
    <x v="2796"/>
    <b v="0"/>
    <n v="21"/>
    <b v="1"/>
    <s v="theater/plays"/>
    <n v="44"/>
    <n v="16.809999999999999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x v="2793"/>
    <x v="2797"/>
    <b v="0"/>
    <n v="94"/>
    <b v="1"/>
    <s v="theater/plays"/>
    <n v="4"/>
    <n v="3.73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x v="2794"/>
    <x v="2798"/>
    <b v="0"/>
    <n v="139"/>
    <b v="1"/>
    <s v="theater/plays"/>
    <n v="7"/>
    <n v="2.5299999999999998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x v="2795"/>
    <x v="2799"/>
    <b v="0"/>
    <n v="130"/>
    <b v="1"/>
    <s v="theater/plays"/>
    <n v="7"/>
    <n v="2.69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x v="2796"/>
    <x v="2800"/>
    <b v="0"/>
    <n v="31"/>
    <b v="1"/>
    <s v="theater/plays"/>
    <n v="35"/>
    <n v="11.2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350"/>
    <x v="0"/>
    <s v="AU"/>
    <s v="AUD"/>
    <x v="2797"/>
    <x v="2801"/>
    <b v="0"/>
    <n v="13"/>
    <b v="1"/>
    <s v="theater/plays"/>
    <n v="70"/>
    <n v="26.92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x v="2798"/>
    <x v="2802"/>
    <b v="0"/>
    <n v="90"/>
    <b v="1"/>
    <s v="theater/plays"/>
    <n v="12"/>
    <n v="3.89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x v="2799"/>
    <x v="2803"/>
    <b v="0"/>
    <n v="141"/>
    <b v="1"/>
    <s v="theater/plays"/>
    <n v="3"/>
    <n v="2.4500000000000002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x v="2800"/>
    <x v="2804"/>
    <b v="0"/>
    <n v="23"/>
    <b v="1"/>
    <s v="theater/plays"/>
    <n v="35"/>
    <n v="15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x v="2801"/>
    <x v="2805"/>
    <b v="0"/>
    <n v="18"/>
    <b v="1"/>
    <s v="theater/plays"/>
    <n v="86"/>
    <n v="19.170000000000002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x v="2802"/>
    <x v="2806"/>
    <b v="0"/>
    <n v="76"/>
    <b v="1"/>
    <s v="theater/plays"/>
    <n v="11"/>
    <n v="4.49"/>
    <x v="1"/>
    <s v="plays"/>
    <x v="2806"/>
    <x v="2802"/>
    <x v="0"/>
  </r>
  <r>
    <n v="2807"/>
    <s v="The Commission Theatre Co."/>
    <s v="Bringing Shakespeare back to the Playwrights"/>
    <n v="5000"/>
    <n v="340"/>
    <x v="0"/>
    <s v="US"/>
    <s v="USD"/>
    <x v="2803"/>
    <x v="2807"/>
    <b v="0"/>
    <n v="93"/>
    <b v="1"/>
    <s v="theater/plays"/>
    <n v="7"/>
    <n v="3.66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x v="2804"/>
    <x v="2808"/>
    <b v="0"/>
    <n v="69"/>
    <b v="1"/>
    <s v="theater/plays"/>
    <n v="8"/>
    <n v="4.9000000000000004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x v="2805"/>
    <x v="2809"/>
    <b v="0"/>
    <n v="21"/>
    <b v="1"/>
    <s v="theater/plays"/>
    <n v="13"/>
    <n v="15.95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x v="2806"/>
    <x v="2810"/>
    <b v="0"/>
    <n v="57"/>
    <b v="1"/>
    <s v="theater/plays"/>
    <n v="13"/>
    <n v="5.88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x v="2807"/>
    <x v="2811"/>
    <b v="0"/>
    <n v="108"/>
    <b v="1"/>
    <s v="theater/plays"/>
    <n v="3"/>
    <n v="3.1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x v="2808"/>
    <x v="2812"/>
    <b v="0"/>
    <n v="83"/>
    <b v="1"/>
    <s v="theater/plays"/>
    <n v="7"/>
    <n v="4.04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x v="2809"/>
    <x v="2813"/>
    <b v="0"/>
    <n v="96"/>
    <b v="1"/>
    <s v="theater/plays"/>
    <n v="12"/>
    <n v="3.48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x v="2810"/>
    <x v="2814"/>
    <b v="0"/>
    <n v="64"/>
    <b v="1"/>
    <s v="theater/plays"/>
    <n v="22"/>
    <n v="5.16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x v="2811"/>
    <x v="2815"/>
    <b v="0"/>
    <n v="14"/>
    <b v="1"/>
    <s v="theater/plays"/>
    <n v="131"/>
    <n v="23.36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x v="2812"/>
    <x v="2816"/>
    <b v="0"/>
    <n v="169"/>
    <b v="1"/>
    <s v="theater/plays"/>
    <n v="11"/>
    <n v="1.9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x v="2813"/>
    <x v="2817"/>
    <b v="0"/>
    <n v="33"/>
    <b v="1"/>
    <s v="theater/plays"/>
    <n v="54"/>
    <n v="9.85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x v="2814"/>
    <x v="2818"/>
    <b v="0"/>
    <n v="102"/>
    <b v="1"/>
    <s v="theater/plays"/>
    <n v="3"/>
    <n v="3.19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x v="2815"/>
    <x v="2819"/>
    <b v="0"/>
    <n v="104"/>
    <b v="1"/>
    <s v="theater/plays"/>
    <n v="7"/>
    <n v="3.13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x v="2816"/>
    <x v="2820"/>
    <b v="0"/>
    <n v="20"/>
    <b v="1"/>
    <s v="theater/plays"/>
    <n v="163"/>
    <n v="16.25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x v="2817"/>
    <x v="2821"/>
    <b v="0"/>
    <n v="35"/>
    <b v="1"/>
    <s v="theater/plays"/>
    <n v="32"/>
    <n v="9.14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x v="2818"/>
    <x v="2822"/>
    <b v="0"/>
    <n v="94"/>
    <b v="1"/>
    <s v="theater/plays"/>
    <n v="5"/>
    <n v="3.4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x v="2819"/>
    <x v="2823"/>
    <b v="0"/>
    <n v="14"/>
    <b v="1"/>
    <s v="theater/plays"/>
    <n v="320"/>
    <n v="22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317"/>
    <x v="0"/>
    <s v="US"/>
    <s v="USD"/>
    <x v="2820"/>
    <x v="2824"/>
    <b v="0"/>
    <n v="15"/>
    <b v="1"/>
    <s v="theater/plays"/>
    <n v="49"/>
    <n v="21.13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x v="2821"/>
    <x v="2825"/>
    <b v="0"/>
    <n v="51"/>
    <b v="1"/>
    <s v="theater/plays"/>
    <n v="11"/>
    <n v="6.2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x v="2822"/>
    <x v="2826"/>
    <b v="0"/>
    <n v="19"/>
    <b v="1"/>
    <s v="theater/plays"/>
    <n v="16"/>
    <n v="16.42000000000000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x v="2823"/>
    <x v="2827"/>
    <b v="0"/>
    <n v="23"/>
    <b v="1"/>
    <s v="theater/plays"/>
    <n v="16"/>
    <n v="13.52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x v="2824"/>
    <x v="2828"/>
    <b v="0"/>
    <n v="97"/>
    <b v="1"/>
    <s v="theater/plays"/>
    <n v="3"/>
    <n v="3.2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x v="2825"/>
    <x v="2829"/>
    <b v="0"/>
    <n v="76"/>
    <b v="1"/>
    <s v="theater/plays"/>
    <n v="12"/>
    <n v="4.08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10"/>
    <x v="0"/>
    <s v="US"/>
    <s v="USD"/>
    <x v="2826"/>
    <x v="2830"/>
    <b v="0"/>
    <n v="11"/>
    <b v="1"/>
    <s v="theater/plays"/>
    <n v="10"/>
    <n v="28.18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10"/>
    <x v="0"/>
    <s v="US"/>
    <s v="USD"/>
    <x v="2827"/>
    <x v="2831"/>
    <b v="0"/>
    <n v="52"/>
    <b v="1"/>
    <s v="theater/plays"/>
    <n v="10"/>
    <n v="5.96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x v="2828"/>
    <x v="2832"/>
    <b v="0"/>
    <n v="95"/>
    <b v="1"/>
    <s v="theater/plays"/>
    <n v="12"/>
    <n v="3.21"/>
    <x v="1"/>
    <s v="plays"/>
    <x v="2832"/>
    <x v="2828"/>
    <x v="3"/>
  </r>
  <r>
    <n v="2833"/>
    <s v="Star Man Rocket Man"/>
    <s v="A new play about exploring outer space"/>
    <n v="2700"/>
    <n v="302"/>
    <x v="0"/>
    <s v="US"/>
    <s v="USD"/>
    <x v="2829"/>
    <x v="2833"/>
    <b v="0"/>
    <n v="35"/>
    <b v="1"/>
    <s v="theater/plays"/>
    <n v="11"/>
    <n v="8.6300000000000008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x v="2830"/>
    <x v="2834"/>
    <b v="0"/>
    <n v="21"/>
    <b v="1"/>
    <s v="theater/plays"/>
    <n v="38"/>
    <n v="14.33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x v="2831"/>
    <x v="2835"/>
    <b v="0"/>
    <n v="93"/>
    <b v="1"/>
    <s v="theater/plays"/>
    <n v="30"/>
    <n v="3.24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x v="2832"/>
    <x v="2836"/>
    <b v="0"/>
    <n v="11"/>
    <b v="1"/>
    <s v="theater/plays"/>
    <n v="67"/>
    <n v="27.36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x v="2833"/>
    <x v="2837"/>
    <b v="0"/>
    <n v="21"/>
    <b v="1"/>
    <s v="theater/plays"/>
    <n v="35"/>
    <n v="14.33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x v="2834"/>
    <x v="2838"/>
    <b v="0"/>
    <n v="54"/>
    <b v="1"/>
    <s v="theater/plays"/>
    <n v="15"/>
    <n v="5.57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x v="2835"/>
    <x v="2839"/>
    <b v="0"/>
    <n v="31"/>
    <b v="1"/>
    <s v="theater/plays"/>
    <n v="9"/>
    <n v="9.68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x v="2836"/>
    <x v="2840"/>
    <b v="0"/>
    <n v="132"/>
    <b v="1"/>
    <s v="theater/plays"/>
    <n v="12"/>
    <n v="2.2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x v="2837"/>
    <x v="2841"/>
    <b v="0"/>
    <n v="1"/>
    <b v="0"/>
    <s v="theater/plays"/>
    <n v="30"/>
    <n v="30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x v="2838"/>
    <x v="2842"/>
    <b v="0"/>
    <n v="0"/>
    <b v="0"/>
    <s v="theater/plays"/>
    <n v="20"/>
    <e v="#DIV/0!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x v="2839"/>
    <x v="2843"/>
    <b v="0"/>
    <n v="0"/>
    <b v="0"/>
    <s v="theater/plays"/>
    <n v="25"/>
    <e v="#DIV/0!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x v="2840"/>
    <x v="2844"/>
    <b v="0"/>
    <n v="1"/>
    <b v="0"/>
    <s v="theater/plays"/>
    <n v="55"/>
    <n v="30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x v="2841"/>
    <x v="2845"/>
    <b v="0"/>
    <n v="39"/>
    <b v="0"/>
    <s v="theater/plays"/>
    <n v="4"/>
    <n v="7.69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x v="2842"/>
    <x v="2846"/>
    <b v="0"/>
    <n v="0"/>
    <b v="0"/>
    <s v="theater/plays"/>
    <n v="4"/>
    <e v="#DIV/0!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x v="2843"/>
    <x v="2847"/>
    <b v="0"/>
    <n v="0"/>
    <b v="0"/>
    <s v="theater/plays"/>
    <n v="15"/>
    <e v="#DIV/0!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x v="2844"/>
    <x v="2848"/>
    <b v="0"/>
    <n v="3"/>
    <b v="0"/>
    <s v="theater/plays"/>
    <n v="1"/>
    <n v="100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x v="2845"/>
    <x v="2849"/>
    <b v="0"/>
    <n v="1"/>
    <b v="0"/>
    <s v="theater/plays"/>
    <n v="60"/>
    <n v="300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x v="2846"/>
    <x v="2850"/>
    <b v="0"/>
    <n v="13"/>
    <b v="0"/>
    <s v="theater/plays"/>
    <n v="4"/>
    <n v="22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x v="2847"/>
    <x v="2851"/>
    <b v="0"/>
    <n v="0"/>
    <b v="0"/>
    <s v="theater/plays"/>
    <n v="7"/>
    <e v="#DIV/0!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292"/>
    <x v="2"/>
    <s v="US"/>
    <s v="USD"/>
    <x v="2848"/>
    <x v="2852"/>
    <b v="0"/>
    <n v="6"/>
    <b v="0"/>
    <s v="theater/plays"/>
    <n v="6"/>
    <n v="48.67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x v="2849"/>
    <x v="2853"/>
    <b v="0"/>
    <n v="0"/>
    <b v="0"/>
    <s v="theater/plays"/>
    <n v="3"/>
    <e v="#DIV/0!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x v="2850"/>
    <x v="2854"/>
    <b v="0"/>
    <n v="14"/>
    <b v="0"/>
    <s v="theater/plays"/>
    <n v="29"/>
    <n v="20.64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x v="2851"/>
    <x v="2855"/>
    <b v="0"/>
    <n v="5"/>
    <b v="0"/>
    <s v="theater/plays"/>
    <n v="48"/>
    <n v="57.8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x v="2852"/>
    <x v="2856"/>
    <b v="0"/>
    <n v="6"/>
    <b v="0"/>
    <s v="theater/plays"/>
    <n v="10"/>
    <n v="48.17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x v="2853"/>
    <x v="2857"/>
    <b v="0"/>
    <n v="15"/>
    <b v="0"/>
    <s v="theater/plays"/>
    <n v="1"/>
    <n v="19.07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x v="2854"/>
    <x v="2858"/>
    <b v="0"/>
    <n v="0"/>
    <b v="0"/>
    <s v="theater/plays"/>
    <n v="29"/>
    <e v="#DIV/0!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285"/>
    <x v="2"/>
    <s v="AU"/>
    <s v="AUD"/>
    <x v="2855"/>
    <x v="2859"/>
    <b v="0"/>
    <n v="1"/>
    <b v="0"/>
    <s v="theater/plays"/>
    <n v="14"/>
    <n v="28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x v="2856"/>
    <x v="2860"/>
    <b v="0"/>
    <n v="9"/>
    <b v="0"/>
    <s v="theater/plays"/>
    <n v="7"/>
    <n v="31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x v="2857"/>
    <x v="2861"/>
    <b v="0"/>
    <n v="3"/>
    <b v="0"/>
    <s v="theater/plays"/>
    <n v="112"/>
    <n v="93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x v="2858"/>
    <x v="2862"/>
    <b v="0"/>
    <n v="3"/>
    <b v="0"/>
    <s v="theater/plays"/>
    <n v="2"/>
    <n v="93.33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x v="2859"/>
    <x v="2863"/>
    <b v="0"/>
    <n v="1"/>
    <b v="0"/>
    <s v="theater/plays"/>
    <n v="1"/>
    <n v="280"/>
    <x v="1"/>
    <s v="plays"/>
    <x v="2863"/>
    <x v="2859"/>
    <x v="3"/>
  </r>
  <r>
    <n v="2864"/>
    <s v="'Haunting Julia' by Alan Ayckbourn"/>
    <s v="Accessible, original theatre for all!"/>
    <n v="2500"/>
    <n v="280"/>
    <x v="2"/>
    <s v="GB"/>
    <s v="GBP"/>
    <x v="2860"/>
    <x v="2864"/>
    <b v="0"/>
    <n v="3"/>
    <b v="0"/>
    <s v="theater/plays"/>
    <n v="11"/>
    <n v="9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x v="2861"/>
    <x v="2865"/>
    <b v="0"/>
    <n v="0"/>
    <b v="0"/>
    <s v="theater/plays"/>
    <n v="10"/>
    <e v="#DIV/0!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x v="2862"/>
    <x v="2866"/>
    <b v="0"/>
    <n v="2"/>
    <b v="0"/>
    <s v="theater/plays"/>
    <n v="6"/>
    <n v="140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x v="2863"/>
    <x v="2867"/>
    <b v="0"/>
    <n v="10"/>
    <b v="0"/>
    <s v="theater/plays"/>
    <n v="11"/>
    <n v="28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x v="2864"/>
    <x v="2868"/>
    <b v="0"/>
    <n v="60"/>
    <b v="0"/>
    <s v="theater/plays"/>
    <n v="2"/>
    <n v="4.6500000000000004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x v="2865"/>
    <x v="2869"/>
    <b v="0"/>
    <n v="5"/>
    <b v="0"/>
    <s v="theater/plays"/>
    <n v="1"/>
    <n v="55.6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x v="2866"/>
    <x v="2870"/>
    <b v="0"/>
    <n v="9"/>
    <b v="0"/>
    <s v="theater/plays"/>
    <n v="6"/>
    <n v="30.78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x v="2867"/>
    <x v="2871"/>
    <b v="0"/>
    <n v="13"/>
    <b v="0"/>
    <s v="theater/plays"/>
    <n v="3"/>
    <n v="21.31"/>
    <x v="1"/>
    <s v="plays"/>
    <x v="2871"/>
    <x v="2867"/>
    <x v="3"/>
  </r>
  <r>
    <n v="2872"/>
    <s v="Loud Arts"/>
    <s v="Local Theatre group in Loudoun County, Virginia. Looking for funds to start producing shows!"/>
    <n v="3000"/>
    <n v="276"/>
    <x v="2"/>
    <s v="US"/>
    <s v="USD"/>
    <x v="2868"/>
    <x v="2872"/>
    <b v="0"/>
    <n v="0"/>
    <b v="0"/>
    <s v="theater/plays"/>
    <n v="9"/>
    <e v="#DIV/0!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x v="2869"/>
    <x v="2873"/>
    <b v="0"/>
    <n v="8"/>
    <b v="0"/>
    <s v="theater/plays"/>
    <n v="11"/>
    <n v="34.13000000000000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x v="2870"/>
    <x v="2874"/>
    <b v="0"/>
    <n v="3"/>
    <b v="0"/>
    <s v="theater/plays"/>
    <n v="5"/>
    <n v="91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x v="2871"/>
    <x v="2875"/>
    <b v="0"/>
    <n v="3"/>
    <b v="0"/>
    <s v="theater/plays"/>
    <n v="1"/>
    <n v="91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x v="2872"/>
    <x v="2876"/>
    <b v="0"/>
    <n v="0"/>
    <b v="0"/>
    <s v="theater/plays"/>
    <n v="0"/>
    <e v="#DIV/0!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x v="2873"/>
    <x v="2877"/>
    <b v="0"/>
    <n v="6"/>
    <b v="0"/>
    <s v="theater/plays"/>
    <n v="5"/>
    <n v="45.17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x v="2874"/>
    <x v="2878"/>
    <b v="0"/>
    <n v="4"/>
    <b v="0"/>
    <s v="theater/plays"/>
    <n v="9"/>
    <n v="67.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x v="2875"/>
    <x v="2879"/>
    <b v="0"/>
    <n v="1"/>
    <b v="0"/>
    <s v="theater/plays"/>
    <n v="2"/>
    <n v="270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x v="2876"/>
    <x v="2880"/>
    <b v="0"/>
    <n v="29"/>
    <b v="0"/>
    <s v="theater/plays"/>
    <n v="2"/>
    <n v="9.31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x v="2877"/>
    <x v="2881"/>
    <b v="0"/>
    <n v="0"/>
    <b v="0"/>
    <s v="theater/plays"/>
    <n v="5"/>
    <e v="#DIV/0!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x v="2878"/>
    <x v="2882"/>
    <b v="0"/>
    <n v="4"/>
    <b v="0"/>
    <s v="theater/plays"/>
    <n v="35"/>
    <n v="66.5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x v="2879"/>
    <x v="2883"/>
    <b v="0"/>
    <n v="5"/>
    <b v="0"/>
    <s v="theater/plays"/>
    <n v="3"/>
    <n v="53.2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264"/>
    <x v="2"/>
    <s v="US"/>
    <s v="USD"/>
    <x v="2880"/>
    <x v="2884"/>
    <b v="0"/>
    <n v="4"/>
    <b v="0"/>
    <s v="theater/plays"/>
    <n v="1"/>
    <n v="66"/>
    <x v="1"/>
    <s v="plays"/>
    <x v="2884"/>
    <x v="2880"/>
    <x v="3"/>
  </r>
  <r>
    <n v="2885"/>
    <s v="The Wedding"/>
    <s v="An historic and proud work of Polish nationalistic literature performed on stage."/>
    <n v="400"/>
    <n v="262"/>
    <x v="2"/>
    <s v="US"/>
    <s v="USD"/>
    <x v="2881"/>
    <x v="2885"/>
    <b v="0"/>
    <n v="5"/>
    <b v="0"/>
    <s v="theater/plays"/>
    <n v="66"/>
    <n v="52.4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x v="2882"/>
    <x v="2886"/>
    <b v="0"/>
    <n v="1"/>
    <b v="0"/>
    <s v="theater/plays"/>
    <n v="131"/>
    <n v="261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x v="2883"/>
    <x v="2887"/>
    <b v="0"/>
    <n v="1"/>
    <b v="0"/>
    <s v="theater/plays"/>
    <n v="9"/>
    <n v="260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x v="2884"/>
    <x v="2888"/>
    <b v="0"/>
    <n v="0"/>
    <b v="0"/>
    <s v="theater/plays"/>
    <n v="1"/>
    <e v="#DIV/0!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x v="2885"/>
    <x v="2889"/>
    <b v="0"/>
    <n v="14"/>
    <b v="0"/>
    <s v="theater/plays"/>
    <n v="9"/>
    <n v="18.57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x v="2886"/>
    <x v="2890"/>
    <b v="0"/>
    <n v="3"/>
    <b v="0"/>
    <s v="theater/plays"/>
    <n v="13"/>
    <n v="86.6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x v="2887"/>
    <x v="2891"/>
    <b v="0"/>
    <n v="10"/>
    <b v="0"/>
    <s v="theater/plays"/>
    <n v="3"/>
    <n v="26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x v="2888"/>
    <x v="2892"/>
    <b v="0"/>
    <n v="17"/>
    <b v="0"/>
    <s v="theater/plays"/>
    <n v="5"/>
    <n v="15.29"/>
    <x v="1"/>
    <s v="plays"/>
    <x v="2892"/>
    <x v="2888"/>
    <x v="3"/>
  </r>
  <r>
    <n v="2893"/>
    <s v="REDISCOVERING KIA THE PLAY"/>
    <s v="Fundraising for REDISCOVERING KIA THE PLAY"/>
    <n v="5000"/>
    <n v="260"/>
    <x v="2"/>
    <s v="US"/>
    <s v="USD"/>
    <x v="2889"/>
    <x v="2893"/>
    <b v="0"/>
    <n v="2"/>
    <b v="0"/>
    <s v="theater/plays"/>
    <n v="5"/>
    <n v="130"/>
    <x v="1"/>
    <s v="plays"/>
    <x v="2893"/>
    <x v="2889"/>
    <x v="3"/>
  </r>
  <r>
    <n v="2894"/>
    <s v="How Could You Do This To Me (The Stage Play)"/>
    <s v="This Is A Story About A Woman A Man And A Woman"/>
    <n v="50000"/>
    <n v="259"/>
    <x v="2"/>
    <s v="US"/>
    <s v="USD"/>
    <x v="2890"/>
    <x v="2894"/>
    <b v="0"/>
    <n v="0"/>
    <b v="0"/>
    <s v="theater/plays"/>
    <n v="1"/>
    <e v="#DIV/0!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x v="2891"/>
    <x v="2895"/>
    <b v="0"/>
    <n v="4"/>
    <b v="0"/>
    <s v="theater/plays"/>
    <n v="52"/>
    <n v="64.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x v="2892"/>
    <x v="2896"/>
    <b v="0"/>
    <n v="12"/>
    <b v="0"/>
    <s v="theater/plays"/>
    <n v="9"/>
    <n v="21.25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x v="2893"/>
    <x v="2897"/>
    <b v="0"/>
    <n v="3"/>
    <b v="0"/>
    <s v="theater/plays"/>
    <n v="2"/>
    <n v="84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x v="2894"/>
    <x v="2898"/>
    <b v="0"/>
    <n v="12"/>
    <b v="0"/>
    <s v="theater/plays"/>
    <n v="3"/>
    <n v="21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x v="2895"/>
    <x v="2899"/>
    <b v="0"/>
    <n v="0"/>
    <b v="0"/>
    <s v="theater/plays"/>
    <n v="3"/>
    <e v="#DIV/0!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x v="2896"/>
    <x v="2900"/>
    <b v="0"/>
    <n v="7"/>
    <b v="0"/>
    <s v="theater/plays"/>
    <n v="5"/>
    <n v="35.86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x v="2897"/>
    <x v="2901"/>
    <b v="0"/>
    <n v="2"/>
    <b v="0"/>
    <s v="theater/plays"/>
    <n v="33"/>
    <n v="125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x v="2898"/>
    <x v="2902"/>
    <b v="0"/>
    <n v="1"/>
    <b v="0"/>
    <s v="theater/plays"/>
    <n v="0"/>
    <n v="250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x v="2899"/>
    <x v="2903"/>
    <b v="0"/>
    <n v="4"/>
    <b v="0"/>
    <s v="theater/plays"/>
    <n v="5"/>
    <n v="62.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x v="2900"/>
    <x v="2904"/>
    <b v="0"/>
    <n v="4"/>
    <b v="0"/>
    <s v="theater/plays"/>
    <n v="17"/>
    <n v="62.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x v="2901"/>
    <x v="2905"/>
    <b v="0"/>
    <n v="17"/>
    <b v="0"/>
    <s v="theater/plays"/>
    <n v="7"/>
    <n v="14.71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x v="2902"/>
    <x v="2906"/>
    <b v="0"/>
    <n v="7"/>
    <b v="0"/>
    <s v="theater/plays"/>
    <n v="4"/>
    <n v="35.71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x v="2903"/>
    <x v="2907"/>
    <b v="0"/>
    <n v="2"/>
    <b v="0"/>
    <s v="theater/plays"/>
    <n v="10"/>
    <n v="125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x v="2904"/>
    <x v="2908"/>
    <b v="0"/>
    <n v="5"/>
    <b v="0"/>
    <s v="theater/plays"/>
    <n v="3"/>
    <n v="50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x v="2905"/>
    <x v="2909"/>
    <b v="0"/>
    <n v="1"/>
    <b v="0"/>
    <s v="theater/plays"/>
    <n v="0"/>
    <n v="25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x v="2906"/>
    <x v="2910"/>
    <b v="0"/>
    <n v="1"/>
    <b v="0"/>
    <s v="theater/plays"/>
    <n v="1"/>
    <n v="250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x v="2907"/>
    <x v="2911"/>
    <b v="0"/>
    <n v="14"/>
    <b v="0"/>
    <s v="theater/plays"/>
    <n v="14"/>
    <n v="17.86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x v="2908"/>
    <x v="2912"/>
    <b v="0"/>
    <n v="26"/>
    <b v="0"/>
    <s v="theater/plays"/>
    <n v="2"/>
    <n v="9.6199999999999992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x v="2909"/>
    <x v="2913"/>
    <b v="0"/>
    <n v="2"/>
    <b v="0"/>
    <s v="theater/plays"/>
    <n v="3"/>
    <n v="125"/>
    <x v="1"/>
    <s v="plays"/>
    <x v="2913"/>
    <x v="2909"/>
    <x v="3"/>
  </r>
  <r>
    <n v="2914"/>
    <s v="Hercules the Panto"/>
    <s v="Hercules must complete four challenges in order to meet the father he never knew"/>
    <n v="25000"/>
    <n v="250"/>
    <x v="2"/>
    <s v="GB"/>
    <s v="GBP"/>
    <x v="2910"/>
    <x v="2914"/>
    <b v="0"/>
    <n v="1"/>
    <b v="0"/>
    <s v="theater/plays"/>
    <n v="1"/>
    <n v="250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x v="2911"/>
    <x v="2915"/>
    <b v="0"/>
    <n v="3"/>
    <b v="0"/>
    <s v="theater/plays"/>
    <n v="25"/>
    <n v="81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x v="2912"/>
    <x v="2916"/>
    <b v="0"/>
    <n v="7"/>
    <b v="0"/>
    <s v="theater/plays"/>
    <n v="13"/>
    <n v="34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x v="2913"/>
    <x v="2917"/>
    <b v="0"/>
    <n v="9"/>
    <b v="0"/>
    <s v="theater/plays"/>
    <n v="12"/>
    <n v="26.78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x v="2914"/>
    <x v="2918"/>
    <b v="0"/>
    <n v="20"/>
    <b v="0"/>
    <s v="theater/plays"/>
    <n v="5"/>
    <n v="12.05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241"/>
    <x v="2"/>
    <s v="US"/>
    <s v="USD"/>
    <x v="2915"/>
    <x v="2919"/>
    <b v="0"/>
    <n v="6"/>
    <b v="0"/>
    <s v="theater/plays"/>
    <n v="40"/>
    <n v="40.17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x v="2916"/>
    <x v="2920"/>
    <b v="0"/>
    <n v="13"/>
    <b v="0"/>
    <s v="theater/plays"/>
    <n v="10"/>
    <n v="18.46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x v="2917"/>
    <x v="2921"/>
    <b v="0"/>
    <n v="3"/>
    <b v="1"/>
    <s v="theater/musical"/>
    <n v="240"/>
    <n v="80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x v="2918"/>
    <x v="2922"/>
    <b v="0"/>
    <n v="6"/>
    <b v="1"/>
    <s v="theater/musical"/>
    <n v="47"/>
    <n v="39.5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x v="2919"/>
    <x v="2923"/>
    <b v="0"/>
    <n v="10"/>
    <b v="1"/>
    <s v="theater/musical"/>
    <n v="79"/>
    <n v="23.6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x v="2920"/>
    <x v="2924"/>
    <b v="0"/>
    <n v="147"/>
    <b v="1"/>
    <s v="theater/musical"/>
    <n v="1"/>
    <n v="1.6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x v="2921"/>
    <x v="2925"/>
    <b v="0"/>
    <n v="199"/>
    <b v="1"/>
    <s v="theater/musical"/>
    <n v="1"/>
    <n v="1.18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x v="2922"/>
    <x v="2926"/>
    <b v="0"/>
    <n v="50"/>
    <b v="1"/>
    <s v="theater/musical"/>
    <n v="8"/>
    <n v="4.68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x v="2923"/>
    <x v="2927"/>
    <b v="0"/>
    <n v="21"/>
    <b v="1"/>
    <s v="theater/musical"/>
    <n v="13"/>
    <n v="11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234"/>
    <x v="0"/>
    <s v="US"/>
    <s v="USD"/>
    <x v="2924"/>
    <x v="2928"/>
    <b v="0"/>
    <n v="24"/>
    <b v="1"/>
    <s v="theater/musical"/>
    <n v="23"/>
    <n v="9.75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x v="2925"/>
    <x v="2929"/>
    <b v="0"/>
    <n v="32"/>
    <b v="1"/>
    <s v="theater/musical"/>
    <n v="3"/>
    <n v="7.28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x v="2926"/>
    <x v="2930"/>
    <b v="0"/>
    <n v="62"/>
    <b v="1"/>
    <s v="theater/musical"/>
    <n v="2"/>
    <n v="3.76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x v="2927"/>
    <x v="2931"/>
    <b v="0"/>
    <n v="9"/>
    <b v="1"/>
    <s v="theater/musical"/>
    <n v="31"/>
    <n v="25.56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x v="2928"/>
    <x v="2932"/>
    <b v="0"/>
    <n v="38"/>
    <b v="1"/>
    <s v="theater/musical"/>
    <n v="7"/>
    <n v="6.05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x v="2929"/>
    <x v="2933"/>
    <b v="0"/>
    <n v="54"/>
    <b v="1"/>
    <s v="theater/musical"/>
    <n v="9"/>
    <n v="4.1900000000000004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x v="2930"/>
    <x v="2934"/>
    <b v="0"/>
    <n v="37"/>
    <b v="1"/>
    <s v="theater/musical"/>
    <n v="9"/>
    <n v="6.08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x v="2931"/>
    <x v="2935"/>
    <b v="0"/>
    <n v="39"/>
    <b v="1"/>
    <s v="theater/musical"/>
    <n v="6"/>
    <n v="5.77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x v="2932"/>
    <x v="2936"/>
    <b v="0"/>
    <n v="34"/>
    <b v="1"/>
    <s v="theater/musical"/>
    <n v="23"/>
    <n v="6.62"/>
    <x v="1"/>
    <s v="musical"/>
    <x v="2936"/>
    <x v="2932"/>
    <x v="3"/>
  </r>
  <r>
    <n v="2937"/>
    <s v="UCAS"/>
    <s v="UCAS is a new British musical premiering at the Edinburgh Fringe Festival 2014."/>
    <n v="1500"/>
    <n v="225"/>
    <x v="0"/>
    <s v="GB"/>
    <s v="GBP"/>
    <x v="2933"/>
    <x v="2937"/>
    <b v="0"/>
    <n v="55"/>
    <b v="1"/>
    <s v="theater/musical"/>
    <n v="15"/>
    <n v="4.09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x v="2934"/>
    <x v="2938"/>
    <b v="0"/>
    <n v="32"/>
    <b v="1"/>
    <s v="theater/musical"/>
    <n v="6"/>
    <n v="7.03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x v="2935"/>
    <x v="2939"/>
    <b v="0"/>
    <n v="25"/>
    <b v="1"/>
    <s v="theater/musical"/>
    <n v="3"/>
    <n v="8.9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x v="2936"/>
    <x v="2940"/>
    <b v="0"/>
    <n v="33"/>
    <b v="1"/>
    <s v="theater/musical"/>
    <n v="9"/>
    <n v="6.76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x v="2937"/>
    <x v="2941"/>
    <b v="0"/>
    <n v="1"/>
    <b v="0"/>
    <s v="theater/spaces"/>
    <n v="1"/>
    <n v="220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x v="2938"/>
    <x v="2942"/>
    <b v="0"/>
    <n v="202"/>
    <b v="0"/>
    <s v="theater/spaces"/>
    <n v="0"/>
    <n v="1.07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x v="2939"/>
    <x v="2943"/>
    <b v="0"/>
    <n v="0"/>
    <b v="0"/>
    <s v="theater/spaces"/>
    <n v="7"/>
    <e v="#DIV/0!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x v="2940"/>
    <x v="2944"/>
    <b v="0"/>
    <n v="1"/>
    <b v="0"/>
    <s v="theater/spaces"/>
    <n v="2"/>
    <n v="216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x v="2941"/>
    <x v="2945"/>
    <b v="0"/>
    <n v="0"/>
    <b v="0"/>
    <s v="theater/spaces"/>
    <n v="0"/>
    <e v="#DIV/0!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x v="2942"/>
    <x v="2946"/>
    <b v="0"/>
    <n v="2"/>
    <b v="0"/>
    <s v="theater/spaces"/>
    <n v="11"/>
    <n v="107.5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x v="2943"/>
    <x v="2947"/>
    <b v="0"/>
    <n v="13"/>
    <b v="0"/>
    <s v="theater/spaces"/>
    <n v="1"/>
    <n v="16.54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x v="2944"/>
    <x v="2948"/>
    <b v="0"/>
    <n v="9"/>
    <b v="0"/>
    <s v="theater/spaces"/>
    <n v="0"/>
    <n v="23.78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x v="2945"/>
    <x v="2949"/>
    <b v="0"/>
    <n v="2"/>
    <b v="0"/>
    <s v="theater/spaces"/>
    <n v="21"/>
    <n v="106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x v="2946"/>
    <x v="2950"/>
    <b v="0"/>
    <n v="0"/>
    <b v="0"/>
    <s v="theater/spaces"/>
    <n v="0"/>
    <e v="#DIV/0!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x v="2947"/>
    <x v="2951"/>
    <b v="0"/>
    <n v="58"/>
    <b v="0"/>
    <s v="theater/spaces"/>
    <n v="0"/>
    <n v="3.66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x v="2948"/>
    <x v="2952"/>
    <b v="0"/>
    <n v="8"/>
    <b v="0"/>
    <s v="theater/spaces"/>
    <n v="1"/>
    <n v="26.38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x v="2949"/>
    <x v="2953"/>
    <b v="0"/>
    <n v="3"/>
    <b v="0"/>
    <s v="theater/spaces"/>
    <n v="0"/>
    <n v="70.33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x v="2950"/>
    <x v="2954"/>
    <b v="0"/>
    <n v="0"/>
    <b v="0"/>
    <s v="theater/spaces"/>
    <n v="1"/>
    <e v="#DIV/0!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x v="2951"/>
    <x v="2955"/>
    <b v="0"/>
    <n v="11"/>
    <b v="0"/>
    <s v="theater/spaces"/>
    <n v="18"/>
    <n v="19.09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x v="2952"/>
    <x v="2956"/>
    <b v="0"/>
    <n v="20"/>
    <b v="0"/>
    <s v="theater/spaces"/>
    <n v="3"/>
    <n v="10.25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x v="2953"/>
    <x v="2957"/>
    <b v="0"/>
    <n v="3"/>
    <b v="0"/>
    <s v="theater/spaces"/>
    <n v="1"/>
    <n v="68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x v="2954"/>
    <x v="2958"/>
    <b v="0"/>
    <n v="0"/>
    <b v="0"/>
    <s v="theater/spaces"/>
    <n v="0"/>
    <e v="#DIV/0!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x v="2955"/>
    <x v="2959"/>
    <b v="0"/>
    <n v="0"/>
    <b v="0"/>
    <s v="theater/spaces"/>
    <n v="2"/>
    <e v="#DIV/0!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x v="2956"/>
    <x v="2960"/>
    <b v="0"/>
    <n v="0"/>
    <b v="0"/>
    <s v="theater/spaces"/>
    <n v="0"/>
    <e v="#DIV/0!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x v="2957"/>
    <x v="2961"/>
    <b v="0"/>
    <n v="108"/>
    <b v="1"/>
    <s v="theater/plays"/>
    <n v="4"/>
    <n v="1.9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x v="2958"/>
    <x v="2962"/>
    <b v="0"/>
    <n v="20"/>
    <b v="1"/>
    <s v="theater/plays"/>
    <n v="20"/>
    <n v="10.19999999999999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x v="2959"/>
    <x v="2963"/>
    <b v="0"/>
    <n v="98"/>
    <b v="1"/>
    <s v="theater/plays"/>
    <n v="2"/>
    <n v="2.08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x v="2960"/>
    <x v="2964"/>
    <b v="0"/>
    <n v="196"/>
    <b v="1"/>
    <s v="theater/plays"/>
    <n v="4"/>
    <n v="1.03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x v="2961"/>
    <x v="2965"/>
    <b v="0"/>
    <n v="39"/>
    <b v="1"/>
    <s v="theater/plays"/>
    <n v="13"/>
    <n v="5.18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x v="2962"/>
    <x v="2966"/>
    <b v="0"/>
    <n v="128"/>
    <b v="1"/>
    <s v="theater/plays"/>
    <n v="2"/>
    <n v="1.5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x v="2963"/>
    <x v="2967"/>
    <b v="0"/>
    <n v="71"/>
    <b v="1"/>
    <s v="theater/plays"/>
    <n v="4"/>
    <n v="2.8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201"/>
    <x v="0"/>
    <s v="US"/>
    <s v="USD"/>
    <x v="2964"/>
    <x v="2968"/>
    <b v="0"/>
    <n v="47"/>
    <b v="1"/>
    <s v="theater/plays"/>
    <n v="6"/>
    <n v="4.28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x v="2965"/>
    <x v="2969"/>
    <b v="0"/>
    <n v="17"/>
    <b v="1"/>
    <s v="theater/plays"/>
    <n v="20"/>
    <n v="11.76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x v="2966"/>
    <x v="2970"/>
    <b v="0"/>
    <n v="91"/>
    <b v="1"/>
    <s v="theater/plays"/>
    <n v="3"/>
    <n v="2.2000000000000002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x v="2967"/>
    <x v="2971"/>
    <b v="0"/>
    <n v="43"/>
    <b v="1"/>
    <s v="theater/plays"/>
    <n v="6"/>
    <n v="4.6500000000000004"/>
    <x v="1"/>
    <s v="plays"/>
    <x v="2971"/>
    <x v="2967"/>
    <x v="3"/>
  </r>
  <r>
    <n v="2972"/>
    <s v="A Bad Plan"/>
    <s v="A group of artists. A mythical art piece. A harrowing quest. And some margaritas."/>
    <n v="2000"/>
    <n v="200"/>
    <x v="0"/>
    <s v="US"/>
    <s v="USD"/>
    <x v="2968"/>
    <x v="2972"/>
    <b v="0"/>
    <n v="17"/>
    <b v="1"/>
    <s v="theater/plays"/>
    <n v="10"/>
    <n v="11.76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x v="2969"/>
    <x v="2973"/>
    <b v="0"/>
    <n v="33"/>
    <b v="1"/>
    <s v="theater/plays"/>
    <n v="4"/>
    <n v="6.06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x v="2970"/>
    <x v="2974"/>
    <b v="0"/>
    <n v="87"/>
    <b v="1"/>
    <s v="theater/plays"/>
    <n v="4"/>
    <n v="2.2999999999999998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x v="2971"/>
    <x v="2975"/>
    <b v="0"/>
    <n v="113"/>
    <b v="1"/>
    <s v="theater/plays"/>
    <n v="3"/>
    <n v="1.77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200"/>
    <x v="0"/>
    <s v="GB"/>
    <s v="GBP"/>
    <x v="2972"/>
    <x v="2976"/>
    <b v="0"/>
    <n v="14"/>
    <b v="1"/>
    <s v="theater/plays"/>
    <n v="286"/>
    <n v="14.29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x v="2973"/>
    <x v="2977"/>
    <b v="0"/>
    <n v="30"/>
    <b v="1"/>
    <s v="theater/plays"/>
    <n v="7"/>
    <n v="6.63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x v="2974"/>
    <x v="2978"/>
    <b v="0"/>
    <n v="16"/>
    <b v="1"/>
    <s v="theater/plays"/>
    <n v="26"/>
    <n v="12.25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x v="2975"/>
    <x v="2979"/>
    <b v="0"/>
    <n v="46"/>
    <b v="1"/>
    <s v="theater/plays"/>
    <n v="4"/>
    <n v="4.26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195"/>
    <x v="0"/>
    <s v="US"/>
    <s v="USD"/>
    <x v="2976"/>
    <x v="2980"/>
    <b v="0"/>
    <n v="24"/>
    <b v="1"/>
    <s v="theater/plays"/>
    <n v="7"/>
    <n v="8.1300000000000008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x v="2977"/>
    <x v="2981"/>
    <b v="1"/>
    <n v="97"/>
    <b v="1"/>
    <s v="theater/spaces"/>
    <n v="5"/>
    <n v="2.0099999999999998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x v="2978"/>
    <x v="2982"/>
    <b v="1"/>
    <n v="59"/>
    <b v="1"/>
    <s v="theater/spaces"/>
    <n v="4"/>
    <n v="3.31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x v="2979"/>
    <x v="2983"/>
    <b v="1"/>
    <n v="1095"/>
    <b v="1"/>
    <s v="theater/spaces"/>
    <n v="0"/>
    <n v="0.18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x v="2980"/>
    <x v="2984"/>
    <b v="1"/>
    <n v="218"/>
    <b v="1"/>
    <s v="theater/spaces"/>
    <n v="1"/>
    <n v="0.87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x v="2981"/>
    <x v="2985"/>
    <b v="0"/>
    <n v="111"/>
    <b v="1"/>
    <s v="theater/spaces"/>
    <n v="2"/>
    <n v="1.71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x v="2982"/>
    <x v="2986"/>
    <b v="0"/>
    <n v="56"/>
    <b v="1"/>
    <s v="theater/spaces"/>
    <n v="8"/>
    <n v="3.38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x v="2983"/>
    <x v="2987"/>
    <b v="0"/>
    <n v="265"/>
    <b v="1"/>
    <s v="theater/spaces"/>
    <n v="1"/>
    <n v="0.71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x v="2984"/>
    <x v="2988"/>
    <b v="0"/>
    <n v="28"/>
    <b v="1"/>
    <s v="theater/spaces"/>
    <n v="19"/>
    <n v="6.68"/>
    <x v="1"/>
    <s v="spaces"/>
    <x v="2988"/>
    <x v="2984"/>
    <x v="2"/>
  </r>
  <r>
    <n v="2989"/>
    <s v="Let's Light Up The Gem!"/>
    <s v="Bring the movies back to Bethel, Maine."/>
    <n v="20000"/>
    <n v="186"/>
    <x v="0"/>
    <s v="US"/>
    <s v="USD"/>
    <x v="2985"/>
    <x v="2989"/>
    <b v="0"/>
    <n v="364"/>
    <b v="1"/>
    <s v="theater/spaces"/>
    <n v="1"/>
    <n v="0.51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x v="2986"/>
    <x v="2990"/>
    <b v="0"/>
    <n v="27"/>
    <b v="1"/>
    <s v="theater/spaces"/>
    <n v="2"/>
    <n v="6.85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x v="2987"/>
    <x v="2991"/>
    <b v="0"/>
    <n v="93"/>
    <b v="1"/>
    <s v="theater/spaces"/>
    <n v="2"/>
    <n v="1.99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x v="2988"/>
    <x v="2992"/>
    <b v="0"/>
    <n v="64"/>
    <b v="1"/>
    <s v="theater/spaces"/>
    <n v="6"/>
    <n v="2.81"/>
    <x v="1"/>
    <s v="spaces"/>
    <x v="2992"/>
    <x v="2988"/>
    <x v="2"/>
  </r>
  <r>
    <n v="2993"/>
    <s v="TRUE WEST: Think, Dog! Productions"/>
    <s v="Help us build the Kitchen from Hell!"/>
    <n v="1000"/>
    <n v="180"/>
    <x v="0"/>
    <s v="US"/>
    <s v="USD"/>
    <x v="2989"/>
    <x v="2993"/>
    <b v="0"/>
    <n v="22"/>
    <b v="1"/>
    <s v="theater/spaces"/>
    <n v="18"/>
    <n v="8.18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x v="2990"/>
    <x v="2994"/>
    <b v="0"/>
    <n v="59"/>
    <b v="1"/>
    <s v="theater/spaces"/>
    <n v="60"/>
    <n v="3.05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x v="2991"/>
    <x v="2995"/>
    <b v="0"/>
    <n v="249"/>
    <b v="1"/>
    <s v="theater/spaces"/>
    <n v="1"/>
    <n v="0.72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180"/>
    <x v="0"/>
    <s v="US"/>
    <s v="USD"/>
    <x v="2992"/>
    <x v="2996"/>
    <b v="0"/>
    <n v="392"/>
    <b v="1"/>
    <s v="theater/spaces"/>
    <n v="1"/>
    <n v="0.46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x v="2993"/>
    <x v="2997"/>
    <b v="0"/>
    <n v="115"/>
    <b v="1"/>
    <s v="theater/spaces"/>
    <n v="2"/>
    <n v="1.55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x v="2994"/>
    <x v="2998"/>
    <b v="0"/>
    <n v="433"/>
    <b v="1"/>
    <s v="theater/spaces"/>
    <n v="0"/>
    <n v="0.41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x v="807"/>
    <x v="2999"/>
    <b v="0"/>
    <n v="20"/>
    <b v="1"/>
    <s v="theater/spaces"/>
    <n v="13"/>
    <n v="8.8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x v="2995"/>
    <x v="3000"/>
    <b v="0"/>
    <n v="8"/>
    <b v="1"/>
    <s v="theater/spaces"/>
    <n v="35"/>
    <n v="22.13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x v="2996"/>
    <x v="3001"/>
    <b v="0"/>
    <n v="175"/>
    <b v="1"/>
    <s v="theater/spaces"/>
    <n v="2"/>
    <n v="1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x v="2997"/>
    <x v="3002"/>
    <b v="0"/>
    <n v="104"/>
    <b v="1"/>
    <s v="theater/spaces"/>
    <n v="3"/>
    <n v="1.68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x v="2998"/>
    <x v="3003"/>
    <b v="0"/>
    <n v="17"/>
    <b v="1"/>
    <s v="theater/spaces"/>
    <n v="6"/>
    <n v="10.18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x v="2999"/>
    <x v="3004"/>
    <b v="0"/>
    <n v="277"/>
    <b v="1"/>
    <s v="theater/spaces"/>
    <n v="0"/>
    <n v="0.6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x v="3000"/>
    <x v="3005"/>
    <b v="0"/>
    <n v="118"/>
    <b v="1"/>
    <s v="theater/spaces"/>
    <n v="2"/>
    <n v="1.4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170"/>
    <x v="0"/>
    <s v="CA"/>
    <s v="CAD"/>
    <x v="3001"/>
    <x v="3006"/>
    <b v="0"/>
    <n v="97"/>
    <b v="1"/>
    <s v="theater/spaces"/>
    <n v="2"/>
    <n v="1.75"/>
    <x v="1"/>
    <s v="spaces"/>
    <x v="3006"/>
    <x v="3001"/>
    <x v="3"/>
  </r>
  <r>
    <n v="3007"/>
    <s v="Bethlem"/>
    <s v="Consuite for 2015 CoreCon.  An adventure into insanity."/>
    <n v="600"/>
    <n v="170"/>
    <x v="0"/>
    <s v="US"/>
    <s v="USD"/>
    <x v="3002"/>
    <x v="3007"/>
    <b v="0"/>
    <n v="20"/>
    <b v="1"/>
    <s v="theater/spaces"/>
    <n v="28"/>
    <n v="8.5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x v="3003"/>
    <x v="3008"/>
    <b v="0"/>
    <n v="26"/>
    <b v="1"/>
    <s v="theater/spaces"/>
    <n v="6"/>
    <n v="6.54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x v="3004"/>
    <x v="3009"/>
    <b v="0"/>
    <n v="128"/>
    <b v="1"/>
    <s v="theater/spaces"/>
    <n v="1"/>
    <n v="1.2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x v="3005"/>
    <x v="3010"/>
    <b v="0"/>
    <n v="15"/>
    <b v="1"/>
    <s v="theater/spaces"/>
    <n v="11"/>
    <n v="11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x v="3006"/>
    <x v="3011"/>
    <b v="0"/>
    <n v="25"/>
    <b v="1"/>
    <s v="theater/spaces"/>
    <n v="54"/>
    <n v="6.48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x v="3007"/>
    <x v="3012"/>
    <b v="0"/>
    <n v="55"/>
    <b v="1"/>
    <s v="theater/spaces"/>
    <n v="4"/>
    <n v="2.91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x v="3008"/>
    <x v="3013"/>
    <b v="0"/>
    <n v="107"/>
    <b v="1"/>
    <s v="theater/spaces"/>
    <n v="2"/>
    <n v="1.5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x v="3009"/>
    <x v="3014"/>
    <b v="0"/>
    <n v="557"/>
    <b v="1"/>
    <s v="theater/spaces"/>
    <n v="1"/>
    <n v="0.28000000000000003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155"/>
    <x v="0"/>
    <s v="US"/>
    <s v="USD"/>
    <x v="3010"/>
    <x v="3015"/>
    <b v="0"/>
    <n v="40"/>
    <b v="1"/>
    <s v="theater/spaces"/>
    <n v="5"/>
    <n v="3.88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x v="3011"/>
    <x v="3016"/>
    <b v="0"/>
    <n v="36"/>
    <b v="1"/>
    <s v="theater/spaces"/>
    <n v="2"/>
    <n v="4.25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x v="3012"/>
    <x v="3017"/>
    <b v="0"/>
    <n v="159"/>
    <b v="1"/>
    <s v="theater/spaces"/>
    <n v="1"/>
    <n v="0.96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x v="3013"/>
    <x v="3018"/>
    <b v="0"/>
    <n v="41"/>
    <b v="1"/>
    <s v="theater/spaces"/>
    <n v="4"/>
    <n v="3.73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x v="3014"/>
    <x v="3019"/>
    <b v="0"/>
    <n v="226"/>
    <b v="1"/>
    <s v="theater/spaces"/>
    <n v="1"/>
    <n v="0.67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x v="3015"/>
    <x v="3020"/>
    <b v="0"/>
    <n v="30"/>
    <b v="1"/>
    <s v="theater/spaces"/>
    <n v="2"/>
    <n v="5.03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x v="3016"/>
    <x v="3021"/>
    <b v="0"/>
    <n v="103"/>
    <b v="1"/>
    <s v="theater/spaces"/>
    <n v="3"/>
    <n v="1.47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x v="3017"/>
    <x v="3022"/>
    <b v="0"/>
    <n v="62"/>
    <b v="1"/>
    <s v="theater/spaces"/>
    <n v="2"/>
    <n v="2.44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x v="3018"/>
    <x v="3023"/>
    <b v="0"/>
    <n v="6"/>
    <b v="1"/>
    <s v="theater/spaces"/>
    <n v="22"/>
    <n v="25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x v="3019"/>
    <x v="3024"/>
    <b v="0"/>
    <n v="182"/>
    <b v="1"/>
    <s v="theater/spaces"/>
    <n v="3"/>
    <n v="0.83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x v="3020"/>
    <x v="3025"/>
    <b v="0"/>
    <n v="145"/>
    <b v="1"/>
    <s v="theater/spaces"/>
    <n v="6"/>
    <n v="1.03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x v="3021"/>
    <x v="3026"/>
    <b v="0"/>
    <n v="25"/>
    <b v="1"/>
    <s v="theater/spaces"/>
    <n v="17"/>
    <n v="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x v="3022"/>
    <x v="3027"/>
    <b v="0"/>
    <n v="320"/>
    <b v="1"/>
    <s v="theater/spaces"/>
    <n v="0"/>
    <n v="0.47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150"/>
    <x v="0"/>
    <s v="US"/>
    <s v="USD"/>
    <x v="3023"/>
    <x v="3028"/>
    <b v="0"/>
    <n v="99"/>
    <b v="1"/>
    <s v="theater/spaces"/>
    <n v="3"/>
    <n v="1.52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x v="3024"/>
    <x v="3029"/>
    <b v="0"/>
    <n v="348"/>
    <b v="1"/>
    <s v="theater/spaces"/>
    <n v="1"/>
    <n v="0.43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x v="3025"/>
    <x v="3030"/>
    <b v="0"/>
    <n v="41"/>
    <b v="1"/>
    <s v="theater/spaces"/>
    <n v="9"/>
    <n v="3.63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x v="3026"/>
    <x v="3031"/>
    <b v="0"/>
    <n v="29"/>
    <b v="1"/>
    <s v="theater/spaces"/>
    <n v="10"/>
    <n v="5.03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x v="3027"/>
    <x v="3032"/>
    <b v="0"/>
    <n v="25"/>
    <b v="1"/>
    <s v="theater/spaces"/>
    <n v="15"/>
    <n v="5.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x v="3028"/>
    <x v="3033"/>
    <b v="0"/>
    <n v="23"/>
    <b v="1"/>
    <s v="theater/spaces"/>
    <n v="5"/>
    <n v="6.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x v="3029"/>
    <x v="3034"/>
    <b v="0"/>
    <n v="1260"/>
    <b v="1"/>
    <s v="theater/spaces"/>
    <n v="0"/>
    <n v="0.12"/>
    <x v="1"/>
    <s v="spaces"/>
    <x v="3034"/>
    <x v="3029"/>
    <x v="2"/>
  </r>
  <r>
    <n v="3035"/>
    <s v="The Coalition Theater"/>
    <s v="Help create a permanent home for live comedy shows and classes in Downtown RVA."/>
    <n v="25000"/>
    <n v="142"/>
    <x v="0"/>
    <s v="US"/>
    <s v="USD"/>
    <x v="3030"/>
    <x v="3035"/>
    <b v="0"/>
    <n v="307"/>
    <b v="1"/>
    <s v="theater/spaces"/>
    <n v="1"/>
    <n v="0.46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x v="3031"/>
    <x v="3036"/>
    <b v="0"/>
    <n v="329"/>
    <b v="1"/>
    <s v="theater/spaces"/>
    <n v="1"/>
    <n v="0.4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x v="3032"/>
    <x v="3037"/>
    <b v="0"/>
    <n v="32"/>
    <b v="1"/>
    <s v="theater/spaces"/>
    <n v="28"/>
    <n v="4.4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x v="3033"/>
    <x v="3038"/>
    <b v="0"/>
    <n v="27"/>
    <b v="1"/>
    <s v="theater/spaces"/>
    <n v="14"/>
    <n v="5.19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x v="3034"/>
    <x v="3039"/>
    <b v="0"/>
    <n v="236"/>
    <b v="1"/>
    <s v="theater/spaces"/>
    <n v="1"/>
    <n v="0.59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140"/>
    <x v="0"/>
    <s v="US"/>
    <s v="USD"/>
    <x v="3035"/>
    <x v="3040"/>
    <b v="0"/>
    <n v="42"/>
    <b v="1"/>
    <s v="theater/spaces"/>
    <n v="5"/>
    <n v="3.33"/>
    <x v="1"/>
    <s v="spaces"/>
    <x v="3040"/>
    <x v="3035"/>
    <x v="0"/>
  </r>
  <r>
    <n v="3041"/>
    <s v="Lend a Hand in Our Home"/>
    <s v="Privet! Hello! Bon Jour! We are the Arlekin Players Theatre and we need a home."/>
    <n v="8300"/>
    <n v="140"/>
    <x v="0"/>
    <s v="US"/>
    <s v="USD"/>
    <x v="3036"/>
    <x v="3041"/>
    <b v="0"/>
    <n v="95"/>
    <b v="1"/>
    <s v="theater/spaces"/>
    <n v="2"/>
    <n v="1.47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x v="3037"/>
    <x v="3042"/>
    <b v="0"/>
    <n v="37"/>
    <b v="1"/>
    <s v="theater/spaces"/>
    <n v="9"/>
    <n v="3.73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x v="3038"/>
    <x v="3043"/>
    <b v="0"/>
    <n v="128"/>
    <b v="1"/>
    <s v="theater/spaces"/>
    <n v="1"/>
    <n v="1.07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x v="3039"/>
    <x v="3044"/>
    <b v="0"/>
    <n v="156"/>
    <b v="1"/>
    <s v="theater/spaces"/>
    <n v="1"/>
    <n v="0.87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x v="3040"/>
    <x v="3045"/>
    <b v="0"/>
    <n v="64"/>
    <b v="1"/>
    <s v="theater/spaces"/>
    <n v="3"/>
    <n v="2.11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x v="3041"/>
    <x v="3046"/>
    <b v="0"/>
    <n v="58"/>
    <b v="1"/>
    <s v="theater/spaces"/>
    <n v="2"/>
    <n v="2.33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135"/>
    <x v="0"/>
    <s v="US"/>
    <s v="USD"/>
    <x v="3042"/>
    <x v="3047"/>
    <b v="0"/>
    <n v="20"/>
    <b v="1"/>
    <s v="theater/spaces"/>
    <n v="27"/>
    <n v="6.7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x v="3043"/>
    <x v="3048"/>
    <b v="0"/>
    <n v="47"/>
    <b v="1"/>
    <s v="theater/spaces"/>
    <n v="3"/>
    <n v="2.87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x v="3044"/>
    <x v="3049"/>
    <b v="0"/>
    <n v="54"/>
    <b v="1"/>
    <s v="theater/spaces"/>
    <n v="4"/>
    <n v="2.46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132"/>
    <x v="0"/>
    <s v="US"/>
    <s v="USD"/>
    <x v="3045"/>
    <x v="3050"/>
    <b v="0"/>
    <n v="9"/>
    <b v="1"/>
    <s v="theater/spaces"/>
    <n v="22"/>
    <n v="14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x v="3046"/>
    <x v="3051"/>
    <b v="1"/>
    <n v="35"/>
    <b v="0"/>
    <s v="theater/spaces"/>
    <n v="4"/>
    <n v="3.77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x v="3047"/>
    <x v="3052"/>
    <b v="0"/>
    <n v="2"/>
    <b v="0"/>
    <s v="theater/spaces"/>
    <n v="0"/>
    <n v="65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x v="3048"/>
    <x v="3053"/>
    <b v="0"/>
    <n v="3"/>
    <b v="0"/>
    <s v="theater/spaces"/>
    <n v="1"/>
    <n v="43.67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x v="3049"/>
    <x v="3054"/>
    <b v="0"/>
    <n v="0"/>
    <b v="0"/>
    <s v="theater/spaces"/>
    <n v="44"/>
    <e v="#DIV/0!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x v="3050"/>
    <x v="3055"/>
    <b v="0"/>
    <n v="1"/>
    <b v="0"/>
    <s v="theater/spaces"/>
    <n v="1"/>
    <n v="130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x v="3051"/>
    <x v="3056"/>
    <b v="0"/>
    <n v="0"/>
    <b v="0"/>
    <s v="theater/spaces"/>
    <n v="1"/>
    <e v="#DIV/0!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x v="3052"/>
    <x v="3057"/>
    <b v="0"/>
    <n v="0"/>
    <b v="0"/>
    <s v="theater/spaces"/>
    <n v="0"/>
    <e v="#DIV/0!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x v="3053"/>
    <x v="3058"/>
    <b v="0"/>
    <n v="3"/>
    <b v="0"/>
    <s v="theater/spaces"/>
    <n v="1"/>
    <n v="43.33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x v="3054"/>
    <x v="3059"/>
    <b v="0"/>
    <n v="11"/>
    <b v="0"/>
    <s v="theater/spaces"/>
    <n v="1"/>
    <n v="11.82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129"/>
    <x v="2"/>
    <s v="US"/>
    <s v="USD"/>
    <x v="3055"/>
    <x v="3060"/>
    <b v="0"/>
    <n v="6"/>
    <b v="0"/>
    <s v="theater/spaces"/>
    <n v="0"/>
    <n v="21.5"/>
    <x v="1"/>
    <s v="spaces"/>
    <x v="3060"/>
    <x v="3055"/>
    <x v="0"/>
  </r>
  <r>
    <n v="3061"/>
    <s v="Help Save Parkway Cinemas!"/>
    <s v="Save a historic Local theater."/>
    <n v="1000000"/>
    <n v="128"/>
    <x v="2"/>
    <s v="US"/>
    <s v="USD"/>
    <x v="3056"/>
    <x v="3061"/>
    <b v="0"/>
    <n v="0"/>
    <b v="0"/>
    <s v="theater/spaces"/>
    <n v="0"/>
    <e v="#DIV/0!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x v="3057"/>
    <x v="3062"/>
    <b v="0"/>
    <n v="67"/>
    <b v="0"/>
    <s v="theater/spaces"/>
    <n v="1"/>
    <n v="1.91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126"/>
    <x v="2"/>
    <s v="US"/>
    <s v="USD"/>
    <x v="3058"/>
    <x v="3063"/>
    <b v="0"/>
    <n v="23"/>
    <b v="0"/>
    <s v="theater/spaces"/>
    <n v="4"/>
    <n v="5.48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126"/>
    <x v="2"/>
    <s v="US"/>
    <s v="USD"/>
    <x v="3059"/>
    <x v="3064"/>
    <b v="0"/>
    <n v="72"/>
    <b v="0"/>
    <s v="theater/spaces"/>
    <n v="0"/>
    <n v="1.7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x v="3060"/>
    <x v="3065"/>
    <b v="0"/>
    <n v="2"/>
    <b v="0"/>
    <s v="theater/spaces"/>
    <n v="1"/>
    <n v="63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x v="3061"/>
    <x v="3066"/>
    <b v="0"/>
    <n v="15"/>
    <b v="0"/>
    <s v="theater/spaces"/>
    <n v="0"/>
    <n v="8.33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x v="3062"/>
    <x v="3067"/>
    <b v="0"/>
    <n v="1"/>
    <b v="0"/>
    <s v="theater/spaces"/>
    <n v="2"/>
    <n v="125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x v="3063"/>
    <x v="3068"/>
    <b v="0"/>
    <n v="2"/>
    <b v="0"/>
    <s v="theater/spaces"/>
    <n v="0"/>
    <n v="62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x v="3064"/>
    <x v="3069"/>
    <b v="0"/>
    <n v="7"/>
    <b v="0"/>
    <s v="theater/spaces"/>
    <n v="13"/>
    <n v="17.86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x v="3065"/>
    <x v="3070"/>
    <b v="0"/>
    <n v="16"/>
    <b v="0"/>
    <s v="theater/spaces"/>
    <n v="1"/>
    <n v="7.81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x v="3066"/>
    <x v="3071"/>
    <b v="0"/>
    <n v="117"/>
    <b v="0"/>
    <s v="theater/spaces"/>
    <n v="1"/>
    <n v="1.07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x v="3067"/>
    <x v="3072"/>
    <b v="0"/>
    <n v="2"/>
    <b v="0"/>
    <s v="theater/spaces"/>
    <n v="1"/>
    <n v="62.5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x v="3068"/>
    <x v="3073"/>
    <b v="0"/>
    <n v="7"/>
    <b v="0"/>
    <s v="theater/spaces"/>
    <n v="0"/>
    <n v="17.86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x v="3069"/>
    <x v="3074"/>
    <b v="0"/>
    <n v="3"/>
    <b v="0"/>
    <s v="theater/spaces"/>
    <n v="0"/>
    <n v="41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x v="3070"/>
    <x v="3075"/>
    <b v="0"/>
    <n v="20"/>
    <b v="0"/>
    <s v="theater/spaces"/>
    <n v="1"/>
    <n v="6.2"/>
    <x v="1"/>
    <s v="spaces"/>
    <x v="3075"/>
    <x v="3070"/>
    <x v="2"/>
  </r>
  <r>
    <n v="3076"/>
    <s v="10,000 Hours"/>
    <s v="Helping female comedians get in their 10,000 Hours of practice!"/>
    <n v="10000"/>
    <n v="123"/>
    <x v="2"/>
    <s v="US"/>
    <s v="USD"/>
    <x v="3071"/>
    <x v="3076"/>
    <b v="0"/>
    <n v="50"/>
    <b v="0"/>
    <s v="theater/spaces"/>
    <n v="1"/>
    <n v="2.46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x v="3072"/>
    <x v="3077"/>
    <b v="0"/>
    <n v="2"/>
    <b v="0"/>
    <s v="theater/spaces"/>
    <n v="1"/>
    <n v="61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x v="3073"/>
    <x v="3078"/>
    <b v="0"/>
    <n v="3"/>
    <b v="0"/>
    <s v="theater/spaces"/>
    <n v="0"/>
    <n v="40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x v="3074"/>
    <x v="3079"/>
    <b v="0"/>
    <n v="27"/>
    <b v="0"/>
    <s v="theater/spaces"/>
    <n v="0"/>
    <n v="4.4400000000000004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x v="3075"/>
    <x v="3080"/>
    <b v="0"/>
    <n v="7"/>
    <b v="0"/>
    <s v="theater/spaces"/>
    <n v="0"/>
    <n v="17.14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x v="3076"/>
    <x v="3081"/>
    <b v="0"/>
    <n v="5"/>
    <b v="0"/>
    <s v="theater/spaces"/>
    <n v="0"/>
    <n v="24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x v="3077"/>
    <x v="3082"/>
    <b v="0"/>
    <n v="0"/>
    <b v="0"/>
    <s v="theater/spaces"/>
    <n v="1"/>
    <e v="#DIV/0!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x v="3078"/>
    <x v="3083"/>
    <b v="0"/>
    <n v="3"/>
    <b v="0"/>
    <s v="theater/spaces"/>
    <n v="1"/>
    <n v="40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x v="3079"/>
    <x v="3084"/>
    <b v="0"/>
    <n v="6"/>
    <b v="0"/>
    <s v="theater/spaces"/>
    <n v="3"/>
    <n v="19.670000000000002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x v="3080"/>
    <x v="3085"/>
    <b v="0"/>
    <n v="9"/>
    <b v="0"/>
    <s v="theater/spaces"/>
    <n v="0"/>
    <n v="13.11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x v="3081"/>
    <x v="3086"/>
    <b v="0"/>
    <n v="3"/>
    <b v="0"/>
    <s v="theater/spaces"/>
    <n v="1"/>
    <n v="38.67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x v="3082"/>
    <x v="3087"/>
    <b v="0"/>
    <n v="2"/>
    <b v="0"/>
    <s v="theater/spaces"/>
    <n v="1"/>
    <n v="58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x v="3083"/>
    <x v="3088"/>
    <b v="0"/>
    <n v="3"/>
    <b v="0"/>
    <s v="theater/spaces"/>
    <n v="0"/>
    <n v="38.67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x v="3084"/>
    <x v="3089"/>
    <b v="0"/>
    <n v="45"/>
    <b v="0"/>
    <s v="theater/spaces"/>
    <n v="0"/>
    <n v="2.56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x v="3085"/>
    <x v="3090"/>
    <b v="0"/>
    <n v="9"/>
    <b v="0"/>
    <s v="theater/spaces"/>
    <n v="0"/>
    <n v="12.78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x v="3086"/>
    <x v="3091"/>
    <b v="0"/>
    <n v="9"/>
    <b v="0"/>
    <s v="theater/spaces"/>
    <n v="2"/>
    <n v="12.78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x v="3087"/>
    <x v="3092"/>
    <b v="0"/>
    <n v="21"/>
    <b v="0"/>
    <s v="theater/spaces"/>
    <n v="0"/>
    <n v="5.48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x v="2806"/>
    <x v="3093"/>
    <b v="0"/>
    <n v="17"/>
    <b v="0"/>
    <s v="theater/spaces"/>
    <n v="3"/>
    <n v="6.71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x v="3088"/>
    <x v="3094"/>
    <b v="0"/>
    <n v="1"/>
    <b v="0"/>
    <s v="theater/spaces"/>
    <n v="0"/>
    <n v="113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x v="3089"/>
    <x v="3095"/>
    <b v="0"/>
    <n v="1"/>
    <b v="0"/>
    <s v="theater/spaces"/>
    <n v="1"/>
    <n v="11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x v="3090"/>
    <x v="3096"/>
    <b v="0"/>
    <n v="14"/>
    <b v="0"/>
    <s v="theater/spaces"/>
    <n v="1"/>
    <n v="7.86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x v="3091"/>
    <x v="3097"/>
    <b v="0"/>
    <n v="42"/>
    <b v="0"/>
    <s v="theater/spaces"/>
    <n v="1"/>
    <n v="2.62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x v="3092"/>
    <x v="3098"/>
    <b v="0"/>
    <n v="27"/>
    <b v="0"/>
    <s v="theater/spaces"/>
    <n v="0"/>
    <n v="4.07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x v="3093"/>
    <x v="3099"/>
    <b v="0"/>
    <n v="5"/>
    <b v="0"/>
    <s v="theater/spaces"/>
    <n v="6"/>
    <n v="22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x v="3094"/>
    <x v="3100"/>
    <b v="0"/>
    <n v="13"/>
    <b v="0"/>
    <s v="theater/spaces"/>
    <n v="1"/>
    <n v="8.4600000000000009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x v="3095"/>
    <x v="3101"/>
    <b v="0"/>
    <n v="12"/>
    <b v="0"/>
    <s v="theater/spaces"/>
    <n v="4"/>
    <n v="9.17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x v="3096"/>
    <x v="3102"/>
    <b v="0"/>
    <n v="90"/>
    <b v="0"/>
    <s v="theater/spaces"/>
    <n v="1"/>
    <n v="1.21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08"/>
    <x v="2"/>
    <s v="US"/>
    <s v="USD"/>
    <x v="3097"/>
    <x v="3103"/>
    <b v="0"/>
    <n v="2"/>
    <b v="0"/>
    <s v="theater/spaces"/>
    <n v="3"/>
    <n v="54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x v="3098"/>
    <x v="3104"/>
    <b v="0"/>
    <n v="5"/>
    <b v="0"/>
    <s v="theater/spaces"/>
    <n v="3"/>
    <n v="21.6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x v="3099"/>
    <x v="3105"/>
    <b v="0"/>
    <n v="31"/>
    <b v="0"/>
    <s v="theater/spaces"/>
    <n v="2"/>
    <n v="3.45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x v="3100"/>
    <x v="3106"/>
    <b v="0"/>
    <n v="4"/>
    <b v="0"/>
    <s v="theater/spaces"/>
    <n v="11"/>
    <n v="26.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x v="3101"/>
    <x v="3107"/>
    <b v="0"/>
    <n v="29"/>
    <b v="0"/>
    <s v="theater/spaces"/>
    <n v="0"/>
    <n v="3.66"/>
    <x v="1"/>
    <s v="spaces"/>
    <x v="3107"/>
    <x v="3101"/>
    <x v="0"/>
  </r>
  <r>
    <n v="3108"/>
    <s v="Funding a home for our Children's Theater"/>
    <s v="We need a permanent home for the theater!"/>
    <n v="50000"/>
    <n v="106"/>
    <x v="2"/>
    <s v="US"/>
    <s v="USD"/>
    <x v="3102"/>
    <x v="3108"/>
    <b v="0"/>
    <n v="2"/>
    <b v="0"/>
    <s v="theater/spaces"/>
    <n v="0"/>
    <n v="5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x v="3103"/>
    <x v="3109"/>
    <b v="0"/>
    <n v="114"/>
    <b v="0"/>
    <s v="theater/spaces"/>
    <n v="0"/>
    <n v="0.93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x v="3104"/>
    <x v="3110"/>
    <b v="0"/>
    <n v="1"/>
    <b v="0"/>
    <s v="theater/spaces"/>
    <n v="0"/>
    <n v="106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x v="3105"/>
    <x v="3111"/>
    <b v="0"/>
    <n v="76"/>
    <b v="0"/>
    <s v="theater/spaces"/>
    <n v="1"/>
    <n v="1.39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x v="3106"/>
    <x v="3112"/>
    <b v="0"/>
    <n v="9"/>
    <b v="0"/>
    <s v="theater/spaces"/>
    <n v="1"/>
    <n v="11.67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x v="3107"/>
    <x v="3113"/>
    <b v="0"/>
    <n v="37"/>
    <b v="0"/>
    <s v="theater/spaces"/>
    <n v="0"/>
    <n v="2.84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x v="3108"/>
    <x v="3114"/>
    <b v="0"/>
    <n v="0"/>
    <b v="0"/>
    <s v="theater/spaces"/>
    <n v="0"/>
    <e v="#DIV/0!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x v="3109"/>
    <x v="3115"/>
    <b v="0"/>
    <n v="1"/>
    <b v="0"/>
    <s v="theater/spaces"/>
    <n v="1"/>
    <n v="105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105"/>
    <x v="2"/>
    <s v="US"/>
    <s v="USD"/>
    <x v="3110"/>
    <x v="3116"/>
    <b v="0"/>
    <n v="10"/>
    <b v="0"/>
    <s v="theater/spaces"/>
    <n v="14"/>
    <n v="10.5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05"/>
    <x v="2"/>
    <s v="GB"/>
    <s v="GBP"/>
    <x v="3111"/>
    <x v="3117"/>
    <b v="0"/>
    <n v="1"/>
    <b v="0"/>
    <s v="theater/spaces"/>
    <n v="11"/>
    <n v="105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04"/>
    <x v="2"/>
    <s v="SE"/>
    <s v="SEK"/>
    <x v="3112"/>
    <x v="3118"/>
    <b v="0"/>
    <n v="2"/>
    <b v="0"/>
    <s v="theater/spaces"/>
    <n v="0"/>
    <n v="52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x v="3113"/>
    <x v="3119"/>
    <b v="0"/>
    <n v="1"/>
    <b v="0"/>
    <s v="theater/spaces"/>
    <n v="1"/>
    <n v="102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x v="3114"/>
    <x v="3120"/>
    <b v="0"/>
    <n v="10"/>
    <b v="0"/>
    <s v="theater/spaces"/>
    <n v="0"/>
    <n v="10.199999999999999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x v="3115"/>
    <x v="3121"/>
    <b v="0"/>
    <n v="1"/>
    <b v="0"/>
    <s v="theater/spaces"/>
    <n v="7"/>
    <n v="101"/>
    <x v="1"/>
    <s v="spaces"/>
    <x v="3121"/>
    <x v="3115"/>
    <x v="3"/>
  </r>
  <r>
    <n v="3122"/>
    <s v="be back soon (Canceled)"/>
    <s v="cancelled until further notice"/>
    <n v="199"/>
    <n v="101"/>
    <x v="1"/>
    <s v="US"/>
    <s v="USD"/>
    <x v="3116"/>
    <x v="3122"/>
    <b v="0"/>
    <n v="2"/>
    <b v="0"/>
    <s v="theater/spaces"/>
    <n v="51"/>
    <n v="50.5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x v="3117"/>
    <x v="3123"/>
    <b v="0"/>
    <n v="348"/>
    <b v="0"/>
    <s v="theater/spaces"/>
    <n v="0"/>
    <n v="0.2899999999999999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x v="3118"/>
    <x v="3124"/>
    <b v="0"/>
    <n v="4"/>
    <b v="0"/>
    <s v="theater/spaces"/>
    <n v="0"/>
    <n v="25.25"/>
    <x v="1"/>
    <s v="spaces"/>
    <x v="3124"/>
    <x v="3118"/>
    <x v="3"/>
  </r>
  <r>
    <n v="3125"/>
    <s v="N/A (Canceled)"/>
    <s v="N/A"/>
    <n v="1500000"/>
    <n v="100"/>
    <x v="1"/>
    <s v="US"/>
    <s v="USD"/>
    <x v="3119"/>
    <x v="3125"/>
    <b v="0"/>
    <n v="0"/>
    <b v="0"/>
    <s v="theater/spaces"/>
    <n v="0"/>
    <e v="#DIV/0!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x v="3120"/>
    <x v="3126"/>
    <b v="0"/>
    <n v="17"/>
    <b v="0"/>
    <s v="theater/spaces"/>
    <n v="0"/>
    <n v="5.8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x v="3121"/>
    <x v="3127"/>
    <b v="0"/>
    <n v="0"/>
    <b v="0"/>
    <s v="theater/spaces"/>
    <n v="0"/>
    <e v="#DIV/0!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x v="3122"/>
    <x v="3128"/>
    <b v="0"/>
    <n v="117"/>
    <b v="0"/>
    <s v="theater/plays"/>
    <n v="1"/>
    <n v="0.85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x v="3123"/>
    <x v="3129"/>
    <b v="0"/>
    <n v="1"/>
    <b v="0"/>
    <s v="theater/plays"/>
    <n v="8"/>
    <n v="10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100"/>
    <x v="3"/>
    <s v="US"/>
    <s v="USD"/>
    <x v="3124"/>
    <x v="3130"/>
    <b v="0"/>
    <n v="4"/>
    <b v="0"/>
    <s v="theater/plays"/>
    <n v="1"/>
    <n v="25"/>
    <x v="1"/>
    <s v="plays"/>
    <x v="3130"/>
    <x v="3124"/>
    <x v="1"/>
  </r>
  <r>
    <n v="3131"/>
    <s v="SNAKE EYES"/>
    <s v="A Staged Reading of &quot;Snake Eyes,&quot; a new play by Alex Rafala"/>
    <n v="4100"/>
    <n v="100"/>
    <x v="3"/>
    <s v="US"/>
    <s v="USD"/>
    <x v="3125"/>
    <x v="3131"/>
    <b v="0"/>
    <n v="12"/>
    <b v="0"/>
    <s v="theater/plays"/>
    <n v="2"/>
    <n v="8.33"/>
    <x v="1"/>
    <s v="plays"/>
    <x v="3131"/>
    <x v="3125"/>
    <x v="1"/>
  </r>
  <r>
    <n v="3132"/>
    <s v="A Bite of a Snake Play"/>
    <s v="Smells Like Money, Drips Like Honey, Taste Like Mocha, Better Run AWAY"/>
    <n v="30000"/>
    <n v="100"/>
    <x v="3"/>
    <s v="US"/>
    <s v="USD"/>
    <x v="3126"/>
    <x v="3132"/>
    <b v="0"/>
    <n v="1"/>
    <b v="0"/>
    <s v="theater/plays"/>
    <n v="0"/>
    <n v="10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x v="3127"/>
    <x v="3133"/>
    <b v="0"/>
    <n v="16"/>
    <b v="0"/>
    <s v="theater/plays"/>
    <n v="20"/>
    <n v="6.2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x v="3128"/>
    <x v="3134"/>
    <b v="0"/>
    <n v="12"/>
    <b v="0"/>
    <s v="theater/plays"/>
    <n v="10"/>
    <n v="8.33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x v="3129"/>
    <x v="3135"/>
    <b v="0"/>
    <n v="7"/>
    <b v="0"/>
    <s v="theater/plays"/>
    <n v="13"/>
    <n v="14.29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x v="3130"/>
    <x v="3136"/>
    <b v="0"/>
    <n v="22"/>
    <b v="0"/>
    <s v="theater/plays"/>
    <n v="20"/>
    <n v="4.5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x v="3131"/>
    <x v="3137"/>
    <b v="0"/>
    <n v="1"/>
    <b v="0"/>
    <s v="theater/plays"/>
    <n v="7"/>
    <n v="10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x v="3132"/>
    <x v="3138"/>
    <b v="0"/>
    <n v="0"/>
    <b v="0"/>
    <s v="theater/plays"/>
    <n v="50"/>
    <e v="#DIV/0!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x v="3133"/>
    <x v="3139"/>
    <b v="0"/>
    <n v="6"/>
    <b v="0"/>
    <s v="theater/plays"/>
    <n v="0"/>
    <n v="16.670000000000002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x v="3134"/>
    <x v="3140"/>
    <b v="0"/>
    <n v="4"/>
    <b v="0"/>
    <s v="theater/plays"/>
    <n v="1"/>
    <n v="25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x v="3135"/>
    <x v="3141"/>
    <b v="0"/>
    <n v="8"/>
    <b v="0"/>
    <s v="theater/plays"/>
    <n v="20"/>
    <n v="12.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x v="3136"/>
    <x v="3142"/>
    <b v="0"/>
    <n v="3"/>
    <b v="0"/>
    <s v="theater/plays"/>
    <n v="4"/>
    <n v="33.33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x v="3137"/>
    <x v="3143"/>
    <b v="0"/>
    <n v="0"/>
    <b v="0"/>
    <s v="theater/plays"/>
    <n v="14"/>
    <e v="#DIV/0!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x v="3138"/>
    <x v="3144"/>
    <b v="0"/>
    <n v="30"/>
    <b v="0"/>
    <s v="theater/plays"/>
    <n v="1"/>
    <n v="3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x v="3139"/>
    <x v="3145"/>
    <b v="0"/>
    <n v="0"/>
    <b v="0"/>
    <s v="theater/plays"/>
    <n v="0"/>
    <e v="#DIV/0!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100"/>
    <x v="3"/>
    <s v="MX"/>
    <s v="MXN"/>
    <x v="3140"/>
    <x v="3146"/>
    <b v="0"/>
    <n v="12"/>
    <b v="0"/>
    <s v="theater/plays"/>
    <n v="0"/>
    <n v="8.33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x v="3141"/>
    <x v="3147"/>
    <b v="1"/>
    <n v="213"/>
    <b v="1"/>
    <s v="theater/plays"/>
    <n v="1"/>
    <n v="0.47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100"/>
    <x v="0"/>
    <s v="US"/>
    <s v="USD"/>
    <x v="3142"/>
    <x v="3148"/>
    <b v="1"/>
    <n v="57"/>
    <b v="1"/>
    <s v="theater/plays"/>
    <n v="6"/>
    <n v="1.75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x v="3143"/>
    <x v="3149"/>
    <b v="1"/>
    <n v="25"/>
    <b v="1"/>
    <s v="theater/plays"/>
    <n v="8"/>
    <n v="4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x v="3144"/>
    <x v="3150"/>
    <b v="1"/>
    <n v="104"/>
    <b v="1"/>
    <s v="theater/plays"/>
    <n v="3"/>
    <n v="0.92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x v="3145"/>
    <x v="3151"/>
    <b v="1"/>
    <n v="34"/>
    <b v="1"/>
    <s v="theater/plays"/>
    <n v="3"/>
    <n v="2.79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x v="3146"/>
    <x v="3152"/>
    <b v="1"/>
    <n v="67"/>
    <b v="1"/>
    <s v="theater/plays"/>
    <n v="4"/>
    <n v="1.42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95"/>
    <x v="0"/>
    <s v="US"/>
    <s v="USD"/>
    <x v="3147"/>
    <x v="3153"/>
    <b v="1"/>
    <n v="241"/>
    <b v="1"/>
    <s v="theater/plays"/>
    <n v="3"/>
    <n v="0.39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x v="3148"/>
    <x v="3154"/>
    <b v="1"/>
    <n v="123"/>
    <b v="1"/>
    <s v="theater/plays"/>
    <n v="1"/>
    <n v="0.7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x v="3149"/>
    <x v="3155"/>
    <b v="1"/>
    <n v="302"/>
    <b v="1"/>
    <s v="theater/plays"/>
    <n v="2"/>
    <n v="0.3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x v="3150"/>
    <x v="3156"/>
    <b v="1"/>
    <n v="89"/>
    <b v="1"/>
    <s v="theater/plays"/>
    <n v="2"/>
    <n v="1.06"/>
    <x v="1"/>
    <s v="plays"/>
    <x v="3156"/>
    <x v="3150"/>
    <x v="5"/>
  </r>
  <r>
    <n v="3157"/>
    <s v="Summer FourPlay"/>
    <s v="Four Directors.  Four One Acts.  Four Genres.  For You."/>
    <n v="4000"/>
    <n v="93"/>
    <x v="0"/>
    <s v="US"/>
    <s v="USD"/>
    <x v="3151"/>
    <x v="3157"/>
    <b v="1"/>
    <n v="41"/>
    <b v="1"/>
    <s v="theater/plays"/>
    <n v="2"/>
    <n v="2.27"/>
    <x v="1"/>
    <s v="plays"/>
    <x v="3157"/>
    <x v="3151"/>
    <x v="3"/>
  </r>
  <r>
    <n v="3158"/>
    <s v="Nursery Crimes"/>
    <s v="A 40s crime-noir play using nursery rhyme characters."/>
    <n v="5000"/>
    <n v="92"/>
    <x v="0"/>
    <s v="US"/>
    <s v="USD"/>
    <x v="3152"/>
    <x v="3158"/>
    <b v="1"/>
    <n v="69"/>
    <b v="1"/>
    <s v="theater/plays"/>
    <n v="2"/>
    <n v="1.33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91"/>
    <x v="0"/>
    <s v="US"/>
    <s v="USD"/>
    <x v="3153"/>
    <x v="3159"/>
    <b v="1"/>
    <n v="52"/>
    <b v="1"/>
    <s v="theater/plays"/>
    <n v="6"/>
    <n v="1.7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x v="3154"/>
    <x v="3160"/>
    <b v="1"/>
    <n v="57"/>
    <b v="1"/>
    <s v="theater/plays"/>
    <n v="2"/>
    <n v="1.58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x v="3155"/>
    <x v="3161"/>
    <b v="1"/>
    <n v="74"/>
    <b v="1"/>
    <s v="theater/plays"/>
    <n v="5"/>
    <n v="1.22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x v="3156"/>
    <x v="3162"/>
    <b v="1"/>
    <n v="63"/>
    <b v="1"/>
    <s v="theater/plays"/>
    <n v="2"/>
    <n v="1.4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x v="3157"/>
    <x v="3163"/>
    <b v="1"/>
    <n v="72"/>
    <b v="1"/>
    <s v="theater/plays"/>
    <n v="1"/>
    <n v="1.25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x v="3158"/>
    <x v="3164"/>
    <b v="1"/>
    <n v="71"/>
    <b v="1"/>
    <s v="theater/plays"/>
    <n v="4"/>
    <n v="1.27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x v="73"/>
    <x v="3165"/>
    <b v="1"/>
    <n v="21"/>
    <b v="1"/>
    <s v="theater/plays"/>
    <n v="12"/>
    <n v="4.29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x v="3159"/>
    <x v="3166"/>
    <b v="1"/>
    <n v="930"/>
    <b v="1"/>
    <s v="theater/plays"/>
    <n v="0"/>
    <n v="0.1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86"/>
    <x v="0"/>
    <s v="US"/>
    <s v="USD"/>
    <x v="3160"/>
    <x v="3167"/>
    <b v="1"/>
    <n v="55"/>
    <b v="1"/>
    <s v="theater/plays"/>
    <n v="3"/>
    <n v="1.5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x v="3161"/>
    <x v="3168"/>
    <b v="1"/>
    <n v="61"/>
    <b v="1"/>
    <s v="theater/plays"/>
    <n v="3"/>
    <n v="1.41"/>
    <x v="1"/>
    <s v="plays"/>
    <x v="3168"/>
    <x v="3161"/>
    <x v="3"/>
  </r>
  <r>
    <n v="3169"/>
    <s v="The Window"/>
    <s v="We're bringing The Window to the Cherry Lane Theater in January 2014."/>
    <n v="8000"/>
    <n v="85"/>
    <x v="0"/>
    <s v="US"/>
    <s v="USD"/>
    <x v="3162"/>
    <x v="3169"/>
    <b v="1"/>
    <n v="82"/>
    <b v="1"/>
    <s v="theater/plays"/>
    <n v="1"/>
    <n v="1.04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x v="3163"/>
    <x v="3170"/>
    <b v="1"/>
    <n v="71"/>
    <b v="1"/>
    <s v="theater/plays"/>
    <n v="4"/>
    <n v="1.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x v="3164"/>
    <x v="3171"/>
    <b v="1"/>
    <n v="117"/>
    <b v="1"/>
    <s v="theater/plays"/>
    <n v="1"/>
    <n v="0.73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x v="3165"/>
    <x v="3172"/>
    <b v="1"/>
    <n v="29"/>
    <b v="1"/>
    <s v="theater/plays"/>
    <n v="4"/>
    <n v="2.93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x v="3166"/>
    <x v="3173"/>
    <b v="1"/>
    <n v="74"/>
    <b v="1"/>
    <s v="theater/plays"/>
    <n v="1"/>
    <n v="1.149999999999999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x v="3167"/>
    <x v="3174"/>
    <b v="1"/>
    <n v="23"/>
    <b v="1"/>
    <s v="theater/plays"/>
    <n v="3"/>
    <n v="3.7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x v="3168"/>
    <x v="3175"/>
    <b v="1"/>
    <n v="60"/>
    <b v="1"/>
    <s v="theater/plays"/>
    <n v="2"/>
    <n v="1.42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x v="3169"/>
    <x v="3176"/>
    <b v="1"/>
    <n v="55"/>
    <b v="1"/>
    <s v="theater/plays"/>
    <n v="4"/>
    <n v="1.51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x v="3170"/>
    <x v="3177"/>
    <b v="1"/>
    <n v="51"/>
    <b v="1"/>
    <s v="theater/plays"/>
    <n v="3"/>
    <n v="1.61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x v="3171"/>
    <x v="3178"/>
    <b v="1"/>
    <n v="78"/>
    <b v="1"/>
    <s v="theater/plays"/>
    <n v="5"/>
    <n v="1.05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82"/>
    <x v="0"/>
    <s v="US"/>
    <s v="USD"/>
    <x v="3172"/>
    <x v="3179"/>
    <b v="1"/>
    <n v="62"/>
    <b v="1"/>
    <s v="theater/plays"/>
    <n v="2"/>
    <n v="1.32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x v="3173"/>
    <x v="3180"/>
    <b v="1"/>
    <n v="45"/>
    <b v="1"/>
    <s v="theater/plays"/>
    <n v="7"/>
    <n v="1.8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x v="3174"/>
    <x v="3181"/>
    <b v="1"/>
    <n v="15"/>
    <b v="1"/>
    <s v="theater/plays"/>
    <n v="16"/>
    <n v="5.4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x v="3175"/>
    <x v="3182"/>
    <b v="1"/>
    <n v="151"/>
    <b v="1"/>
    <s v="theater/plays"/>
    <n v="1"/>
    <n v="0.53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80"/>
    <x v="0"/>
    <s v="US"/>
    <s v="USD"/>
    <x v="3176"/>
    <x v="3183"/>
    <b v="1"/>
    <n v="68"/>
    <b v="1"/>
    <s v="theater/plays"/>
    <n v="3"/>
    <n v="1.18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80"/>
    <x v="0"/>
    <s v="US"/>
    <s v="USD"/>
    <x v="3177"/>
    <x v="3184"/>
    <b v="1"/>
    <n v="46"/>
    <b v="1"/>
    <s v="theater/plays"/>
    <n v="2"/>
    <n v="1.74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x v="3178"/>
    <x v="3185"/>
    <b v="1"/>
    <n v="24"/>
    <b v="1"/>
    <s v="theater/plays"/>
    <n v="8"/>
    <n v="3.33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x v="3179"/>
    <x v="3186"/>
    <b v="1"/>
    <n v="70"/>
    <b v="1"/>
    <s v="theater/plays"/>
    <n v="3"/>
    <n v="1.1399999999999999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x v="3180"/>
    <x v="3187"/>
    <b v="1"/>
    <n v="244"/>
    <b v="1"/>
    <s v="theater/plays"/>
    <n v="1"/>
    <n v="0.32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x v="3181"/>
    <x v="3188"/>
    <b v="0"/>
    <n v="9"/>
    <b v="0"/>
    <s v="theater/musical"/>
    <n v="39"/>
    <n v="8.56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x v="3182"/>
    <x v="3189"/>
    <b v="0"/>
    <n v="19"/>
    <b v="0"/>
    <s v="theater/musical"/>
    <n v="0"/>
    <n v="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x v="3183"/>
    <x v="3190"/>
    <b v="0"/>
    <n v="0"/>
    <b v="0"/>
    <s v="theater/musical"/>
    <n v="2"/>
    <e v="#DIV/0!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x v="3184"/>
    <x v="3191"/>
    <b v="0"/>
    <n v="4"/>
    <b v="0"/>
    <s v="theater/musical"/>
    <n v="2"/>
    <n v="18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x v="3185"/>
    <x v="3192"/>
    <b v="0"/>
    <n v="8"/>
    <b v="0"/>
    <s v="theater/musical"/>
    <n v="1"/>
    <n v="9.3800000000000008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x v="3186"/>
    <x v="3193"/>
    <b v="0"/>
    <n v="24"/>
    <b v="0"/>
    <s v="theater/musical"/>
    <n v="2"/>
    <n v="3.13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x v="3187"/>
    <x v="3194"/>
    <b v="0"/>
    <n v="0"/>
    <b v="0"/>
    <s v="theater/musical"/>
    <n v="1"/>
    <e v="#DIV/0!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x v="3188"/>
    <x v="3195"/>
    <b v="0"/>
    <n v="39"/>
    <b v="0"/>
    <s v="theater/musical"/>
    <n v="2"/>
    <n v="1.92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x v="3189"/>
    <x v="3196"/>
    <b v="0"/>
    <n v="6"/>
    <b v="0"/>
    <s v="theater/musical"/>
    <n v="0"/>
    <n v="12.5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75"/>
    <x v="2"/>
    <s v="NO"/>
    <s v="NOK"/>
    <x v="3190"/>
    <x v="3197"/>
    <b v="0"/>
    <n v="4"/>
    <b v="0"/>
    <s v="theater/musical"/>
    <n v="1"/>
    <n v="18.7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x v="3191"/>
    <x v="3198"/>
    <b v="0"/>
    <n v="3"/>
    <b v="0"/>
    <s v="theater/musical"/>
    <n v="0"/>
    <n v="25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x v="3192"/>
    <x v="3199"/>
    <b v="0"/>
    <n v="53"/>
    <b v="0"/>
    <s v="theater/musical"/>
    <n v="2"/>
    <n v="1.42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x v="3193"/>
    <x v="3200"/>
    <b v="0"/>
    <n v="1"/>
    <b v="0"/>
    <s v="theater/musical"/>
    <n v="0"/>
    <n v="75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x v="3194"/>
    <x v="3201"/>
    <b v="0"/>
    <n v="2"/>
    <b v="0"/>
    <s v="theater/musical"/>
    <n v="4"/>
    <n v="37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x v="3195"/>
    <x v="3202"/>
    <b v="0"/>
    <n v="25"/>
    <b v="0"/>
    <s v="theater/musical"/>
    <n v="2"/>
    <n v="3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x v="3196"/>
    <x v="3203"/>
    <b v="0"/>
    <n v="6"/>
    <b v="0"/>
    <s v="theater/musical"/>
    <n v="7"/>
    <n v="12.33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x v="3197"/>
    <x v="3204"/>
    <b v="0"/>
    <n v="0"/>
    <b v="0"/>
    <s v="theater/musical"/>
    <n v="15"/>
    <e v="#DIV/0!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x v="3198"/>
    <x v="3205"/>
    <b v="0"/>
    <n v="12"/>
    <b v="0"/>
    <s v="theater/musical"/>
    <n v="1"/>
    <n v="6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x v="3199"/>
    <x v="3206"/>
    <b v="0"/>
    <n v="0"/>
    <b v="0"/>
    <s v="theater/musical"/>
    <n v="1"/>
    <e v="#DIV/0!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x v="3200"/>
    <x v="3207"/>
    <b v="0"/>
    <n v="36"/>
    <b v="0"/>
    <s v="theater/musical"/>
    <n v="1"/>
    <n v="1.97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x v="3201"/>
    <x v="3208"/>
    <b v="1"/>
    <n v="82"/>
    <b v="1"/>
    <s v="theater/plays"/>
    <n v="1"/>
    <n v="0.87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x v="3202"/>
    <x v="3209"/>
    <b v="1"/>
    <n v="226"/>
    <b v="1"/>
    <s v="theater/plays"/>
    <n v="1"/>
    <n v="0.31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x v="3203"/>
    <x v="3210"/>
    <b v="1"/>
    <n v="60"/>
    <b v="1"/>
    <s v="theater/plays"/>
    <n v="2"/>
    <n v="1.17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x v="3204"/>
    <x v="3211"/>
    <b v="1"/>
    <n v="322"/>
    <b v="1"/>
    <s v="theater/plays"/>
    <n v="0"/>
    <n v="0.22"/>
    <x v="1"/>
    <s v="plays"/>
    <x v="3211"/>
    <x v="3204"/>
    <x v="3"/>
  </r>
  <r>
    <n v="3212"/>
    <s v="Campo Maldito"/>
    <s v="Help us bring our production of Campo Maldito to New York AND San Francisco!"/>
    <n v="4000"/>
    <n v="70"/>
    <x v="0"/>
    <s v="US"/>
    <s v="USD"/>
    <x v="3205"/>
    <x v="3212"/>
    <b v="1"/>
    <n v="94"/>
    <b v="1"/>
    <s v="theater/plays"/>
    <n v="2"/>
    <n v="0.74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x v="3206"/>
    <x v="3213"/>
    <b v="1"/>
    <n v="47"/>
    <b v="1"/>
    <s v="theater/plays"/>
    <n v="1"/>
    <n v="1.49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x v="3207"/>
    <x v="3214"/>
    <b v="1"/>
    <n v="115"/>
    <b v="1"/>
    <s v="theater/plays"/>
    <n v="1"/>
    <n v="0.61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x v="3208"/>
    <x v="3215"/>
    <b v="1"/>
    <n v="134"/>
    <b v="1"/>
    <s v="theater/plays"/>
    <n v="0"/>
    <n v="0.52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x v="3209"/>
    <x v="3216"/>
    <b v="1"/>
    <n v="35"/>
    <b v="1"/>
    <s v="theater/plays"/>
    <n v="4"/>
    <n v="2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70"/>
    <x v="0"/>
    <s v="US"/>
    <s v="USD"/>
    <x v="3210"/>
    <x v="3217"/>
    <b v="1"/>
    <n v="104"/>
    <b v="1"/>
    <s v="theater/plays"/>
    <n v="2"/>
    <n v="0.67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x v="3211"/>
    <x v="3218"/>
    <b v="1"/>
    <n v="184"/>
    <b v="1"/>
    <s v="theater/plays"/>
    <n v="1"/>
    <n v="0.38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x v="3212"/>
    <x v="3219"/>
    <b v="1"/>
    <n v="119"/>
    <b v="1"/>
    <s v="theater/plays"/>
    <n v="0"/>
    <n v="0.57999999999999996"/>
    <x v="1"/>
    <s v="plays"/>
    <x v="3219"/>
    <x v="3212"/>
    <x v="0"/>
  </r>
  <r>
    <n v="3220"/>
    <s v="Burners"/>
    <s v="A sci-fi thriller for the stage opening March 10 in Los Angeles."/>
    <n v="15000"/>
    <n v="68"/>
    <x v="0"/>
    <s v="US"/>
    <s v="USD"/>
    <x v="3213"/>
    <x v="3220"/>
    <b v="1"/>
    <n v="59"/>
    <b v="1"/>
    <s v="theater/plays"/>
    <n v="0"/>
    <n v="1.1499999999999999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x v="3214"/>
    <x v="3221"/>
    <b v="1"/>
    <n v="113"/>
    <b v="1"/>
    <s v="theater/plays"/>
    <n v="2"/>
    <n v="0.6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x v="3215"/>
    <x v="3222"/>
    <b v="1"/>
    <n v="84"/>
    <b v="1"/>
    <s v="theater/plays"/>
    <n v="3"/>
    <n v="0.8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x v="3216"/>
    <x v="3223"/>
    <b v="1"/>
    <n v="74"/>
    <b v="1"/>
    <s v="theater/plays"/>
    <n v="2"/>
    <n v="0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x v="3217"/>
    <x v="3224"/>
    <b v="1"/>
    <n v="216"/>
    <b v="1"/>
    <s v="theater/plays"/>
    <n v="0"/>
    <n v="0.3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x v="3218"/>
    <x v="3225"/>
    <b v="1"/>
    <n v="39"/>
    <b v="1"/>
    <s v="theater/plays"/>
    <n v="3"/>
    <n v="1.67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x v="3219"/>
    <x v="3226"/>
    <b v="1"/>
    <n v="21"/>
    <b v="1"/>
    <s v="theater/plays"/>
    <n v="5"/>
    <n v="3.1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x v="3220"/>
    <x v="3227"/>
    <b v="0"/>
    <n v="30"/>
    <b v="1"/>
    <s v="theater/plays"/>
    <n v="5"/>
    <n v="2.17"/>
    <x v="1"/>
    <s v="plays"/>
    <x v="3227"/>
    <x v="3220"/>
    <x v="2"/>
  </r>
  <r>
    <n v="3228"/>
    <s v="Hear Me Roar: A Season of Powerful Women"/>
    <s v="A Season of Powerful Women. A Season of Defiance."/>
    <n v="7000"/>
    <n v="65"/>
    <x v="0"/>
    <s v="US"/>
    <s v="USD"/>
    <x v="3221"/>
    <x v="3228"/>
    <b v="1"/>
    <n v="37"/>
    <b v="1"/>
    <s v="theater/plays"/>
    <n v="1"/>
    <n v="1.76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x v="3222"/>
    <x v="3229"/>
    <b v="1"/>
    <n v="202"/>
    <b v="1"/>
    <s v="theater/plays"/>
    <n v="0"/>
    <n v="0.32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x v="341"/>
    <x v="3230"/>
    <b v="1"/>
    <n v="37"/>
    <b v="1"/>
    <s v="theater/plays"/>
    <n v="2"/>
    <n v="1.73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x v="3223"/>
    <x v="3231"/>
    <b v="0"/>
    <n v="28"/>
    <b v="1"/>
    <s v="theater/plays"/>
    <n v="6"/>
    <n v="2.2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x v="3224"/>
    <x v="3232"/>
    <b v="1"/>
    <n v="26"/>
    <b v="1"/>
    <s v="theater/plays"/>
    <n v="6"/>
    <n v="2.38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61"/>
    <x v="0"/>
    <s v="US"/>
    <s v="USD"/>
    <x v="3225"/>
    <x v="3233"/>
    <b v="0"/>
    <n v="61"/>
    <b v="1"/>
    <s v="theater/plays"/>
    <n v="1"/>
    <n v="1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x v="3226"/>
    <x v="3234"/>
    <b v="0"/>
    <n v="115"/>
    <b v="1"/>
    <s v="theater/plays"/>
    <n v="2"/>
    <n v="0.53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x v="3227"/>
    <x v="3235"/>
    <b v="1"/>
    <n v="181"/>
    <b v="1"/>
    <s v="theater/plays"/>
    <n v="0"/>
    <n v="0.34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x v="3228"/>
    <x v="3236"/>
    <b v="0"/>
    <n v="110"/>
    <b v="1"/>
    <s v="theater/plays"/>
    <n v="0"/>
    <n v="0.55000000000000004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60"/>
    <x v="0"/>
    <s v="US"/>
    <s v="USD"/>
    <x v="3229"/>
    <x v="3237"/>
    <b v="1"/>
    <n v="269"/>
    <b v="1"/>
    <s v="theater/plays"/>
    <n v="0"/>
    <n v="0.22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x v="3230"/>
    <x v="3238"/>
    <b v="1"/>
    <n v="79"/>
    <b v="1"/>
    <s v="theater/plays"/>
    <n v="2"/>
    <n v="0.76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x v="3231"/>
    <x v="3239"/>
    <b v="1"/>
    <n v="104"/>
    <b v="1"/>
    <s v="theater/plays"/>
    <n v="1"/>
    <n v="0.57999999999999996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x v="3232"/>
    <x v="3240"/>
    <b v="0"/>
    <n v="34"/>
    <b v="1"/>
    <s v="theater/plays"/>
    <n v="2"/>
    <n v="1.76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x v="3233"/>
    <x v="3241"/>
    <b v="1"/>
    <n v="167"/>
    <b v="1"/>
    <s v="theater/plays"/>
    <n v="1"/>
    <n v="0.36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x v="3234"/>
    <x v="3242"/>
    <b v="1"/>
    <n v="183"/>
    <b v="1"/>
    <s v="theater/plays"/>
    <n v="1"/>
    <n v="0.3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x v="3235"/>
    <x v="3243"/>
    <b v="1"/>
    <n v="71"/>
    <b v="1"/>
    <s v="theater/plays"/>
    <n v="1"/>
    <n v="0.85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x v="3236"/>
    <x v="3244"/>
    <b v="0"/>
    <n v="69"/>
    <b v="1"/>
    <s v="theater/plays"/>
    <n v="4"/>
    <n v="0.86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x v="3237"/>
    <x v="3245"/>
    <b v="0"/>
    <n v="270"/>
    <b v="1"/>
    <s v="theater/plays"/>
    <n v="0"/>
    <n v="0.22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x v="3238"/>
    <x v="3246"/>
    <b v="1"/>
    <n v="193"/>
    <b v="1"/>
    <s v="theater/plays"/>
    <n v="1"/>
    <n v="0.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x v="3239"/>
    <x v="3247"/>
    <b v="1"/>
    <n v="57"/>
    <b v="1"/>
    <s v="theater/plays"/>
    <n v="2"/>
    <n v="0.98"/>
    <x v="1"/>
    <s v="plays"/>
    <x v="3247"/>
    <x v="3239"/>
    <x v="0"/>
  </r>
  <r>
    <n v="3248"/>
    <s v="Honest Accomplice Theatre 2015-16 Season"/>
    <s v="Honest Accomplice Theatre produces theatre for social change."/>
    <n v="12000"/>
    <n v="56"/>
    <x v="0"/>
    <s v="US"/>
    <s v="USD"/>
    <x v="3240"/>
    <x v="3248"/>
    <b v="1"/>
    <n v="200"/>
    <b v="1"/>
    <s v="theater/plays"/>
    <n v="0"/>
    <n v="0.28000000000000003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x v="3241"/>
    <x v="3249"/>
    <b v="1"/>
    <n v="88"/>
    <b v="1"/>
    <s v="theater/plays"/>
    <n v="1"/>
    <n v="0.64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x v="3242"/>
    <x v="3250"/>
    <b v="1"/>
    <n v="213"/>
    <b v="1"/>
    <s v="theater/plays"/>
    <n v="0"/>
    <n v="0.26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x v="3243"/>
    <x v="3251"/>
    <b v="1"/>
    <n v="20"/>
    <b v="1"/>
    <s v="theater/plays"/>
    <n v="4"/>
    <n v="2.75"/>
    <x v="1"/>
    <s v="plays"/>
    <x v="3251"/>
    <x v="3243"/>
    <x v="0"/>
  </r>
  <r>
    <n v="3252"/>
    <s v="Modern Love"/>
    <s v="How do we navigate the boundaries between friendship, sexual intimacy and obsessive desire?"/>
    <n v="2250"/>
    <n v="55"/>
    <x v="0"/>
    <s v="GB"/>
    <s v="GBP"/>
    <x v="3244"/>
    <x v="3252"/>
    <b v="1"/>
    <n v="50"/>
    <b v="1"/>
    <s v="theater/plays"/>
    <n v="2"/>
    <n v="1.1000000000000001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55"/>
    <x v="0"/>
    <s v="US"/>
    <s v="USD"/>
    <x v="3245"/>
    <x v="3253"/>
    <b v="1"/>
    <n v="115"/>
    <b v="1"/>
    <s v="theater/plays"/>
    <n v="0"/>
    <n v="0.48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x v="3246"/>
    <x v="3254"/>
    <b v="1"/>
    <n v="186"/>
    <b v="1"/>
    <s v="theater/plays"/>
    <n v="0"/>
    <n v="0.3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x v="3247"/>
    <x v="3255"/>
    <b v="1"/>
    <n v="18"/>
    <b v="1"/>
    <s v="theater/plays"/>
    <n v="18"/>
    <n v="3.06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x v="3248"/>
    <x v="3256"/>
    <b v="1"/>
    <n v="176"/>
    <b v="1"/>
    <s v="theater/plays"/>
    <n v="1"/>
    <n v="0.31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x v="3249"/>
    <x v="3257"/>
    <b v="0"/>
    <n v="41"/>
    <b v="1"/>
    <s v="theater/plays"/>
    <n v="3"/>
    <n v="1.34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53"/>
    <x v="0"/>
    <s v="US"/>
    <s v="USD"/>
    <x v="3250"/>
    <x v="3258"/>
    <b v="1"/>
    <n v="75"/>
    <b v="1"/>
    <s v="theater/plays"/>
    <n v="1"/>
    <n v="0.71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x v="3251"/>
    <x v="3259"/>
    <b v="1"/>
    <n v="97"/>
    <b v="1"/>
    <s v="theater/plays"/>
    <n v="0"/>
    <n v="0.5500000000000000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x v="3252"/>
    <x v="3260"/>
    <b v="1"/>
    <n v="73"/>
    <b v="1"/>
    <s v="theater/plays"/>
    <n v="1"/>
    <n v="0.7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x v="3253"/>
    <x v="3261"/>
    <b v="1"/>
    <n v="49"/>
    <b v="1"/>
    <s v="theater/plays"/>
    <n v="2"/>
    <n v="1.08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52"/>
    <x v="0"/>
    <s v="US"/>
    <s v="USD"/>
    <x v="3254"/>
    <x v="3262"/>
    <b v="1"/>
    <n v="134"/>
    <b v="1"/>
    <s v="theater/plays"/>
    <n v="0"/>
    <n v="0.39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x v="3255"/>
    <x v="3263"/>
    <b v="1"/>
    <n v="68"/>
    <b v="1"/>
    <s v="theater/plays"/>
    <n v="2"/>
    <n v="0.76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52"/>
    <x v="0"/>
    <s v="US"/>
    <s v="USD"/>
    <x v="3256"/>
    <x v="3264"/>
    <b v="1"/>
    <n v="49"/>
    <b v="1"/>
    <s v="theater/plays"/>
    <n v="2"/>
    <n v="1.06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x v="3257"/>
    <x v="3265"/>
    <b v="1"/>
    <n v="63"/>
    <b v="1"/>
    <s v="theater/plays"/>
    <n v="2"/>
    <n v="0.81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51"/>
    <x v="0"/>
    <s v="US"/>
    <s v="USD"/>
    <x v="3258"/>
    <x v="3266"/>
    <b v="1"/>
    <n v="163"/>
    <b v="1"/>
    <s v="theater/plays"/>
    <n v="1"/>
    <n v="0.31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x v="3259"/>
    <x v="3267"/>
    <b v="1"/>
    <n v="288"/>
    <b v="1"/>
    <s v="theater/plays"/>
    <n v="0"/>
    <n v="0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x v="3260"/>
    <x v="3268"/>
    <b v="1"/>
    <n v="42"/>
    <b v="1"/>
    <s v="theater/plays"/>
    <n v="3"/>
    <n v="1.21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x v="3261"/>
    <x v="3269"/>
    <b v="1"/>
    <n v="70"/>
    <b v="1"/>
    <s v="theater/plays"/>
    <n v="1"/>
    <n v="0.73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x v="3262"/>
    <x v="3270"/>
    <b v="1"/>
    <n v="30"/>
    <b v="1"/>
    <s v="theater/plays"/>
    <n v="3"/>
    <n v="1.7"/>
    <x v="1"/>
    <s v="plays"/>
    <x v="3270"/>
    <x v="3262"/>
    <x v="0"/>
  </r>
  <r>
    <n v="3271"/>
    <s v="Saxon Court at Southwark Playhouse"/>
    <s v="A razor sharp satire to darken your Christmas."/>
    <n v="1500"/>
    <n v="51"/>
    <x v="0"/>
    <s v="GB"/>
    <s v="GBP"/>
    <x v="3263"/>
    <x v="3271"/>
    <b v="1"/>
    <n v="51"/>
    <b v="1"/>
    <s v="theater/plays"/>
    <n v="3"/>
    <n v="1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x v="3264"/>
    <x v="3272"/>
    <b v="1"/>
    <n v="145"/>
    <b v="1"/>
    <s v="theater/plays"/>
    <n v="1"/>
    <n v="0.3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x v="3265"/>
    <x v="3273"/>
    <b v="1"/>
    <n v="21"/>
    <b v="1"/>
    <s v="theater/plays"/>
    <n v="1"/>
    <n v="2.4300000000000002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x v="3266"/>
    <x v="3274"/>
    <b v="1"/>
    <n v="286"/>
    <b v="1"/>
    <s v="theater/plays"/>
    <n v="0"/>
    <n v="0.17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x v="3267"/>
    <x v="3275"/>
    <b v="1"/>
    <n v="12"/>
    <b v="1"/>
    <s v="theater/plays"/>
    <n v="3"/>
    <n v="4.17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x v="3268"/>
    <x v="3276"/>
    <b v="1"/>
    <n v="100"/>
    <b v="1"/>
    <s v="theater/plays"/>
    <n v="1"/>
    <n v="0.5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x v="3269"/>
    <x v="3277"/>
    <b v="1"/>
    <n v="100"/>
    <b v="1"/>
    <s v="theater/plays"/>
    <n v="1"/>
    <n v="0.5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x v="3270"/>
    <x v="3278"/>
    <b v="1"/>
    <n v="34"/>
    <b v="1"/>
    <s v="theater/plays"/>
    <n v="2"/>
    <n v="1.47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x v="3271"/>
    <x v="3279"/>
    <b v="0"/>
    <n v="63"/>
    <b v="1"/>
    <s v="theater/plays"/>
    <n v="1"/>
    <n v="0.79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x v="3272"/>
    <x v="3280"/>
    <b v="0"/>
    <n v="30"/>
    <b v="1"/>
    <s v="theater/plays"/>
    <n v="3"/>
    <n v="1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x v="3273"/>
    <x v="3281"/>
    <b v="0"/>
    <n v="47"/>
    <b v="1"/>
    <s v="theater/plays"/>
    <n v="1"/>
    <n v="1.06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x v="3274"/>
    <x v="3282"/>
    <b v="0"/>
    <n v="237"/>
    <b v="1"/>
    <s v="theater/plays"/>
    <n v="0"/>
    <n v="0.21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x v="3275"/>
    <x v="3283"/>
    <b v="0"/>
    <n v="47"/>
    <b v="1"/>
    <s v="theater/plays"/>
    <n v="6"/>
    <n v="1.06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x v="3276"/>
    <x v="3284"/>
    <b v="0"/>
    <n v="15"/>
    <b v="1"/>
    <s v="theater/plays"/>
    <n v="2"/>
    <n v="3.33"/>
    <x v="1"/>
    <s v="plays"/>
    <x v="3284"/>
    <x v="3276"/>
    <x v="2"/>
  </r>
  <r>
    <n v="3285"/>
    <s v="By Morning"/>
    <s v="A new play by Matthew Gasda"/>
    <n v="4999"/>
    <n v="50"/>
    <x v="0"/>
    <s v="US"/>
    <s v="USD"/>
    <x v="3277"/>
    <x v="3285"/>
    <b v="0"/>
    <n v="81"/>
    <b v="1"/>
    <s v="theater/plays"/>
    <n v="1"/>
    <n v="0.62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x v="3278"/>
    <x v="3286"/>
    <b v="0"/>
    <n v="122"/>
    <b v="1"/>
    <s v="theater/plays"/>
    <n v="0"/>
    <n v="0.41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50"/>
    <x v="0"/>
    <s v="CA"/>
    <s v="CAD"/>
    <x v="3279"/>
    <x v="3287"/>
    <b v="0"/>
    <n v="34"/>
    <b v="1"/>
    <s v="theater/plays"/>
    <n v="2"/>
    <n v="1.47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x v="3280"/>
    <x v="3288"/>
    <b v="0"/>
    <n v="207"/>
    <b v="1"/>
    <s v="theater/plays"/>
    <n v="1"/>
    <n v="0.2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x v="3281"/>
    <x v="3289"/>
    <b v="0"/>
    <n v="25"/>
    <b v="1"/>
    <s v="theater/plays"/>
    <n v="10"/>
    <n v="2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x v="3282"/>
    <x v="3290"/>
    <b v="0"/>
    <n v="72"/>
    <b v="1"/>
    <s v="theater/plays"/>
    <n v="3"/>
    <n v="0.69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x v="3283"/>
    <x v="3291"/>
    <b v="0"/>
    <n v="14"/>
    <b v="1"/>
    <s v="theater/plays"/>
    <n v="10"/>
    <n v="3.57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x v="3284"/>
    <x v="3292"/>
    <b v="0"/>
    <n v="15"/>
    <b v="1"/>
    <s v="theater/plays"/>
    <n v="50"/>
    <n v="3.33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x v="3285"/>
    <x v="3293"/>
    <b v="0"/>
    <n v="91"/>
    <b v="1"/>
    <s v="theater/plays"/>
    <n v="1"/>
    <n v="0.55000000000000004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x v="3286"/>
    <x v="3294"/>
    <b v="0"/>
    <n v="24"/>
    <b v="1"/>
    <s v="theater/plays"/>
    <n v="8"/>
    <n v="2.0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x v="3287"/>
    <x v="3295"/>
    <b v="0"/>
    <n v="27"/>
    <b v="1"/>
    <s v="theater/plays"/>
    <n v="7"/>
    <n v="1.85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x v="3288"/>
    <x v="3296"/>
    <b v="0"/>
    <n v="47"/>
    <b v="1"/>
    <s v="theater/plays"/>
    <n v="3"/>
    <n v="1.06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x v="3289"/>
    <x v="3297"/>
    <b v="0"/>
    <n v="44"/>
    <b v="1"/>
    <s v="theater/plays"/>
    <n v="1"/>
    <n v="1.139999999999999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x v="3290"/>
    <x v="3298"/>
    <b v="0"/>
    <n v="72"/>
    <b v="1"/>
    <s v="theater/plays"/>
    <n v="1"/>
    <n v="0.6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x v="3291"/>
    <x v="3299"/>
    <b v="0"/>
    <n v="63"/>
    <b v="1"/>
    <s v="theater/plays"/>
    <n v="2"/>
    <n v="0.79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x v="3292"/>
    <x v="3300"/>
    <b v="0"/>
    <n v="88"/>
    <b v="1"/>
    <s v="theater/plays"/>
    <n v="2"/>
    <n v="0.56999999999999995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x v="3293"/>
    <x v="3301"/>
    <b v="0"/>
    <n v="70"/>
    <b v="1"/>
    <s v="theater/plays"/>
    <n v="2"/>
    <n v="0.71"/>
    <x v="1"/>
    <s v="plays"/>
    <x v="3301"/>
    <x v="3293"/>
    <x v="2"/>
  </r>
  <r>
    <n v="3302"/>
    <s v="El muro de BorÃ­s KiÃ©n"/>
    <s v="FilosofÃ­a de los anÃ³nimos"/>
    <n v="8400"/>
    <n v="50"/>
    <x v="0"/>
    <s v="ES"/>
    <s v="EUR"/>
    <x v="3294"/>
    <x v="3302"/>
    <b v="0"/>
    <n v="50"/>
    <b v="1"/>
    <s v="theater/plays"/>
    <n v="1"/>
    <n v="1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x v="3295"/>
    <x v="3303"/>
    <b v="0"/>
    <n v="35"/>
    <b v="1"/>
    <s v="theater/plays"/>
    <n v="3"/>
    <n v="1.43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x v="3296"/>
    <x v="3304"/>
    <b v="0"/>
    <n v="175"/>
    <b v="1"/>
    <s v="theater/plays"/>
    <n v="0"/>
    <n v="0.28999999999999998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x v="3297"/>
    <x v="3305"/>
    <b v="0"/>
    <n v="20"/>
    <b v="1"/>
    <s v="theater/plays"/>
    <n v="1"/>
    <n v="2.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x v="3298"/>
    <x v="3306"/>
    <b v="0"/>
    <n v="54"/>
    <b v="1"/>
    <s v="theater/plays"/>
    <n v="3"/>
    <n v="0.89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x v="3299"/>
    <x v="3307"/>
    <b v="0"/>
    <n v="20"/>
    <b v="1"/>
    <s v="theater/plays"/>
    <n v="5"/>
    <n v="2.38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x v="3300"/>
    <x v="3308"/>
    <b v="0"/>
    <n v="57"/>
    <b v="1"/>
    <s v="theater/plays"/>
    <n v="1"/>
    <n v="0.82"/>
    <x v="1"/>
    <s v="plays"/>
    <x v="3308"/>
    <x v="3300"/>
    <x v="2"/>
  </r>
  <r>
    <n v="3309"/>
    <s v="Collision Course"/>
    <s v="Two unlikely friends, a garage, tinned beans &amp; the end of the world."/>
    <n v="350"/>
    <n v="47"/>
    <x v="0"/>
    <s v="GB"/>
    <s v="GBP"/>
    <x v="3301"/>
    <x v="3309"/>
    <b v="0"/>
    <n v="31"/>
    <b v="1"/>
    <s v="theater/plays"/>
    <n v="13"/>
    <n v="1.52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45"/>
    <x v="0"/>
    <s v="US"/>
    <s v="USD"/>
    <x v="3302"/>
    <x v="3310"/>
    <b v="0"/>
    <n v="31"/>
    <b v="1"/>
    <s v="theater/plays"/>
    <n v="1"/>
    <n v="1.45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x v="3303"/>
    <x v="3311"/>
    <b v="0"/>
    <n v="45"/>
    <b v="1"/>
    <s v="theater/plays"/>
    <n v="2"/>
    <n v="1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x v="3304"/>
    <x v="3312"/>
    <b v="0"/>
    <n v="41"/>
    <b v="1"/>
    <s v="theater/plays"/>
    <n v="2"/>
    <n v="1.100000000000000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x v="3305"/>
    <x v="3313"/>
    <b v="0"/>
    <n v="29"/>
    <b v="1"/>
    <s v="theater/plays"/>
    <n v="2"/>
    <n v="1.55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x v="3306"/>
    <x v="3314"/>
    <b v="0"/>
    <n v="58"/>
    <b v="1"/>
    <s v="theater/plays"/>
    <n v="6"/>
    <n v="0.78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x v="3307"/>
    <x v="3315"/>
    <b v="0"/>
    <n v="89"/>
    <b v="1"/>
    <s v="theater/plays"/>
    <n v="1"/>
    <n v="0.51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x v="3308"/>
    <x v="3316"/>
    <b v="0"/>
    <n v="125"/>
    <b v="1"/>
    <s v="theater/plays"/>
    <n v="0"/>
    <n v="0.36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x v="3309"/>
    <x v="3317"/>
    <b v="0"/>
    <n v="18"/>
    <b v="1"/>
    <s v="theater/plays"/>
    <n v="4"/>
    <n v="2.5"/>
    <x v="1"/>
    <s v="plays"/>
    <x v="3317"/>
    <x v="3309"/>
    <x v="2"/>
  </r>
  <r>
    <n v="3318"/>
    <s v="ROOMIES - Atlantic Canada Tour 2016-17"/>
    <s v="Help us strengthen and inspire disability arts in Atlantic Canada"/>
    <n v="2000"/>
    <n v="45"/>
    <x v="0"/>
    <s v="CA"/>
    <s v="CAD"/>
    <x v="3310"/>
    <x v="3318"/>
    <b v="0"/>
    <n v="32"/>
    <b v="1"/>
    <s v="theater/plays"/>
    <n v="2"/>
    <n v="1.41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x v="3311"/>
    <x v="3319"/>
    <b v="0"/>
    <n v="16"/>
    <b v="1"/>
    <s v="theater/plays"/>
    <n v="9"/>
    <n v="2.81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x v="3312"/>
    <x v="3320"/>
    <b v="0"/>
    <n v="38"/>
    <b v="1"/>
    <s v="theater/plays"/>
    <n v="2"/>
    <n v="1.18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x v="3313"/>
    <x v="3321"/>
    <b v="0"/>
    <n v="15"/>
    <b v="1"/>
    <s v="theater/plays"/>
    <n v="9"/>
    <n v="3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x v="3314"/>
    <x v="3322"/>
    <b v="0"/>
    <n v="23"/>
    <b v="1"/>
    <s v="theater/plays"/>
    <n v="1"/>
    <n v="1.96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x v="3315"/>
    <x v="3323"/>
    <b v="0"/>
    <n v="49"/>
    <b v="1"/>
    <s v="theater/plays"/>
    <n v="5"/>
    <n v="0.92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45"/>
    <x v="0"/>
    <s v="IE"/>
    <s v="EUR"/>
    <x v="3316"/>
    <x v="3324"/>
    <b v="0"/>
    <n v="10"/>
    <b v="1"/>
    <s v="theater/plays"/>
    <n v="3"/>
    <n v="4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x v="3317"/>
    <x v="3325"/>
    <b v="0"/>
    <n v="15"/>
    <b v="1"/>
    <s v="theater/plays"/>
    <n v="11"/>
    <n v="3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x v="3318"/>
    <x v="3326"/>
    <b v="0"/>
    <n v="57"/>
    <b v="1"/>
    <s v="theater/plays"/>
    <n v="1"/>
    <n v="0.74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x v="3319"/>
    <x v="3327"/>
    <b v="0"/>
    <n v="33"/>
    <b v="1"/>
    <s v="theater/plays"/>
    <n v="5"/>
    <n v="1.27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x v="3320"/>
    <x v="3328"/>
    <b v="0"/>
    <n v="9"/>
    <b v="1"/>
    <s v="theater/plays"/>
    <n v="2"/>
    <n v="4.6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41"/>
    <x v="0"/>
    <s v="GB"/>
    <s v="GBP"/>
    <x v="3321"/>
    <x v="3329"/>
    <b v="0"/>
    <n v="26"/>
    <b v="1"/>
    <s v="theater/plays"/>
    <n v="4"/>
    <n v="1.58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x v="3322"/>
    <x v="3330"/>
    <b v="0"/>
    <n v="69"/>
    <b v="1"/>
    <s v="theater/plays"/>
    <n v="3"/>
    <n v="0.59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x v="3323"/>
    <x v="3331"/>
    <b v="0"/>
    <n v="65"/>
    <b v="1"/>
    <s v="theater/plays"/>
    <n v="1"/>
    <n v="0.63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40"/>
    <x v="0"/>
    <s v="US"/>
    <s v="USD"/>
    <x v="3324"/>
    <x v="3332"/>
    <b v="0"/>
    <n v="83"/>
    <b v="1"/>
    <s v="theater/plays"/>
    <n v="1"/>
    <n v="0.48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x v="3325"/>
    <x v="3333"/>
    <b v="0"/>
    <n v="111"/>
    <b v="1"/>
    <s v="theater/plays"/>
    <n v="1"/>
    <n v="0.36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x v="3326"/>
    <x v="3334"/>
    <b v="0"/>
    <n v="46"/>
    <b v="1"/>
    <s v="theater/plays"/>
    <n v="1"/>
    <n v="0.87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x v="3327"/>
    <x v="3335"/>
    <b v="0"/>
    <n v="63"/>
    <b v="1"/>
    <s v="theater/plays"/>
    <n v="1"/>
    <n v="0.63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40"/>
    <x v="0"/>
    <s v="GB"/>
    <s v="GBP"/>
    <x v="3328"/>
    <x v="3336"/>
    <b v="0"/>
    <n v="9"/>
    <b v="1"/>
    <s v="theater/plays"/>
    <n v="16"/>
    <n v="4.4400000000000004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x v="3329"/>
    <x v="3337"/>
    <b v="0"/>
    <n v="34"/>
    <b v="1"/>
    <s v="theater/plays"/>
    <n v="2"/>
    <n v="1.18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40"/>
    <x v="0"/>
    <s v="US"/>
    <s v="USD"/>
    <x v="3330"/>
    <x v="3338"/>
    <b v="0"/>
    <n v="112"/>
    <b v="1"/>
    <s v="theater/plays"/>
    <n v="0"/>
    <n v="0.36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x v="3331"/>
    <x v="3339"/>
    <b v="0"/>
    <n v="47"/>
    <b v="1"/>
    <s v="theater/plays"/>
    <n v="1"/>
    <n v="0.85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x v="3332"/>
    <x v="3340"/>
    <b v="0"/>
    <n v="38"/>
    <b v="1"/>
    <s v="theater/plays"/>
    <n v="1"/>
    <n v="1.05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x v="3333"/>
    <x v="3341"/>
    <b v="0"/>
    <n v="28"/>
    <b v="1"/>
    <s v="theater/plays"/>
    <n v="1"/>
    <n v="1.43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x v="3334"/>
    <x v="3342"/>
    <b v="0"/>
    <n v="78"/>
    <b v="1"/>
    <s v="theater/plays"/>
    <n v="1"/>
    <n v="0.51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x v="3335"/>
    <x v="3343"/>
    <b v="0"/>
    <n v="23"/>
    <b v="1"/>
    <s v="theater/plays"/>
    <n v="6"/>
    <n v="1.74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x v="3336"/>
    <x v="3344"/>
    <b v="0"/>
    <n v="40"/>
    <b v="1"/>
    <s v="theater/plays"/>
    <n v="1"/>
    <n v="1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x v="3337"/>
    <x v="3345"/>
    <b v="0"/>
    <n v="13"/>
    <b v="1"/>
    <s v="theater/plays"/>
    <n v="8"/>
    <n v="3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x v="3338"/>
    <x v="3346"/>
    <b v="0"/>
    <n v="18"/>
    <b v="1"/>
    <s v="theater/plays"/>
    <n v="3"/>
    <n v="2.1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x v="3339"/>
    <x v="3347"/>
    <b v="0"/>
    <n v="22"/>
    <b v="1"/>
    <s v="theater/plays"/>
    <n v="2"/>
    <n v="1.73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x v="3340"/>
    <x v="3348"/>
    <b v="0"/>
    <n v="79"/>
    <b v="1"/>
    <s v="theater/plays"/>
    <n v="1"/>
    <n v="0.47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x v="3341"/>
    <x v="3349"/>
    <b v="0"/>
    <n v="14"/>
    <b v="1"/>
    <s v="theater/plays"/>
    <n v="4"/>
    <n v="2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x v="3342"/>
    <x v="3350"/>
    <b v="0"/>
    <n v="51"/>
    <b v="1"/>
    <s v="theater/plays"/>
    <n v="1"/>
    <n v="0.71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x v="3343"/>
    <x v="3351"/>
    <b v="0"/>
    <n v="54"/>
    <b v="1"/>
    <s v="theater/plays"/>
    <n v="1"/>
    <n v="0.67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x v="3344"/>
    <x v="3352"/>
    <b v="0"/>
    <n v="70"/>
    <b v="1"/>
    <s v="theater/plays"/>
    <n v="1"/>
    <n v="0.51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x v="3345"/>
    <x v="3353"/>
    <b v="0"/>
    <n v="44"/>
    <b v="1"/>
    <s v="theater/plays"/>
    <n v="7"/>
    <n v="0.8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x v="3346"/>
    <x v="3354"/>
    <b v="0"/>
    <n v="55"/>
    <b v="1"/>
    <s v="theater/plays"/>
    <n v="1"/>
    <n v="0.64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x v="3347"/>
    <x v="3355"/>
    <b v="0"/>
    <n v="15"/>
    <b v="1"/>
    <s v="theater/plays"/>
    <n v="2"/>
    <n v="2.33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x v="3348"/>
    <x v="3356"/>
    <b v="0"/>
    <n v="27"/>
    <b v="1"/>
    <s v="theater/plays"/>
    <n v="2"/>
    <n v="1.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x v="3349"/>
    <x v="3357"/>
    <b v="0"/>
    <n v="21"/>
    <b v="1"/>
    <s v="theater/plays"/>
    <n v="2"/>
    <n v="1.67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x v="3350"/>
    <x v="3358"/>
    <b v="0"/>
    <n v="162"/>
    <b v="1"/>
    <s v="theater/plays"/>
    <n v="0"/>
    <n v="0.22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35"/>
    <x v="0"/>
    <s v="US"/>
    <s v="USD"/>
    <x v="3351"/>
    <x v="3359"/>
    <b v="0"/>
    <n v="23"/>
    <b v="1"/>
    <s v="theater/plays"/>
    <n v="1"/>
    <n v="1.52"/>
    <x v="1"/>
    <s v="plays"/>
    <x v="3359"/>
    <x v="3351"/>
    <x v="1"/>
  </r>
  <r>
    <n v="3360"/>
    <s v="Pretty Butch"/>
    <s v="World Premiere, an M1 Singapore Fringe Festival 2017 commission."/>
    <n v="9000"/>
    <n v="35"/>
    <x v="0"/>
    <s v="SG"/>
    <s v="SGD"/>
    <x v="3352"/>
    <x v="3360"/>
    <b v="0"/>
    <n v="72"/>
    <b v="1"/>
    <s v="theater/plays"/>
    <n v="0"/>
    <n v="0.49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x v="3353"/>
    <x v="3361"/>
    <b v="0"/>
    <n v="68"/>
    <b v="1"/>
    <s v="theater/plays"/>
    <n v="1"/>
    <n v="0.51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x v="3354"/>
    <x v="3362"/>
    <b v="0"/>
    <n v="20"/>
    <b v="1"/>
    <s v="theater/plays"/>
    <n v="7"/>
    <n v="1.7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x v="3355"/>
    <x v="3363"/>
    <b v="0"/>
    <n v="26"/>
    <b v="1"/>
    <s v="theater/plays"/>
    <n v="0"/>
    <n v="1.35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x v="3266"/>
    <x v="3364"/>
    <b v="0"/>
    <n v="72"/>
    <b v="1"/>
    <s v="theater/plays"/>
    <n v="1"/>
    <n v="0.49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x v="3356"/>
    <x v="3365"/>
    <b v="0"/>
    <n v="3"/>
    <b v="1"/>
    <s v="theater/plays"/>
    <n v="1"/>
    <n v="11.33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x v="3357"/>
    <x v="3366"/>
    <b v="0"/>
    <n v="18"/>
    <b v="1"/>
    <s v="theater/plays"/>
    <n v="7"/>
    <n v="1.8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x v="3358"/>
    <x v="3367"/>
    <b v="0"/>
    <n v="30"/>
    <b v="1"/>
    <s v="theater/plays"/>
    <n v="5"/>
    <n v="1.1299999999999999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x v="3359"/>
    <x v="3368"/>
    <b v="0"/>
    <n v="23"/>
    <b v="1"/>
    <s v="theater/plays"/>
    <n v="3"/>
    <n v="1.39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x v="3360"/>
    <x v="3369"/>
    <b v="0"/>
    <n v="54"/>
    <b v="1"/>
    <s v="theater/plays"/>
    <n v="1"/>
    <n v="0.59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x v="3361"/>
    <x v="3370"/>
    <b v="0"/>
    <n v="26"/>
    <b v="1"/>
    <s v="theater/plays"/>
    <n v="2"/>
    <n v="1.23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x v="3362"/>
    <x v="3371"/>
    <b v="0"/>
    <n v="9"/>
    <b v="1"/>
    <s v="theater/plays"/>
    <n v="16"/>
    <n v="3.44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31"/>
    <x v="0"/>
    <s v="US"/>
    <s v="USD"/>
    <x v="2835"/>
    <x v="3372"/>
    <b v="0"/>
    <n v="27"/>
    <b v="1"/>
    <s v="theater/plays"/>
    <n v="3"/>
    <n v="1.1499999999999999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x v="3363"/>
    <x v="3373"/>
    <b v="0"/>
    <n v="30"/>
    <b v="1"/>
    <s v="theater/plays"/>
    <n v="2"/>
    <n v="1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x v="3364"/>
    <x v="3374"/>
    <b v="0"/>
    <n v="52"/>
    <b v="1"/>
    <s v="theater/plays"/>
    <n v="1"/>
    <n v="0.57999999999999996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x v="3365"/>
    <x v="3375"/>
    <b v="0"/>
    <n v="17"/>
    <b v="1"/>
    <s v="theater/plays"/>
    <n v="1"/>
    <n v="1.76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x v="3366"/>
    <x v="3376"/>
    <b v="0"/>
    <n v="19"/>
    <b v="1"/>
    <s v="theater/plays"/>
    <n v="0"/>
    <n v="1.58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x v="3367"/>
    <x v="3377"/>
    <b v="0"/>
    <n v="77"/>
    <b v="1"/>
    <s v="theater/plays"/>
    <n v="0"/>
    <n v="0.3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x v="3368"/>
    <x v="3378"/>
    <b v="0"/>
    <n v="21"/>
    <b v="1"/>
    <s v="theater/plays"/>
    <n v="5"/>
    <n v="1.43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x v="3369"/>
    <x v="3379"/>
    <b v="0"/>
    <n v="38"/>
    <b v="1"/>
    <s v="theater/plays"/>
    <n v="2"/>
    <n v="0.79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x v="3370"/>
    <x v="3380"/>
    <b v="0"/>
    <n v="28"/>
    <b v="1"/>
    <s v="theater/plays"/>
    <n v="1"/>
    <n v="1.07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x v="3371"/>
    <x v="3381"/>
    <b v="0"/>
    <n v="48"/>
    <b v="1"/>
    <s v="theater/plays"/>
    <n v="1"/>
    <n v="0.63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x v="3372"/>
    <x v="3382"/>
    <b v="0"/>
    <n v="46"/>
    <b v="1"/>
    <s v="theater/plays"/>
    <n v="1"/>
    <n v="0.65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x v="3373"/>
    <x v="3383"/>
    <b v="0"/>
    <n v="30"/>
    <b v="1"/>
    <s v="theater/plays"/>
    <n v="2"/>
    <n v="1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x v="3374"/>
    <x v="3384"/>
    <b v="0"/>
    <n v="64"/>
    <b v="1"/>
    <s v="theater/plays"/>
    <n v="1"/>
    <n v="0.47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x v="3375"/>
    <x v="3385"/>
    <b v="0"/>
    <n v="15"/>
    <b v="1"/>
    <s v="theater/plays"/>
    <n v="2"/>
    <n v="2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x v="3376"/>
    <x v="3386"/>
    <b v="0"/>
    <n v="41"/>
    <b v="1"/>
    <s v="theater/plays"/>
    <n v="1"/>
    <n v="0.71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x v="3377"/>
    <x v="3387"/>
    <b v="0"/>
    <n v="35"/>
    <b v="1"/>
    <s v="theater/plays"/>
    <n v="1"/>
    <n v="0.83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x v="3378"/>
    <x v="3388"/>
    <b v="0"/>
    <n v="45"/>
    <b v="1"/>
    <s v="theater/plays"/>
    <n v="2"/>
    <n v="0.64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x v="3379"/>
    <x v="3389"/>
    <b v="0"/>
    <n v="62"/>
    <b v="1"/>
    <s v="theater/plays"/>
    <n v="0"/>
    <n v="0.47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x v="3380"/>
    <x v="3390"/>
    <b v="0"/>
    <n v="22"/>
    <b v="1"/>
    <s v="theater/plays"/>
    <n v="2"/>
    <n v="1.27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x v="3381"/>
    <x v="3391"/>
    <b v="0"/>
    <n v="18"/>
    <b v="1"/>
    <s v="theater/plays"/>
    <n v="6"/>
    <n v="1.56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x v="3382"/>
    <x v="3392"/>
    <b v="0"/>
    <n v="12"/>
    <b v="1"/>
    <s v="theater/plays"/>
    <n v="5"/>
    <n v="2.25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x v="3383"/>
    <x v="3393"/>
    <b v="0"/>
    <n v="44"/>
    <b v="1"/>
    <s v="theater/plays"/>
    <n v="2"/>
    <n v="0.59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x v="3384"/>
    <x v="3394"/>
    <b v="0"/>
    <n v="27"/>
    <b v="1"/>
    <s v="theater/plays"/>
    <n v="5"/>
    <n v="0.96"/>
    <x v="1"/>
    <s v="plays"/>
    <x v="3394"/>
    <x v="3384"/>
    <x v="3"/>
  </r>
  <r>
    <n v="3395"/>
    <s v="MIRAMAR"/>
    <s v="Miramar is a a darkly funny play exploring what it is we call â€˜homeâ€™."/>
    <n v="500"/>
    <n v="26"/>
    <x v="0"/>
    <s v="GB"/>
    <s v="GBP"/>
    <x v="3385"/>
    <x v="3395"/>
    <b v="0"/>
    <n v="38"/>
    <b v="1"/>
    <s v="theater/plays"/>
    <n v="5"/>
    <n v="0.68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x v="2806"/>
    <x v="3396"/>
    <b v="0"/>
    <n v="28"/>
    <b v="1"/>
    <s v="theater/plays"/>
    <n v="2"/>
    <n v="0.93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x v="3386"/>
    <x v="3397"/>
    <b v="0"/>
    <n v="24"/>
    <b v="1"/>
    <s v="theater/plays"/>
    <n v="10"/>
    <n v="1.08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x v="3387"/>
    <x v="3398"/>
    <b v="0"/>
    <n v="65"/>
    <b v="1"/>
    <s v="theater/plays"/>
    <n v="1"/>
    <n v="0.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x v="3388"/>
    <x v="3399"/>
    <b v="0"/>
    <n v="46"/>
    <b v="1"/>
    <s v="theater/plays"/>
    <n v="2"/>
    <n v="0.56999999999999995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x v="3389"/>
    <x v="3400"/>
    <b v="0"/>
    <n v="85"/>
    <b v="1"/>
    <s v="theater/plays"/>
    <n v="0"/>
    <n v="0.31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x v="3390"/>
    <x v="3401"/>
    <b v="0"/>
    <n v="66"/>
    <b v="1"/>
    <s v="theater/plays"/>
    <n v="1"/>
    <n v="0.39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x v="3391"/>
    <x v="3402"/>
    <b v="0"/>
    <n v="165"/>
    <b v="1"/>
    <s v="theater/plays"/>
    <n v="0"/>
    <n v="0.16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x v="3392"/>
    <x v="3403"/>
    <b v="0"/>
    <n v="17"/>
    <b v="1"/>
    <s v="theater/plays"/>
    <n v="1"/>
    <n v="1.53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x v="3393"/>
    <x v="3404"/>
    <b v="0"/>
    <n v="3"/>
    <b v="1"/>
    <s v="theater/plays"/>
    <n v="5"/>
    <n v="8.67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x v="3394"/>
    <x v="3405"/>
    <b v="0"/>
    <n v="17"/>
    <b v="1"/>
    <s v="theater/plays"/>
    <n v="7"/>
    <n v="1.53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25"/>
    <x v="0"/>
    <s v="US"/>
    <s v="USD"/>
    <x v="3395"/>
    <x v="3406"/>
    <b v="0"/>
    <n v="91"/>
    <b v="1"/>
    <s v="theater/plays"/>
    <n v="0"/>
    <n v="0.27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x v="3396"/>
    <x v="3407"/>
    <b v="0"/>
    <n v="67"/>
    <b v="1"/>
    <s v="theater/plays"/>
    <n v="1"/>
    <n v="0.3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x v="3397"/>
    <x v="3408"/>
    <b v="0"/>
    <n v="18"/>
    <b v="1"/>
    <s v="theater/plays"/>
    <n v="5"/>
    <n v="1.39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x v="3398"/>
    <x v="3409"/>
    <b v="0"/>
    <n v="21"/>
    <b v="1"/>
    <s v="theater/plays"/>
    <n v="5"/>
    <n v="1.19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x v="3399"/>
    <x v="3410"/>
    <b v="0"/>
    <n v="40"/>
    <b v="1"/>
    <s v="theater/plays"/>
    <n v="1"/>
    <n v="0.63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x v="3400"/>
    <x v="3411"/>
    <b v="0"/>
    <n v="78"/>
    <b v="1"/>
    <s v="theater/plays"/>
    <n v="0"/>
    <n v="0.32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x v="3401"/>
    <x v="3412"/>
    <b v="0"/>
    <n v="26"/>
    <b v="1"/>
    <s v="theater/plays"/>
    <n v="1"/>
    <n v="0.96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x v="3402"/>
    <x v="3413"/>
    <b v="0"/>
    <n v="14"/>
    <b v="1"/>
    <s v="theater/plays"/>
    <n v="5"/>
    <n v="1.79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x v="3403"/>
    <x v="3414"/>
    <b v="0"/>
    <n v="44"/>
    <b v="1"/>
    <s v="theater/plays"/>
    <n v="1"/>
    <n v="0.56999999999999995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5"/>
    <x v="0"/>
    <s v="US"/>
    <s v="USD"/>
    <x v="3404"/>
    <x v="3415"/>
    <b v="0"/>
    <n v="9"/>
    <b v="1"/>
    <s v="theater/plays"/>
    <n v="13"/>
    <n v="2.78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x v="3405"/>
    <x v="3416"/>
    <b v="0"/>
    <n v="30"/>
    <b v="1"/>
    <s v="theater/plays"/>
    <n v="1"/>
    <n v="0.83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x v="3406"/>
    <x v="3417"/>
    <b v="0"/>
    <n v="45"/>
    <b v="1"/>
    <s v="theater/plays"/>
    <n v="1"/>
    <n v="0.56000000000000005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x v="3407"/>
    <x v="3418"/>
    <b v="0"/>
    <n v="56"/>
    <b v="1"/>
    <s v="theater/plays"/>
    <n v="1"/>
    <n v="0.4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x v="3408"/>
    <x v="3419"/>
    <b v="0"/>
    <n v="46"/>
    <b v="1"/>
    <s v="theater/plays"/>
    <n v="1"/>
    <n v="0.54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x v="3409"/>
    <x v="3420"/>
    <b v="0"/>
    <n v="34"/>
    <b v="1"/>
    <s v="theater/plays"/>
    <n v="4"/>
    <n v="0.74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x v="3410"/>
    <x v="3421"/>
    <b v="0"/>
    <n v="98"/>
    <b v="1"/>
    <s v="theater/plays"/>
    <n v="0"/>
    <n v="0.26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x v="2232"/>
    <x v="3422"/>
    <b v="0"/>
    <n v="46"/>
    <b v="1"/>
    <s v="theater/plays"/>
    <n v="1"/>
    <n v="0.54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x v="3411"/>
    <x v="3423"/>
    <b v="0"/>
    <n v="10"/>
    <b v="1"/>
    <s v="theater/plays"/>
    <n v="10"/>
    <n v="2.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x v="3412"/>
    <x v="3424"/>
    <b v="0"/>
    <n v="76"/>
    <b v="1"/>
    <s v="theater/plays"/>
    <n v="0"/>
    <n v="0.33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x v="3413"/>
    <x v="3425"/>
    <b v="0"/>
    <n v="104"/>
    <b v="1"/>
    <s v="theater/plays"/>
    <n v="0"/>
    <n v="0.24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25"/>
    <x v="0"/>
    <s v="US"/>
    <s v="USD"/>
    <x v="3414"/>
    <x v="3426"/>
    <b v="0"/>
    <n v="87"/>
    <b v="1"/>
    <s v="theater/plays"/>
    <n v="1"/>
    <n v="0.28999999999999998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x v="3415"/>
    <x v="3427"/>
    <b v="0"/>
    <n v="29"/>
    <b v="1"/>
    <s v="theater/plays"/>
    <n v="2"/>
    <n v="0.86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x v="3416"/>
    <x v="3428"/>
    <b v="0"/>
    <n v="51"/>
    <b v="1"/>
    <s v="theater/plays"/>
    <n v="1"/>
    <n v="0.4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x v="3417"/>
    <x v="3429"/>
    <b v="0"/>
    <n v="12"/>
    <b v="1"/>
    <s v="theater/plays"/>
    <n v="17"/>
    <n v="2.08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x v="3418"/>
    <x v="3430"/>
    <b v="0"/>
    <n v="72"/>
    <b v="1"/>
    <s v="theater/plays"/>
    <n v="1"/>
    <n v="0.3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x v="3419"/>
    <x v="3431"/>
    <b v="0"/>
    <n v="21"/>
    <b v="1"/>
    <s v="theater/plays"/>
    <n v="1"/>
    <n v="1.19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x v="3420"/>
    <x v="3432"/>
    <b v="0"/>
    <n v="42"/>
    <b v="1"/>
    <s v="theater/plays"/>
    <n v="1"/>
    <n v="0.6"/>
    <x v="1"/>
    <s v="plays"/>
    <x v="3432"/>
    <x v="3420"/>
    <x v="2"/>
  </r>
  <r>
    <n v="3433"/>
    <s v="The Dybbuk"/>
    <s v="death&amp;pretzels presents their first Chicago based project:_x000a_The Dybbuk by S. Ansky"/>
    <n v="9500"/>
    <n v="25"/>
    <x v="0"/>
    <s v="US"/>
    <s v="USD"/>
    <x v="3421"/>
    <x v="3433"/>
    <b v="0"/>
    <n v="71"/>
    <b v="1"/>
    <s v="theater/plays"/>
    <n v="0"/>
    <n v="0.3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x v="3422"/>
    <x v="3434"/>
    <b v="0"/>
    <n v="168"/>
    <b v="1"/>
    <s v="theater/plays"/>
    <n v="0"/>
    <n v="0.15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x v="3423"/>
    <x v="3435"/>
    <b v="0"/>
    <n v="19"/>
    <b v="1"/>
    <s v="theater/plays"/>
    <n v="3"/>
    <n v="1.32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x v="3424"/>
    <x v="3436"/>
    <b v="0"/>
    <n v="37"/>
    <b v="1"/>
    <s v="theater/plays"/>
    <n v="0"/>
    <n v="0.65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x v="3425"/>
    <x v="3437"/>
    <b v="0"/>
    <n v="36"/>
    <b v="1"/>
    <s v="theater/plays"/>
    <n v="1"/>
    <n v="0.6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x v="3426"/>
    <x v="3438"/>
    <b v="0"/>
    <n v="14"/>
    <b v="1"/>
    <s v="theater/plays"/>
    <n v="1"/>
    <n v="1.64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x v="3427"/>
    <x v="3439"/>
    <b v="0"/>
    <n v="18"/>
    <b v="1"/>
    <s v="theater/plays"/>
    <n v="2"/>
    <n v="1.28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x v="3428"/>
    <x v="3440"/>
    <b v="0"/>
    <n v="82"/>
    <b v="1"/>
    <s v="theater/plays"/>
    <n v="0"/>
    <n v="0.27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x v="3429"/>
    <x v="3441"/>
    <b v="0"/>
    <n v="43"/>
    <b v="1"/>
    <s v="theater/plays"/>
    <n v="1"/>
    <n v="0.51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x v="3430"/>
    <x v="3442"/>
    <b v="0"/>
    <n v="8"/>
    <b v="1"/>
    <s v="theater/plays"/>
    <n v="8"/>
    <n v="2.63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x v="3431"/>
    <x v="3443"/>
    <b v="0"/>
    <n v="45"/>
    <b v="1"/>
    <s v="theater/plays"/>
    <n v="2"/>
    <n v="0.47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x v="3432"/>
    <x v="3444"/>
    <b v="0"/>
    <n v="20"/>
    <b v="1"/>
    <s v="theater/plays"/>
    <n v="7"/>
    <n v="1.0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x v="3433"/>
    <x v="3445"/>
    <b v="0"/>
    <n v="31"/>
    <b v="1"/>
    <s v="theater/plays"/>
    <n v="1"/>
    <n v="0.68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x v="3434"/>
    <x v="3446"/>
    <b v="0"/>
    <n v="25"/>
    <b v="1"/>
    <s v="theater/plays"/>
    <n v="2"/>
    <n v="0.84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21"/>
    <x v="0"/>
    <s v="US"/>
    <s v="USD"/>
    <x v="3435"/>
    <x v="3447"/>
    <b v="0"/>
    <n v="14"/>
    <b v="1"/>
    <s v="theater/plays"/>
    <n v="2"/>
    <n v="1.5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x v="3436"/>
    <x v="3448"/>
    <b v="0"/>
    <n v="45"/>
    <b v="1"/>
    <s v="theater/plays"/>
    <n v="1"/>
    <n v="0.47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x v="3437"/>
    <x v="3449"/>
    <b v="0"/>
    <n v="20"/>
    <b v="1"/>
    <s v="theater/plays"/>
    <n v="3"/>
    <n v="1.0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x v="3438"/>
    <x v="3450"/>
    <b v="0"/>
    <n v="39"/>
    <b v="1"/>
    <s v="theater/plays"/>
    <n v="4"/>
    <n v="0.54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x v="3439"/>
    <x v="3451"/>
    <b v="0"/>
    <n v="16"/>
    <b v="1"/>
    <s v="theater/plays"/>
    <n v="3"/>
    <n v="1.25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x v="3440"/>
    <x v="3452"/>
    <b v="0"/>
    <n v="37"/>
    <b v="1"/>
    <s v="theater/plays"/>
    <n v="2"/>
    <n v="0.54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x v="3441"/>
    <x v="3453"/>
    <b v="0"/>
    <n v="14"/>
    <b v="1"/>
    <s v="theater/plays"/>
    <n v="7"/>
    <n v="1.43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x v="3442"/>
    <x v="3454"/>
    <b v="0"/>
    <n v="21"/>
    <b v="1"/>
    <s v="theater/plays"/>
    <n v="3"/>
    <n v="0.95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x v="3443"/>
    <x v="3455"/>
    <b v="0"/>
    <n v="69"/>
    <b v="1"/>
    <s v="theater/plays"/>
    <n v="0"/>
    <n v="0.28999999999999998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x v="3444"/>
    <x v="3456"/>
    <b v="0"/>
    <n v="16"/>
    <b v="1"/>
    <s v="theater/plays"/>
    <n v="1"/>
    <n v="1.25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0"/>
    <x v="0"/>
    <s v="US"/>
    <s v="USD"/>
    <x v="3445"/>
    <x v="3457"/>
    <b v="0"/>
    <n v="55"/>
    <b v="1"/>
    <s v="theater/plays"/>
    <n v="1"/>
    <n v="0.36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x v="3446"/>
    <x v="3458"/>
    <b v="0"/>
    <n v="27"/>
    <b v="1"/>
    <s v="theater/plays"/>
    <n v="2"/>
    <n v="0.7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x v="3447"/>
    <x v="3459"/>
    <b v="0"/>
    <n v="36"/>
    <b v="1"/>
    <s v="theater/plays"/>
    <n v="4"/>
    <n v="0.56000000000000005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20"/>
    <x v="0"/>
    <s v="GB"/>
    <s v="GBP"/>
    <x v="3448"/>
    <x v="3460"/>
    <b v="0"/>
    <n v="19"/>
    <b v="1"/>
    <s v="theater/plays"/>
    <n v="4"/>
    <n v="1.05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x v="3449"/>
    <x v="3461"/>
    <b v="0"/>
    <n v="12"/>
    <b v="1"/>
    <s v="theater/plays"/>
    <n v="4"/>
    <n v="1.67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x v="3450"/>
    <x v="3462"/>
    <b v="0"/>
    <n v="17"/>
    <b v="1"/>
    <s v="theater/plays"/>
    <n v="8"/>
    <n v="1.18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x v="3451"/>
    <x v="3463"/>
    <b v="0"/>
    <n v="114"/>
    <b v="1"/>
    <s v="theater/plays"/>
    <n v="0"/>
    <n v="0.17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x v="3452"/>
    <x v="3464"/>
    <b v="0"/>
    <n v="93"/>
    <b v="1"/>
    <s v="theater/plays"/>
    <n v="0"/>
    <n v="0.2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x v="3453"/>
    <x v="3465"/>
    <b v="0"/>
    <n v="36"/>
    <b v="1"/>
    <s v="theater/plays"/>
    <n v="1"/>
    <n v="0.5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x v="3454"/>
    <x v="3466"/>
    <b v="0"/>
    <n v="61"/>
    <b v="1"/>
    <s v="theater/plays"/>
    <n v="1"/>
    <n v="0.3"/>
    <x v="1"/>
    <s v="plays"/>
    <x v="3466"/>
    <x v="3454"/>
    <x v="2"/>
  </r>
  <r>
    <n v="3467"/>
    <s v="Venus in Fur, Los Angeles."/>
    <s v="Venus in Fur, By David Ives."/>
    <n v="3000"/>
    <n v="17"/>
    <x v="0"/>
    <s v="US"/>
    <s v="USD"/>
    <x v="3455"/>
    <x v="3467"/>
    <b v="0"/>
    <n v="47"/>
    <b v="1"/>
    <s v="theater/plays"/>
    <n v="1"/>
    <n v="0.36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x v="3456"/>
    <x v="3468"/>
    <b v="0"/>
    <n v="17"/>
    <b v="1"/>
    <s v="theater/plays"/>
    <n v="0"/>
    <n v="1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x v="3457"/>
    <x v="3469"/>
    <b v="0"/>
    <n v="63"/>
    <b v="1"/>
    <s v="theater/plays"/>
    <n v="1"/>
    <n v="0.25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16"/>
    <x v="0"/>
    <s v="US"/>
    <s v="USD"/>
    <x v="3458"/>
    <x v="3470"/>
    <b v="0"/>
    <n v="9"/>
    <b v="1"/>
    <s v="theater/plays"/>
    <n v="6"/>
    <n v="1.78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x v="3459"/>
    <x v="3471"/>
    <b v="0"/>
    <n v="30"/>
    <b v="1"/>
    <s v="theater/plays"/>
    <n v="3"/>
    <n v="0.5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x v="3460"/>
    <x v="3472"/>
    <b v="0"/>
    <n v="23"/>
    <b v="1"/>
    <s v="theater/plays"/>
    <n v="1"/>
    <n v="0.65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x v="3461"/>
    <x v="3473"/>
    <b v="0"/>
    <n v="33"/>
    <b v="1"/>
    <s v="theater/plays"/>
    <n v="0"/>
    <n v="0.45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x v="3462"/>
    <x v="3474"/>
    <b v="0"/>
    <n v="39"/>
    <b v="1"/>
    <s v="theater/plays"/>
    <n v="1"/>
    <n v="0.38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15"/>
    <x v="0"/>
    <s v="GB"/>
    <s v="GBP"/>
    <x v="3463"/>
    <x v="3475"/>
    <b v="0"/>
    <n v="17"/>
    <b v="1"/>
    <s v="theater/plays"/>
    <n v="5"/>
    <n v="0.88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x v="3464"/>
    <x v="3476"/>
    <b v="0"/>
    <n v="6"/>
    <b v="1"/>
    <s v="theater/plays"/>
    <n v="5"/>
    <n v="2.5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x v="3465"/>
    <x v="3477"/>
    <b v="0"/>
    <n v="39"/>
    <b v="1"/>
    <s v="theater/plays"/>
    <n v="1"/>
    <n v="0.38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x v="3466"/>
    <x v="3478"/>
    <b v="0"/>
    <n v="57"/>
    <b v="1"/>
    <s v="theater/plays"/>
    <n v="1"/>
    <n v="0.2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5"/>
    <x v="0"/>
    <s v="GB"/>
    <s v="GBP"/>
    <x v="3467"/>
    <x v="3479"/>
    <b v="0"/>
    <n v="56"/>
    <b v="1"/>
    <s v="theater/plays"/>
    <n v="1"/>
    <n v="0.27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x v="3468"/>
    <x v="3480"/>
    <b v="0"/>
    <n v="13"/>
    <b v="1"/>
    <s v="theater/plays"/>
    <n v="1"/>
    <n v="1.1499999999999999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x v="3469"/>
    <x v="3481"/>
    <b v="0"/>
    <n v="95"/>
    <b v="1"/>
    <s v="theater/plays"/>
    <n v="0"/>
    <n v="0.16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x v="3470"/>
    <x v="3482"/>
    <b v="0"/>
    <n v="80"/>
    <b v="1"/>
    <s v="theater/plays"/>
    <n v="1"/>
    <n v="0.19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x v="3471"/>
    <x v="3483"/>
    <b v="0"/>
    <n v="133"/>
    <b v="1"/>
    <s v="theater/plays"/>
    <n v="0"/>
    <n v="0.11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x v="3472"/>
    <x v="3484"/>
    <b v="0"/>
    <n v="44"/>
    <b v="1"/>
    <s v="theater/plays"/>
    <n v="1"/>
    <n v="0.34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x v="3473"/>
    <x v="3485"/>
    <b v="0"/>
    <n v="30"/>
    <b v="1"/>
    <s v="theater/plays"/>
    <n v="1"/>
    <n v="0.48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x v="3474"/>
    <x v="3486"/>
    <b v="0"/>
    <n v="56"/>
    <b v="1"/>
    <s v="theater/plays"/>
    <n v="0"/>
    <n v="0.25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x v="3475"/>
    <x v="3487"/>
    <b v="0"/>
    <n v="66"/>
    <b v="1"/>
    <s v="theater/plays"/>
    <n v="1"/>
    <n v="0.2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x v="3476"/>
    <x v="3488"/>
    <b v="0"/>
    <n v="29"/>
    <b v="1"/>
    <s v="theater/plays"/>
    <n v="0"/>
    <n v="0.45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x v="3477"/>
    <x v="3489"/>
    <b v="0"/>
    <n v="72"/>
    <b v="1"/>
    <s v="theater/plays"/>
    <n v="0"/>
    <n v="0.17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x v="3478"/>
    <x v="3490"/>
    <b v="0"/>
    <n v="27"/>
    <b v="1"/>
    <s v="theater/plays"/>
    <n v="1"/>
    <n v="0.44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x v="3479"/>
    <x v="3491"/>
    <b v="0"/>
    <n v="10"/>
    <b v="1"/>
    <s v="theater/plays"/>
    <n v="2"/>
    <n v="1.2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x v="3480"/>
    <x v="3492"/>
    <b v="0"/>
    <n v="35"/>
    <b v="1"/>
    <s v="theater/plays"/>
    <n v="0"/>
    <n v="0.31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x v="3481"/>
    <x v="3493"/>
    <b v="0"/>
    <n v="29"/>
    <b v="1"/>
    <s v="theater/plays"/>
    <n v="1"/>
    <n v="0.38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x v="3482"/>
    <x v="3494"/>
    <b v="0"/>
    <n v="13"/>
    <b v="1"/>
    <s v="theater/plays"/>
    <n v="3"/>
    <n v="0.85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x v="3483"/>
    <x v="3495"/>
    <b v="0"/>
    <n v="72"/>
    <b v="1"/>
    <s v="theater/plays"/>
    <n v="0"/>
    <n v="0.15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x v="3484"/>
    <x v="3496"/>
    <b v="0"/>
    <n v="78"/>
    <b v="1"/>
    <s v="theater/plays"/>
    <n v="0"/>
    <n v="0.14000000000000001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x v="3485"/>
    <x v="3497"/>
    <b v="0"/>
    <n v="49"/>
    <b v="1"/>
    <s v="theater/plays"/>
    <n v="1"/>
    <n v="0.22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x v="3486"/>
    <x v="3498"/>
    <b v="0"/>
    <n v="42"/>
    <b v="1"/>
    <s v="theater/plays"/>
    <n v="1"/>
    <n v="0.26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x v="3487"/>
    <x v="3499"/>
    <b v="0"/>
    <n v="35"/>
    <b v="1"/>
    <s v="theater/plays"/>
    <n v="1"/>
    <n v="0.31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x v="3488"/>
    <x v="3500"/>
    <b v="0"/>
    <n v="42"/>
    <b v="1"/>
    <s v="theater/plays"/>
    <n v="1"/>
    <n v="0.26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x v="3489"/>
    <x v="3501"/>
    <b v="0"/>
    <n v="42"/>
    <b v="1"/>
    <s v="theater/plays"/>
    <n v="1"/>
    <n v="0.26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x v="3490"/>
    <x v="3502"/>
    <b v="0"/>
    <n v="31"/>
    <b v="1"/>
    <s v="theater/plays"/>
    <n v="0"/>
    <n v="0.32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10"/>
    <x v="0"/>
    <s v="GB"/>
    <s v="GBP"/>
    <x v="3491"/>
    <x v="3503"/>
    <b v="0"/>
    <n v="38"/>
    <b v="1"/>
    <s v="theater/plays"/>
    <n v="0"/>
    <n v="0.26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x v="3492"/>
    <x v="3504"/>
    <b v="0"/>
    <n v="8"/>
    <b v="1"/>
    <s v="theater/plays"/>
    <n v="1"/>
    <n v="1.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x v="3493"/>
    <x v="3505"/>
    <b v="0"/>
    <n v="39"/>
    <b v="1"/>
    <s v="theater/plays"/>
    <n v="0"/>
    <n v="0.26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x v="3494"/>
    <x v="3506"/>
    <b v="0"/>
    <n v="29"/>
    <b v="1"/>
    <s v="theater/plays"/>
    <n v="0"/>
    <n v="0.34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x v="3495"/>
    <x v="3507"/>
    <b v="0"/>
    <n v="72"/>
    <b v="1"/>
    <s v="theater/plays"/>
    <n v="0"/>
    <n v="0.14000000000000001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x v="3496"/>
    <x v="3508"/>
    <b v="0"/>
    <n v="15"/>
    <b v="1"/>
    <s v="theater/plays"/>
    <n v="10"/>
    <n v="0.67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x v="3497"/>
    <x v="3509"/>
    <b v="0"/>
    <n v="33"/>
    <b v="1"/>
    <s v="theater/plays"/>
    <n v="0"/>
    <n v="0.3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x v="3498"/>
    <x v="3510"/>
    <b v="0"/>
    <n v="15"/>
    <b v="1"/>
    <s v="theater/plays"/>
    <n v="1"/>
    <n v="0.67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0"/>
    <x v="0"/>
    <s v="GB"/>
    <s v="GBP"/>
    <x v="3499"/>
    <x v="3511"/>
    <b v="0"/>
    <n v="19"/>
    <b v="1"/>
    <s v="theater/plays"/>
    <n v="1"/>
    <n v="0.53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x v="3500"/>
    <x v="3512"/>
    <b v="0"/>
    <n v="17"/>
    <b v="1"/>
    <s v="theater/plays"/>
    <n v="1"/>
    <n v="0.59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x v="3501"/>
    <x v="3513"/>
    <b v="0"/>
    <n v="44"/>
    <b v="1"/>
    <s v="theater/plays"/>
    <n v="0"/>
    <n v="0.23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x v="3502"/>
    <x v="3514"/>
    <b v="0"/>
    <n v="10"/>
    <b v="1"/>
    <s v="theater/plays"/>
    <n v="2"/>
    <n v="1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x v="3503"/>
    <x v="3515"/>
    <b v="0"/>
    <n v="46"/>
    <b v="1"/>
    <s v="theater/plays"/>
    <n v="0"/>
    <n v="0.22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x v="3504"/>
    <x v="3516"/>
    <b v="0"/>
    <n v="11"/>
    <b v="1"/>
    <s v="theater/plays"/>
    <n v="0"/>
    <n v="0.91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x v="3505"/>
    <x v="3517"/>
    <b v="0"/>
    <n v="13"/>
    <b v="1"/>
    <s v="theater/plays"/>
    <n v="0"/>
    <n v="0.77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x v="3506"/>
    <x v="3518"/>
    <b v="0"/>
    <n v="33"/>
    <b v="1"/>
    <s v="theater/plays"/>
    <n v="1"/>
    <n v="0.3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10"/>
    <x v="0"/>
    <s v="GB"/>
    <s v="GBP"/>
    <x v="3507"/>
    <x v="3519"/>
    <b v="0"/>
    <n v="28"/>
    <b v="1"/>
    <s v="theater/plays"/>
    <n v="1"/>
    <n v="0.36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10"/>
    <x v="0"/>
    <s v="GB"/>
    <s v="GBP"/>
    <x v="3508"/>
    <x v="3520"/>
    <b v="0"/>
    <n v="21"/>
    <b v="1"/>
    <s v="theater/plays"/>
    <n v="1"/>
    <n v="0.48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x v="3509"/>
    <x v="3521"/>
    <b v="0"/>
    <n v="13"/>
    <b v="1"/>
    <s v="theater/plays"/>
    <n v="3"/>
    <n v="0.77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x v="3510"/>
    <x v="3522"/>
    <b v="0"/>
    <n v="34"/>
    <b v="1"/>
    <s v="theater/plays"/>
    <n v="1"/>
    <n v="0.28999999999999998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x v="3511"/>
    <x v="3523"/>
    <b v="0"/>
    <n v="80"/>
    <b v="1"/>
    <s v="theater/plays"/>
    <n v="0"/>
    <n v="0.1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x v="3512"/>
    <x v="3524"/>
    <b v="0"/>
    <n v="74"/>
    <b v="1"/>
    <s v="theater/plays"/>
    <n v="0"/>
    <n v="0.14000000000000001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x v="3453"/>
    <x v="3525"/>
    <b v="0"/>
    <n v="7"/>
    <b v="1"/>
    <s v="theater/plays"/>
    <n v="2"/>
    <n v="1.43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x v="3513"/>
    <x v="3526"/>
    <b v="0"/>
    <n v="34"/>
    <b v="1"/>
    <s v="theater/plays"/>
    <n v="0"/>
    <n v="0.28999999999999998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x v="3514"/>
    <x v="3527"/>
    <b v="0"/>
    <n v="86"/>
    <b v="1"/>
    <s v="theater/plays"/>
    <n v="0"/>
    <n v="0.12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x v="3515"/>
    <x v="3528"/>
    <b v="0"/>
    <n v="37"/>
    <b v="1"/>
    <s v="theater/plays"/>
    <n v="1"/>
    <n v="0.27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x v="3516"/>
    <x v="3529"/>
    <b v="0"/>
    <n v="18"/>
    <b v="1"/>
    <s v="theater/plays"/>
    <n v="2"/>
    <n v="0.56000000000000005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x v="3517"/>
    <x v="3530"/>
    <b v="0"/>
    <n v="22"/>
    <b v="1"/>
    <s v="theater/plays"/>
    <n v="0"/>
    <n v="0.45"/>
    <x v="1"/>
    <s v="plays"/>
    <x v="3530"/>
    <x v="3517"/>
    <x v="2"/>
  </r>
  <r>
    <n v="3531"/>
    <s v="The Reinvention of Lily Johnson"/>
    <s v="A political comedy for a crazy election year"/>
    <n v="1000"/>
    <n v="10"/>
    <x v="0"/>
    <s v="US"/>
    <s v="USD"/>
    <x v="3518"/>
    <x v="3531"/>
    <b v="0"/>
    <n v="26"/>
    <b v="1"/>
    <s v="theater/plays"/>
    <n v="1"/>
    <n v="0.38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x v="3519"/>
    <x v="3532"/>
    <b v="0"/>
    <n v="27"/>
    <b v="1"/>
    <s v="theater/plays"/>
    <n v="1"/>
    <n v="0.37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x v="3520"/>
    <x v="3533"/>
    <b v="0"/>
    <n v="8"/>
    <b v="1"/>
    <s v="theater/plays"/>
    <n v="2"/>
    <n v="1.25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10"/>
    <x v="0"/>
    <s v="US"/>
    <s v="USD"/>
    <x v="3521"/>
    <x v="3534"/>
    <b v="0"/>
    <n v="204"/>
    <b v="1"/>
    <s v="theater/plays"/>
    <n v="0"/>
    <n v="0.05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x v="1804"/>
    <x v="3535"/>
    <b v="0"/>
    <n v="46"/>
    <b v="1"/>
    <s v="theater/plays"/>
    <n v="1"/>
    <n v="0.22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x v="3522"/>
    <x v="3536"/>
    <b v="0"/>
    <n v="17"/>
    <b v="1"/>
    <s v="theater/plays"/>
    <n v="7"/>
    <n v="0.59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x v="3523"/>
    <x v="3537"/>
    <b v="0"/>
    <n v="28"/>
    <b v="1"/>
    <s v="theater/plays"/>
    <n v="1"/>
    <n v="0.36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x v="3524"/>
    <x v="3538"/>
    <b v="0"/>
    <n v="83"/>
    <b v="1"/>
    <s v="theater/plays"/>
    <n v="1"/>
    <n v="0.12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x v="3525"/>
    <x v="3539"/>
    <b v="0"/>
    <n v="13"/>
    <b v="1"/>
    <s v="theater/plays"/>
    <n v="2"/>
    <n v="0.77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x v="3526"/>
    <x v="3540"/>
    <b v="0"/>
    <n v="8"/>
    <b v="1"/>
    <s v="theater/plays"/>
    <n v="3"/>
    <n v="1.25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x v="3527"/>
    <x v="3541"/>
    <b v="0"/>
    <n v="32"/>
    <b v="1"/>
    <s v="theater/plays"/>
    <n v="1"/>
    <n v="0.31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x v="3528"/>
    <x v="3542"/>
    <b v="0"/>
    <n v="85"/>
    <b v="1"/>
    <s v="theater/plays"/>
    <n v="0"/>
    <n v="0.12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x v="3529"/>
    <x v="3543"/>
    <b v="0"/>
    <n v="29"/>
    <b v="1"/>
    <s v="theater/plays"/>
    <n v="1"/>
    <n v="0.3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10"/>
    <x v="0"/>
    <s v="US"/>
    <s v="USD"/>
    <x v="3530"/>
    <x v="3544"/>
    <b v="0"/>
    <n v="24"/>
    <b v="1"/>
    <s v="theater/plays"/>
    <n v="0"/>
    <n v="0.42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x v="3531"/>
    <x v="3545"/>
    <b v="0"/>
    <n v="8"/>
    <b v="1"/>
    <s v="theater/plays"/>
    <n v="4"/>
    <n v="1.25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x v="3532"/>
    <x v="3546"/>
    <b v="0"/>
    <n v="19"/>
    <b v="1"/>
    <s v="theater/plays"/>
    <n v="1"/>
    <n v="0.53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x v="3533"/>
    <x v="3547"/>
    <b v="0"/>
    <n v="336"/>
    <b v="1"/>
    <s v="theater/plays"/>
    <n v="0"/>
    <n v="0.03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x v="3534"/>
    <x v="3548"/>
    <b v="0"/>
    <n v="13"/>
    <b v="1"/>
    <s v="theater/plays"/>
    <n v="0"/>
    <n v="0.77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x v="3535"/>
    <x v="3549"/>
    <b v="0"/>
    <n v="42"/>
    <b v="1"/>
    <s v="theater/plays"/>
    <n v="1"/>
    <n v="0.24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x v="3536"/>
    <x v="3550"/>
    <b v="0"/>
    <n v="64"/>
    <b v="1"/>
    <s v="theater/plays"/>
    <n v="0"/>
    <n v="0.16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x v="3537"/>
    <x v="3551"/>
    <b v="0"/>
    <n v="25"/>
    <b v="1"/>
    <s v="theater/plays"/>
    <n v="1"/>
    <n v="0.4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x v="3538"/>
    <x v="3552"/>
    <b v="0"/>
    <n v="20"/>
    <b v="1"/>
    <s v="theater/plays"/>
    <n v="1"/>
    <n v="0.4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x v="3539"/>
    <x v="3553"/>
    <b v="0"/>
    <n v="104"/>
    <b v="1"/>
    <s v="theater/plays"/>
    <n v="0"/>
    <n v="0.08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x v="3540"/>
    <x v="3554"/>
    <b v="0"/>
    <n v="53"/>
    <b v="1"/>
    <s v="theater/plays"/>
    <n v="0"/>
    <n v="0.15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x v="3541"/>
    <x v="3555"/>
    <b v="0"/>
    <n v="14"/>
    <b v="1"/>
    <s v="theater/plays"/>
    <n v="0"/>
    <n v="0.56999999999999995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x v="3542"/>
    <x v="3556"/>
    <b v="0"/>
    <n v="20"/>
    <b v="1"/>
    <s v="theater/plays"/>
    <n v="0"/>
    <n v="0.4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x v="3543"/>
    <x v="3557"/>
    <b v="0"/>
    <n v="558"/>
    <b v="1"/>
    <s v="theater/plays"/>
    <n v="0"/>
    <n v="0.01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x v="3544"/>
    <x v="3558"/>
    <b v="0"/>
    <n v="22"/>
    <b v="1"/>
    <s v="theater/plays"/>
    <n v="2"/>
    <n v="0.32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x v="3545"/>
    <x v="3559"/>
    <b v="0"/>
    <n v="24"/>
    <b v="1"/>
    <s v="theater/plays"/>
    <n v="1"/>
    <n v="0.28999999999999998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x v="3546"/>
    <x v="3560"/>
    <b v="0"/>
    <n v="74"/>
    <b v="1"/>
    <s v="theater/plays"/>
    <n v="0"/>
    <n v="0.0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x v="3547"/>
    <x v="3561"/>
    <b v="0"/>
    <n v="54"/>
    <b v="1"/>
    <s v="theater/plays"/>
    <n v="0"/>
    <n v="0.1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x v="3548"/>
    <x v="3562"/>
    <b v="0"/>
    <n v="31"/>
    <b v="1"/>
    <s v="theater/plays"/>
    <n v="2"/>
    <n v="0.19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x v="3549"/>
    <x v="3563"/>
    <b v="0"/>
    <n v="25"/>
    <b v="1"/>
    <s v="theater/plays"/>
    <n v="1"/>
    <n v="0.24"/>
    <x v="1"/>
    <s v="plays"/>
    <x v="3563"/>
    <x v="3549"/>
    <x v="2"/>
  </r>
  <r>
    <n v="3564"/>
    <s v="The Pillowman Aberdeen"/>
    <s v="Multi Award-Winng play THE PILLOWMAN coming to the Arts Centre Theatre, Aberdeen"/>
    <n v="1000"/>
    <n v="6"/>
    <x v="0"/>
    <s v="GB"/>
    <s v="GBP"/>
    <x v="3550"/>
    <x v="3564"/>
    <b v="0"/>
    <n v="17"/>
    <b v="1"/>
    <s v="theater/plays"/>
    <n v="1"/>
    <n v="0.35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x v="3551"/>
    <x v="3565"/>
    <b v="0"/>
    <n v="12"/>
    <b v="1"/>
    <s v="theater/plays"/>
    <n v="1"/>
    <n v="0.5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x v="3552"/>
    <x v="3566"/>
    <b v="0"/>
    <n v="38"/>
    <b v="1"/>
    <s v="theater/plays"/>
    <n v="0"/>
    <n v="0.16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x v="3553"/>
    <x v="3567"/>
    <b v="0"/>
    <n v="41"/>
    <b v="1"/>
    <s v="theater/plays"/>
    <n v="1"/>
    <n v="0.15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x v="3554"/>
    <x v="3568"/>
    <b v="0"/>
    <n v="19"/>
    <b v="1"/>
    <s v="theater/plays"/>
    <n v="1"/>
    <n v="0.3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x v="3555"/>
    <x v="3569"/>
    <b v="0"/>
    <n v="41"/>
    <b v="1"/>
    <s v="theater/plays"/>
    <n v="0"/>
    <n v="0.12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5"/>
    <x v="0"/>
    <s v="US"/>
    <s v="USD"/>
    <x v="3556"/>
    <x v="3570"/>
    <b v="0"/>
    <n v="26"/>
    <b v="1"/>
    <s v="theater/plays"/>
    <n v="0"/>
    <n v="0.19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x v="3557"/>
    <x v="3571"/>
    <b v="0"/>
    <n v="25"/>
    <b v="1"/>
    <s v="theater/plays"/>
    <n v="0"/>
    <n v="0.2"/>
    <x v="1"/>
    <s v="plays"/>
    <x v="3571"/>
    <x v="3557"/>
    <x v="3"/>
  </r>
  <r>
    <n v="3572"/>
    <s v="Monster"/>
    <s v="A darkly comic one woman show by Abram Rooney as part of The Camden Fringe 2015."/>
    <n v="500"/>
    <n v="5"/>
    <x v="0"/>
    <s v="GB"/>
    <s v="GBP"/>
    <x v="3558"/>
    <x v="3572"/>
    <b v="0"/>
    <n v="9"/>
    <b v="1"/>
    <s v="theater/plays"/>
    <n v="1"/>
    <n v="0.56000000000000005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5"/>
    <x v="0"/>
    <s v="GB"/>
    <s v="GBP"/>
    <x v="3559"/>
    <x v="3573"/>
    <b v="0"/>
    <n v="78"/>
    <b v="1"/>
    <s v="theater/plays"/>
    <n v="0"/>
    <n v="0.06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x v="3560"/>
    <x v="3574"/>
    <b v="0"/>
    <n v="45"/>
    <b v="1"/>
    <s v="theater/plays"/>
    <n v="0"/>
    <n v="0.11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x v="3561"/>
    <x v="3575"/>
    <b v="0"/>
    <n v="102"/>
    <b v="1"/>
    <s v="theater/plays"/>
    <n v="0"/>
    <n v="0.05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x v="3562"/>
    <x v="3576"/>
    <b v="0"/>
    <n v="5"/>
    <b v="1"/>
    <s v="theater/plays"/>
    <n v="5"/>
    <n v="1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x v="3563"/>
    <x v="3577"/>
    <b v="0"/>
    <n v="27"/>
    <b v="1"/>
    <s v="theater/plays"/>
    <n v="1"/>
    <n v="0.1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5"/>
    <x v="0"/>
    <s v="GB"/>
    <s v="GBP"/>
    <x v="3564"/>
    <x v="3578"/>
    <b v="0"/>
    <n v="37"/>
    <b v="1"/>
    <s v="theater/plays"/>
    <n v="0"/>
    <n v="0.14000000000000001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x v="3565"/>
    <x v="3579"/>
    <b v="0"/>
    <n v="14"/>
    <b v="1"/>
    <s v="theater/plays"/>
    <n v="1"/>
    <n v="0.36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5"/>
    <x v="0"/>
    <s v="US"/>
    <s v="USD"/>
    <x v="3566"/>
    <x v="3580"/>
    <b v="0"/>
    <n v="27"/>
    <b v="1"/>
    <s v="theater/plays"/>
    <n v="1"/>
    <n v="0.19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x v="3567"/>
    <x v="3581"/>
    <b v="0"/>
    <n v="45"/>
    <b v="1"/>
    <s v="theater/plays"/>
    <n v="0"/>
    <n v="0.11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5"/>
    <x v="0"/>
    <s v="US"/>
    <s v="USD"/>
    <x v="3568"/>
    <x v="3582"/>
    <b v="0"/>
    <n v="49"/>
    <b v="1"/>
    <s v="theater/plays"/>
    <n v="1"/>
    <n v="0.1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x v="3569"/>
    <x v="3583"/>
    <b v="0"/>
    <n v="24"/>
    <b v="1"/>
    <s v="theater/plays"/>
    <n v="0"/>
    <n v="0.21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x v="3570"/>
    <x v="3584"/>
    <b v="0"/>
    <n v="112"/>
    <b v="1"/>
    <s v="theater/plays"/>
    <n v="0"/>
    <n v="0.0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x v="3571"/>
    <x v="3585"/>
    <b v="0"/>
    <n v="23"/>
    <b v="1"/>
    <s v="theater/plays"/>
    <n v="0"/>
    <n v="0.22"/>
    <x v="1"/>
    <s v="plays"/>
    <x v="3585"/>
    <x v="3571"/>
    <x v="3"/>
  </r>
  <r>
    <n v="3586"/>
    <s v="Actors &amp; Musicians who are Blind or Autistic"/>
    <s v="See Theatre In A New Light"/>
    <n v="7500"/>
    <n v="5"/>
    <x v="0"/>
    <s v="US"/>
    <s v="USD"/>
    <x v="3572"/>
    <x v="3586"/>
    <b v="0"/>
    <n v="54"/>
    <b v="1"/>
    <s v="theater/plays"/>
    <n v="0"/>
    <n v="0.0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x v="3573"/>
    <x v="3587"/>
    <b v="0"/>
    <n v="28"/>
    <b v="1"/>
    <s v="theater/plays"/>
    <n v="1"/>
    <n v="0.18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x v="3574"/>
    <x v="3588"/>
    <b v="0"/>
    <n v="11"/>
    <b v="1"/>
    <s v="theater/plays"/>
    <n v="3"/>
    <n v="0.45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x v="3575"/>
    <x v="3589"/>
    <b v="0"/>
    <n v="62"/>
    <b v="1"/>
    <s v="theater/plays"/>
    <n v="0"/>
    <n v="0.08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x v="3576"/>
    <x v="3590"/>
    <b v="0"/>
    <n v="73"/>
    <b v="1"/>
    <s v="theater/plays"/>
    <n v="0"/>
    <n v="7.0000000000000007E-2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x v="3577"/>
    <x v="3591"/>
    <b v="0"/>
    <n v="18"/>
    <b v="1"/>
    <s v="theater/plays"/>
    <n v="1"/>
    <n v="0.28000000000000003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x v="3578"/>
    <x v="3592"/>
    <b v="0"/>
    <n v="35"/>
    <b v="1"/>
    <s v="theater/plays"/>
    <n v="0"/>
    <n v="0.14000000000000001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x v="3579"/>
    <x v="3593"/>
    <b v="0"/>
    <n v="43"/>
    <b v="1"/>
    <s v="theater/plays"/>
    <n v="0"/>
    <n v="0.12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x v="3580"/>
    <x v="3594"/>
    <b v="0"/>
    <n v="36"/>
    <b v="1"/>
    <s v="theater/plays"/>
    <n v="0"/>
    <n v="0.14000000000000001"/>
    <x v="1"/>
    <s v="plays"/>
    <x v="3594"/>
    <x v="3580"/>
    <x v="2"/>
  </r>
  <r>
    <n v="3595"/>
    <s v="The Flu Season"/>
    <s v="A new theatre company staging Will Eno's The Flu Season in Seattle"/>
    <n v="2600"/>
    <n v="5"/>
    <x v="0"/>
    <s v="US"/>
    <s v="USD"/>
    <x v="3581"/>
    <x v="3595"/>
    <b v="0"/>
    <n v="62"/>
    <b v="1"/>
    <s v="theater/plays"/>
    <n v="0"/>
    <n v="0.08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x v="3582"/>
    <x v="3596"/>
    <b v="0"/>
    <n v="15"/>
    <b v="1"/>
    <s v="theater/plays"/>
    <n v="0"/>
    <n v="0.33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x v="3583"/>
    <x v="3597"/>
    <b v="0"/>
    <n v="33"/>
    <b v="1"/>
    <s v="theater/plays"/>
    <n v="0"/>
    <n v="0.15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5"/>
    <x v="0"/>
    <s v="US"/>
    <s v="USD"/>
    <x v="3584"/>
    <x v="3598"/>
    <b v="0"/>
    <n v="27"/>
    <b v="1"/>
    <s v="theater/plays"/>
    <n v="1"/>
    <n v="0.19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x v="3585"/>
    <x v="3599"/>
    <b v="0"/>
    <n v="17"/>
    <b v="1"/>
    <s v="theater/plays"/>
    <n v="1"/>
    <n v="0.24"/>
    <x v="1"/>
    <s v="plays"/>
    <x v="3599"/>
    <x v="3585"/>
    <x v="0"/>
  </r>
  <r>
    <n v="3600"/>
    <s v="Pariah"/>
    <s v="The First Play From The Man Who Brought You The Black James Bond!"/>
    <n v="10"/>
    <n v="4"/>
    <x v="0"/>
    <s v="US"/>
    <s v="USD"/>
    <x v="3586"/>
    <x v="3600"/>
    <b v="0"/>
    <n v="4"/>
    <b v="1"/>
    <s v="theater/plays"/>
    <n v="40"/>
    <n v="1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x v="3587"/>
    <x v="3601"/>
    <b v="0"/>
    <n v="53"/>
    <b v="1"/>
    <s v="theater/plays"/>
    <n v="0"/>
    <n v="0.08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x v="3588"/>
    <x v="3602"/>
    <b v="0"/>
    <n v="49"/>
    <b v="1"/>
    <s v="theater/plays"/>
    <n v="0"/>
    <n v="0.08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x v="3589"/>
    <x v="3603"/>
    <b v="0"/>
    <n v="57"/>
    <b v="1"/>
    <s v="theater/plays"/>
    <n v="0"/>
    <n v="0.05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x v="3590"/>
    <x v="3604"/>
    <b v="0"/>
    <n v="69"/>
    <b v="1"/>
    <s v="theater/plays"/>
    <n v="0"/>
    <n v="0.04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x v="3591"/>
    <x v="3605"/>
    <b v="0"/>
    <n v="15"/>
    <b v="1"/>
    <s v="theater/plays"/>
    <n v="1"/>
    <n v="0.2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x v="3592"/>
    <x v="3606"/>
    <b v="0"/>
    <n v="64"/>
    <b v="1"/>
    <s v="theater/plays"/>
    <n v="0"/>
    <n v="0.05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3"/>
    <x v="0"/>
    <s v="GB"/>
    <s v="GBP"/>
    <x v="3593"/>
    <x v="3607"/>
    <b v="0"/>
    <n v="20"/>
    <b v="1"/>
    <s v="theater/plays"/>
    <n v="1"/>
    <n v="0.15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x v="3594"/>
    <x v="3608"/>
    <b v="0"/>
    <n v="27"/>
    <b v="1"/>
    <s v="theater/plays"/>
    <n v="0"/>
    <n v="0.11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x v="3595"/>
    <x v="3609"/>
    <b v="0"/>
    <n v="21"/>
    <b v="1"/>
    <s v="theater/plays"/>
    <n v="0"/>
    <n v="0.1400000000000000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x v="3596"/>
    <x v="3610"/>
    <b v="0"/>
    <n v="31"/>
    <b v="1"/>
    <s v="theater/plays"/>
    <n v="0"/>
    <n v="0.1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x v="3597"/>
    <x v="3611"/>
    <b v="0"/>
    <n v="51"/>
    <b v="1"/>
    <s v="theater/plays"/>
    <n v="0"/>
    <n v="0.06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x v="3598"/>
    <x v="3612"/>
    <b v="0"/>
    <n v="57"/>
    <b v="1"/>
    <s v="theater/plays"/>
    <n v="0"/>
    <n v="0.05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3"/>
    <x v="0"/>
    <s v="US"/>
    <s v="USD"/>
    <x v="3599"/>
    <x v="3613"/>
    <b v="0"/>
    <n v="20"/>
    <b v="1"/>
    <s v="theater/plays"/>
    <n v="0"/>
    <n v="0.1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x v="3600"/>
    <x v="3614"/>
    <b v="0"/>
    <n v="71"/>
    <b v="1"/>
    <s v="theater/plays"/>
    <n v="0"/>
    <n v="0.04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x v="3601"/>
    <x v="3615"/>
    <b v="0"/>
    <n v="72"/>
    <b v="1"/>
    <s v="theater/plays"/>
    <n v="0"/>
    <n v="0.03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x v="3602"/>
    <x v="3616"/>
    <b v="0"/>
    <n v="45"/>
    <b v="1"/>
    <s v="theater/plays"/>
    <n v="0"/>
    <n v="0.04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x v="3603"/>
    <x v="3617"/>
    <b v="0"/>
    <n v="51"/>
    <b v="1"/>
    <s v="theater/plays"/>
    <n v="0"/>
    <n v="0.04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x v="3604"/>
    <x v="3618"/>
    <b v="0"/>
    <n v="56"/>
    <b v="1"/>
    <s v="theater/plays"/>
    <n v="0"/>
    <n v="0.04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x v="3605"/>
    <x v="3619"/>
    <b v="0"/>
    <n v="17"/>
    <b v="1"/>
    <s v="theater/plays"/>
    <n v="0"/>
    <n v="0.12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x v="3606"/>
    <x v="3620"/>
    <b v="0"/>
    <n v="197"/>
    <b v="1"/>
    <s v="theater/plays"/>
    <n v="0"/>
    <n v="0.01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x v="3607"/>
    <x v="3621"/>
    <b v="0"/>
    <n v="70"/>
    <b v="1"/>
    <s v="theater/plays"/>
    <n v="0"/>
    <n v="0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2"/>
    <x v="0"/>
    <s v="US"/>
    <s v="USD"/>
    <x v="3608"/>
    <x v="3622"/>
    <b v="0"/>
    <n v="21"/>
    <b v="1"/>
    <s v="theater/plays"/>
    <n v="0"/>
    <n v="0.1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2"/>
    <x v="0"/>
    <s v="US"/>
    <s v="USD"/>
    <x v="3609"/>
    <x v="3623"/>
    <b v="0"/>
    <n v="34"/>
    <b v="1"/>
    <s v="theater/plays"/>
    <n v="0"/>
    <n v="0.06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x v="3610"/>
    <x v="3624"/>
    <b v="0"/>
    <n v="39"/>
    <b v="1"/>
    <s v="theater/plays"/>
    <n v="0"/>
    <n v="0.05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x v="3611"/>
    <x v="3625"/>
    <b v="0"/>
    <n v="78"/>
    <b v="1"/>
    <s v="theater/plays"/>
    <n v="0"/>
    <n v="0.03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x v="3612"/>
    <x v="3626"/>
    <b v="0"/>
    <n v="48"/>
    <b v="1"/>
    <s v="theater/plays"/>
    <n v="0"/>
    <n v="0.04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x v="3613"/>
    <x v="3627"/>
    <b v="0"/>
    <n v="29"/>
    <b v="1"/>
    <s v="theater/plays"/>
    <n v="0"/>
    <n v="7.0000000000000007E-2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x v="3614"/>
    <x v="3628"/>
    <b v="0"/>
    <n v="0"/>
    <b v="0"/>
    <s v="theater/musical"/>
    <n v="0"/>
    <e v="#DIV/0!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x v="3616"/>
    <x v="3630"/>
    <b v="0"/>
    <n v="1"/>
    <b v="0"/>
    <s v="theater/musical"/>
    <n v="0"/>
    <n v="2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x v="3617"/>
    <x v="3631"/>
    <b v="0"/>
    <n v="59"/>
    <b v="0"/>
    <s v="theater/musical"/>
    <n v="0"/>
    <n v="0.03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x v="3618"/>
    <x v="3632"/>
    <b v="0"/>
    <n v="1"/>
    <b v="0"/>
    <s v="theater/musical"/>
    <n v="0"/>
    <n v="1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x v="3619"/>
    <x v="3633"/>
    <b v="0"/>
    <n v="31"/>
    <b v="0"/>
    <s v="theater/musical"/>
    <n v="0"/>
    <n v="0.03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x v="3620"/>
    <x v="3634"/>
    <b v="0"/>
    <n v="18"/>
    <b v="0"/>
    <s v="theater/musical"/>
    <n v="0"/>
    <n v="0.06"/>
    <x v="1"/>
    <s v="musical"/>
    <x v="3634"/>
    <x v="3620"/>
    <x v="2"/>
  </r>
  <r>
    <n v="3635"/>
    <s v="Mary's Son"/>
    <s v="Mary's Son is a pop opera about Jesus and the hope he brings to all people."/>
    <n v="3500"/>
    <n v="1"/>
    <x v="2"/>
    <s v="US"/>
    <s v="USD"/>
    <x v="3621"/>
    <x v="3635"/>
    <b v="0"/>
    <n v="10"/>
    <b v="0"/>
    <s v="theater/musical"/>
    <n v="0"/>
    <n v="0.1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x v="3622"/>
    <x v="3636"/>
    <b v="0"/>
    <n v="0"/>
    <b v="0"/>
    <s v="theater/musical"/>
    <n v="0"/>
    <e v="#DIV/0!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x v="3623"/>
    <x v="3637"/>
    <b v="0"/>
    <n v="14"/>
    <b v="0"/>
    <s v="theater/musical"/>
    <n v="0"/>
    <n v="7.0000000000000007E-2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1"/>
    <x v="2"/>
    <s v="CA"/>
    <s v="CAD"/>
    <x v="3624"/>
    <x v="3638"/>
    <b v="0"/>
    <n v="2"/>
    <b v="0"/>
    <s v="theater/musical"/>
    <n v="0"/>
    <n v="0.5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x v="3626"/>
    <x v="3640"/>
    <b v="0"/>
    <n v="3"/>
    <b v="0"/>
    <s v="theater/musical"/>
    <n v="0"/>
    <n v="0.33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x v="3627"/>
    <x v="3641"/>
    <b v="0"/>
    <n v="0"/>
    <b v="0"/>
    <s v="theater/musical"/>
    <n v="0"/>
    <e v="#DIV/0!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x v="3628"/>
    <x v="3642"/>
    <b v="0"/>
    <n v="2"/>
    <b v="0"/>
    <s v="theater/musical"/>
    <n v="0"/>
    <n v="0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x v="3629"/>
    <x v="3643"/>
    <b v="0"/>
    <n v="0"/>
    <b v="0"/>
    <s v="theater/musical"/>
    <n v="0"/>
    <e v="#DIV/0!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x v="3630"/>
    <x v="3644"/>
    <b v="0"/>
    <n v="12"/>
    <b v="0"/>
    <s v="theater/musical"/>
    <n v="0"/>
    <n v="0.08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1"/>
    <x v="2"/>
    <s v="US"/>
    <s v="USD"/>
    <x v="3632"/>
    <x v="3646"/>
    <b v="0"/>
    <n v="8"/>
    <b v="0"/>
    <s v="theater/musical"/>
    <n v="0"/>
    <n v="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x v="3633"/>
    <x v="3647"/>
    <b v="0"/>
    <n v="2"/>
    <b v="0"/>
    <s v="theater/musical"/>
    <n v="0"/>
    <n v="0.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1"/>
    <x v="0"/>
    <s v="US"/>
    <s v="USD"/>
    <x v="3634"/>
    <x v="3648"/>
    <b v="0"/>
    <n v="73"/>
    <b v="1"/>
    <s v="theater/plays"/>
    <n v="0"/>
    <n v="0.01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x v="3635"/>
    <x v="3649"/>
    <b v="0"/>
    <n v="8"/>
    <b v="1"/>
    <s v="theater/plays"/>
    <n v="0"/>
    <n v="0.13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x v="3636"/>
    <x v="3650"/>
    <b v="0"/>
    <n v="17"/>
    <b v="1"/>
    <s v="theater/plays"/>
    <n v="0"/>
    <n v="0.06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x v="3637"/>
    <x v="3651"/>
    <b v="0"/>
    <n v="9"/>
    <b v="1"/>
    <s v="theater/plays"/>
    <n v="0"/>
    <n v="0.11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x v="3638"/>
    <x v="3652"/>
    <b v="0"/>
    <n v="17"/>
    <b v="1"/>
    <s v="theater/plays"/>
    <n v="0"/>
    <n v="0.06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x v="3639"/>
    <x v="3653"/>
    <b v="0"/>
    <n v="33"/>
    <b v="1"/>
    <s v="theater/plays"/>
    <n v="0"/>
    <n v="0.03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x v="3640"/>
    <x v="3654"/>
    <b v="0"/>
    <n v="38"/>
    <b v="1"/>
    <s v="theater/plays"/>
    <n v="0"/>
    <n v="0.03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x v="3641"/>
    <x v="3655"/>
    <b v="0"/>
    <n v="79"/>
    <b v="1"/>
    <s v="theater/plays"/>
    <n v="0"/>
    <n v="0.01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x v="3642"/>
    <x v="3656"/>
    <b v="0"/>
    <n v="46"/>
    <b v="1"/>
    <s v="theater/plays"/>
    <n v="0"/>
    <n v="0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x v="3643"/>
    <x v="3657"/>
    <b v="0"/>
    <n v="20"/>
    <b v="1"/>
    <s v="theater/plays"/>
    <n v="0"/>
    <n v="0.05"/>
    <x v="1"/>
    <s v="plays"/>
    <x v="3657"/>
    <x v="3643"/>
    <x v="2"/>
  </r>
  <r>
    <n v="3658"/>
    <s v="Mr. Marmalade"/>
    <s v="Life is hard when your own imaginary friend can't make time for you."/>
    <n v="1500"/>
    <n v="1"/>
    <x v="0"/>
    <s v="US"/>
    <s v="USD"/>
    <x v="3644"/>
    <x v="3658"/>
    <b v="0"/>
    <n v="20"/>
    <b v="1"/>
    <s v="theater/plays"/>
    <n v="0"/>
    <n v="0.0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x v="3645"/>
    <x v="3659"/>
    <b v="0"/>
    <n v="13"/>
    <b v="1"/>
    <s v="theater/plays"/>
    <n v="0"/>
    <n v="0.08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x v="3646"/>
    <x v="3660"/>
    <b v="0"/>
    <n v="22"/>
    <b v="1"/>
    <s v="theater/plays"/>
    <n v="0"/>
    <n v="0.05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x v="3647"/>
    <x v="3661"/>
    <b v="0"/>
    <n v="36"/>
    <b v="1"/>
    <s v="theater/plays"/>
    <n v="0"/>
    <n v="0.03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x v="3648"/>
    <x v="3662"/>
    <b v="0"/>
    <n v="40"/>
    <b v="1"/>
    <s v="theater/plays"/>
    <n v="0"/>
    <n v="0.03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x v="3649"/>
    <x v="3663"/>
    <b v="0"/>
    <n v="9"/>
    <b v="1"/>
    <s v="theater/plays"/>
    <n v="0"/>
    <n v="0.11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x v="3650"/>
    <x v="3664"/>
    <b v="0"/>
    <n v="19"/>
    <b v="1"/>
    <s v="theater/plays"/>
    <n v="0"/>
    <n v="0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x v="3651"/>
    <x v="3665"/>
    <b v="0"/>
    <n v="14"/>
    <b v="1"/>
    <s v="theater/plays"/>
    <n v="0"/>
    <n v="7.0000000000000007E-2"/>
    <x v="1"/>
    <s v="plays"/>
    <x v="3665"/>
    <x v="3651"/>
    <x v="0"/>
  </r>
  <r>
    <n v="3666"/>
    <s v="Israel LÃ³pez @ Ojai Playwrights Conference"/>
    <s v="Artistic Internship @ Ojai Playwrights Conference"/>
    <n v="1200"/>
    <n v="1"/>
    <x v="0"/>
    <s v="US"/>
    <s v="USD"/>
    <x v="3652"/>
    <x v="3666"/>
    <b v="0"/>
    <n v="38"/>
    <b v="1"/>
    <s v="theater/plays"/>
    <n v="0"/>
    <n v="0.03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x v="3653"/>
    <x v="3667"/>
    <b v="0"/>
    <n v="58"/>
    <b v="1"/>
    <s v="theater/plays"/>
    <n v="0"/>
    <n v="0.02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x v="3654"/>
    <x v="3668"/>
    <b v="0"/>
    <n v="28"/>
    <b v="1"/>
    <s v="theater/plays"/>
    <n v="0"/>
    <n v="0.04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x v="3655"/>
    <x v="3669"/>
    <b v="0"/>
    <n v="17"/>
    <b v="1"/>
    <s v="theater/plays"/>
    <n v="0"/>
    <n v="0.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x v="3656"/>
    <x v="3670"/>
    <b v="0"/>
    <n v="12"/>
    <b v="1"/>
    <s v="theater/plays"/>
    <n v="0"/>
    <n v="0.0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x v="3657"/>
    <x v="3671"/>
    <b v="0"/>
    <n v="40"/>
    <b v="1"/>
    <s v="theater/plays"/>
    <n v="0"/>
    <n v="0.03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x v="3658"/>
    <x v="3672"/>
    <b v="0"/>
    <n v="57"/>
    <b v="1"/>
    <s v="theater/plays"/>
    <n v="0"/>
    <n v="0.02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x v="3659"/>
    <x v="3673"/>
    <b v="0"/>
    <n v="114"/>
    <b v="1"/>
    <s v="theater/plays"/>
    <n v="0"/>
    <n v="0.01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x v="3660"/>
    <x v="3674"/>
    <b v="0"/>
    <n v="31"/>
    <b v="1"/>
    <s v="theater/plays"/>
    <n v="0"/>
    <n v="0.03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x v="3661"/>
    <x v="3675"/>
    <b v="0"/>
    <n v="3"/>
    <b v="1"/>
    <s v="theater/plays"/>
    <n v="2"/>
    <n v="0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x v="3662"/>
    <x v="3676"/>
    <b v="0"/>
    <n v="16"/>
    <b v="1"/>
    <s v="theater/plays"/>
    <n v="0"/>
    <n v="0.06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"/>
    <x v="0"/>
    <s v="US"/>
    <s v="USD"/>
    <x v="3663"/>
    <x v="3677"/>
    <b v="0"/>
    <n v="199"/>
    <b v="1"/>
    <s v="theater/plays"/>
    <n v="0"/>
    <n v="0.01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1"/>
    <x v="0"/>
    <s v="GB"/>
    <s v="GBP"/>
    <x v="3664"/>
    <x v="3678"/>
    <b v="0"/>
    <n v="31"/>
    <b v="1"/>
    <s v="theater/plays"/>
    <n v="0"/>
    <n v="0.0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x v="3665"/>
    <x v="3679"/>
    <b v="0"/>
    <n v="30"/>
    <b v="1"/>
    <s v="theater/plays"/>
    <n v="0"/>
    <n v="0.03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x v="3666"/>
    <x v="3680"/>
    <b v="0"/>
    <n v="34"/>
    <b v="1"/>
    <s v="theater/plays"/>
    <n v="0"/>
    <n v="0.03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x v="3667"/>
    <x v="3681"/>
    <b v="0"/>
    <n v="18"/>
    <b v="1"/>
    <s v="theater/plays"/>
    <n v="0"/>
    <n v="0.06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x v="3668"/>
    <x v="3682"/>
    <b v="0"/>
    <n v="67"/>
    <b v="1"/>
    <s v="theater/plays"/>
    <n v="0"/>
    <n v="0.01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x v="3669"/>
    <x v="3683"/>
    <b v="0"/>
    <n v="66"/>
    <b v="1"/>
    <s v="theater/plays"/>
    <n v="0"/>
    <n v="0.02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x v="3670"/>
    <x v="3684"/>
    <b v="0"/>
    <n v="23"/>
    <b v="1"/>
    <s v="theater/plays"/>
    <n v="0"/>
    <n v="0.04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x v="3671"/>
    <x v="3685"/>
    <b v="0"/>
    <n v="126"/>
    <b v="1"/>
    <s v="theater/plays"/>
    <n v="0"/>
    <n v="0.01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x v="3672"/>
    <x v="3686"/>
    <b v="0"/>
    <n v="6"/>
    <b v="1"/>
    <s v="theater/plays"/>
    <n v="0"/>
    <n v="0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x v="3673"/>
    <x v="3687"/>
    <b v="0"/>
    <n v="25"/>
    <b v="1"/>
    <s v="theater/plays"/>
    <n v="0"/>
    <n v="0.04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x v="3674"/>
    <x v="3688"/>
    <b v="0"/>
    <n v="39"/>
    <b v="1"/>
    <s v="theater/plays"/>
    <n v="0"/>
    <n v="0.03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x v="3675"/>
    <x v="3689"/>
    <b v="0"/>
    <n v="62"/>
    <b v="1"/>
    <s v="theater/plays"/>
    <n v="0"/>
    <n v="0.02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x v="3676"/>
    <x v="3690"/>
    <b v="0"/>
    <n v="31"/>
    <b v="1"/>
    <s v="theater/plays"/>
    <n v="0"/>
    <n v="0.03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1"/>
    <x v="0"/>
    <s v="US"/>
    <s v="USD"/>
    <x v="3677"/>
    <x v="3691"/>
    <b v="0"/>
    <n v="274"/>
    <b v="1"/>
    <s v="theater/plays"/>
    <n v="0"/>
    <n v="0"/>
    <x v="1"/>
    <s v="plays"/>
    <x v="3691"/>
    <x v="3677"/>
    <x v="0"/>
  </r>
  <r>
    <n v="3692"/>
    <s v="An Evening With Durang"/>
    <s v="Help us independently produce two great comedies by Christopher Durang."/>
    <n v="1000"/>
    <n v="1"/>
    <x v="0"/>
    <s v="US"/>
    <s v="USD"/>
    <x v="3678"/>
    <x v="3692"/>
    <b v="0"/>
    <n v="17"/>
    <b v="1"/>
    <s v="theater/plays"/>
    <n v="0"/>
    <n v="0.06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x v="3679"/>
    <x v="3693"/>
    <b v="0"/>
    <n v="14"/>
    <b v="1"/>
    <s v="theater/plays"/>
    <n v="0"/>
    <n v="7.0000000000000007E-2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x v="3680"/>
    <x v="3694"/>
    <b v="0"/>
    <n v="60"/>
    <b v="1"/>
    <s v="theater/plays"/>
    <n v="0"/>
    <n v="0.02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x v="3681"/>
    <x v="3695"/>
    <b v="0"/>
    <n v="33"/>
    <b v="1"/>
    <s v="theater/plays"/>
    <n v="0"/>
    <n v="0.03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x v="3682"/>
    <x v="3696"/>
    <b v="0"/>
    <n v="78"/>
    <b v="1"/>
    <s v="theater/plays"/>
    <n v="0"/>
    <n v="0.01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x v="3683"/>
    <x v="3697"/>
    <b v="0"/>
    <n v="30"/>
    <b v="1"/>
    <s v="theater/plays"/>
    <n v="0"/>
    <n v="0.03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x v="3684"/>
    <x v="3698"/>
    <b v="0"/>
    <n v="136"/>
    <b v="1"/>
    <s v="theater/plays"/>
    <n v="0"/>
    <n v="0.01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x v="3685"/>
    <x v="3699"/>
    <b v="0"/>
    <n v="40"/>
    <b v="1"/>
    <s v="theater/plays"/>
    <n v="0"/>
    <n v="0.03"/>
    <x v="1"/>
    <s v="plays"/>
    <x v="3699"/>
    <x v="3685"/>
    <x v="3"/>
  </r>
  <r>
    <n v="3700"/>
    <s v="Generations (Senior Project)"/>
    <s v="Help me produce the play I have written for my senior project!"/>
    <n v="500"/>
    <n v="1"/>
    <x v="0"/>
    <s v="US"/>
    <s v="USD"/>
    <x v="3686"/>
    <x v="3700"/>
    <b v="0"/>
    <n v="18"/>
    <b v="1"/>
    <s v="theater/plays"/>
    <n v="0"/>
    <n v="0.06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x v="3687"/>
    <x v="3701"/>
    <b v="0"/>
    <n v="39"/>
    <b v="1"/>
    <s v="theater/plays"/>
    <n v="0"/>
    <n v="0.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x v="3688"/>
    <x v="3702"/>
    <b v="0"/>
    <n v="21"/>
    <b v="1"/>
    <s v="theater/plays"/>
    <n v="0"/>
    <n v="0.05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x v="3689"/>
    <x v="3703"/>
    <b v="0"/>
    <n v="30"/>
    <b v="1"/>
    <s v="theater/plays"/>
    <n v="0"/>
    <n v="0.03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x v="3690"/>
    <x v="3704"/>
    <b v="0"/>
    <n v="27"/>
    <b v="1"/>
    <s v="theater/plays"/>
    <n v="0"/>
    <n v="0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x v="3691"/>
    <x v="3705"/>
    <b v="0"/>
    <n v="35"/>
    <b v="1"/>
    <s v="theater/plays"/>
    <n v="0"/>
    <n v="0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x v="3692"/>
    <x v="3706"/>
    <b v="0"/>
    <n v="13"/>
    <b v="1"/>
    <s v="theater/plays"/>
    <n v="0"/>
    <n v="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x v="3693"/>
    <x v="3707"/>
    <b v="0"/>
    <n v="23"/>
    <b v="1"/>
    <s v="theater/plays"/>
    <n v="0"/>
    <n v="0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x v="3694"/>
    <x v="3708"/>
    <b v="0"/>
    <n v="39"/>
    <b v="1"/>
    <s v="theater/plays"/>
    <n v="0"/>
    <n v="0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x v="3695"/>
    <x v="3709"/>
    <b v="0"/>
    <n v="35"/>
    <b v="1"/>
    <s v="theater/plays"/>
    <n v="0"/>
    <n v="0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0"/>
    <x v="0"/>
    <s v="US"/>
    <s v="USD"/>
    <x v="3696"/>
    <x v="3710"/>
    <b v="0"/>
    <n v="27"/>
    <b v="1"/>
    <s v="theater/plays"/>
    <n v="0"/>
    <n v="0"/>
    <x v="1"/>
    <s v="plays"/>
    <x v="3710"/>
    <x v="3696"/>
    <x v="0"/>
  </r>
  <r>
    <n v="3711"/>
    <s v="The Youth Shakespeare Project 2014"/>
    <s v="Two teachers and twenty kids bring one of Shakespeare's plays to life!"/>
    <n v="500"/>
    <n v="0"/>
    <x v="0"/>
    <s v="US"/>
    <s v="USD"/>
    <x v="3174"/>
    <x v="3711"/>
    <b v="0"/>
    <n v="21"/>
    <b v="1"/>
    <s v="theater/plays"/>
    <n v="0"/>
    <n v="0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x v="3697"/>
    <x v="3712"/>
    <b v="0"/>
    <n v="104"/>
    <b v="1"/>
    <s v="theater/plays"/>
    <n v="0"/>
    <n v="0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x v="3698"/>
    <x v="3713"/>
    <b v="0"/>
    <n v="19"/>
    <b v="1"/>
    <s v="theater/plays"/>
    <n v="0"/>
    <n v="0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x v="3699"/>
    <x v="3714"/>
    <b v="0"/>
    <n v="97"/>
    <b v="1"/>
    <s v="theater/plays"/>
    <n v="0"/>
    <n v="0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x v="3700"/>
    <x v="3715"/>
    <b v="0"/>
    <n v="27"/>
    <b v="1"/>
    <s v="theater/plays"/>
    <n v="0"/>
    <n v="0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x v="3701"/>
    <x v="3716"/>
    <b v="0"/>
    <n v="24"/>
    <b v="1"/>
    <s v="theater/plays"/>
    <n v="0"/>
    <n v="0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x v="3702"/>
    <x v="3717"/>
    <b v="0"/>
    <n v="13"/>
    <b v="1"/>
    <s v="theater/plays"/>
    <n v="0"/>
    <n v="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0"/>
    <x v="0"/>
    <s v="GB"/>
    <s v="GBP"/>
    <x v="3703"/>
    <x v="3718"/>
    <b v="0"/>
    <n v="46"/>
    <b v="1"/>
    <s v="theater/plays"/>
    <n v="0"/>
    <n v="0"/>
    <x v="1"/>
    <s v="plays"/>
    <x v="3718"/>
    <x v="3703"/>
    <x v="0"/>
  </r>
  <r>
    <n v="3719"/>
    <s v="Corium"/>
    <s v="A new piece of physical theatre about love, regret and longing."/>
    <n v="200"/>
    <n v="0"/>
    <x v="0"/>
    <s v="GB"/>
    <s v="GBP"/>
    <x v="3704"/>
    <x v="3719"/>
    <b v="0"/>
    <n v="4"/>
    <b v="1"/>
    <s v="theater/plays"/>
    <n v="0"/>
    <n v="0"/>
    <x v="1"/>
    <s v="plays"/>
    <x v="3719"/>
    <x v="3704"/>
    <x v="0"/>
  </r>
  <r>
    <n v="3720"/>
    <s v="Lakotas and the American Theatre"/>
    <s v="Breaking the American Indian stereotype in the American Theatre."/>
    <n v="3300"/>
    <n v="0"/>
    <x v="0"/>
    <s v="US"/>
    <s v="USD"/>
    <x v="3705"/>
    <x v="3720"/>
    <b v="0"/>
    <n v="40"/>
    <b v="1"/>
    <s v="theater/plays"/>
    <n v="0"/>
    <n v="0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x v="3706"/>
    <x v="3721"/>
    <b v="0"/>
    <n v="44"/>
    <b v="1"/>
    <s v="theater/plays"/>
    <n v="0"/>
    <n v="0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x v="3707"/>
    <x v="3722"/>
    <b v="0"/>
    <n v="35"/>
    <b v="1"/>
    <s v="theater/plays"/>
    <n v="0"/>
    <n v="0"/>
    <x v="1"/>
    <s v="plays"/>
    <x v="3722"/>
    <x v="3707"/>
    <x v="2"/>
  </r>
  <r>
    <n v="3723"/>
    <s v="Beauty and the Beast"/>
    <s v="Saltmine Theatre Company present Beauty and the Beast:"/>
    <n v="4500"/>
    <n v="0"/>
    <x v="0"/>
    <s v="GB"/>
    <s v="GBP"/>
    <x v="3708"/>
    <x v="3723"/>
    <b v="0"/>
    <n v="63"/>
    <b v="1"/>
    <s v="theater/plays"/>
    <n v="0"/>
    <n v="0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x v="3709"/>
    <x v="3724"/>
    <b v="0"/>
    <n v="89"/>
    <b v="1"/>
    <s v="theater/plays"/>
    <n v="0"/>
    <n v="0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x v="3710"/>
    <x v="3725"/>
    <b v="0"/>
    <n v="15"/>
    <b v="1"/>
    <s v="theater/plays"/>
    <n v="0"/>
    <n v="0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x v="3711"/>
    <x v="3726"/>
    <b v="0"/>
    <n v="46"/>
    <b v="1"/>
    <s v="theater/plays"/>
    <n v="0"/>
    <n v="0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x v="3712"/>
    <x v="3727"/>
    <b v="0"/>
    <n v="33"/>
    <b v="1"/>
    <s v="theater/plays"/>
    <n v="0"/>
    <n v="0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x v="3713"/>
    <x v="3728"/>
    <b v="0"/>
    <n v="31"/>
    <b v="0"/>
    <s v="theater/plays"/>
    <n v="0"/>
    <n v="0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x v="3714"/>
    <x v="3729"/>
    <b v="0"/>
    <n v="5"/>
    <b v="0"/>
    <s v="theater/plays"/>
    <n v="0"/>
    <n v="0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x v="3715"/>
    <x v="3730"/>
    <b v="0"/>
    <n v="1"/>
    <b v="0"/>
    <s v="theater/plays"/>
    <n v="0"/>
    <n v="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x v="3716"/>
    <x v="3731"/>
    <b v="0"/>
    <n v="12"/>
    <b v="0"/>
    <s v="theater/plays"/>
    <n v="0"/>
    <n v="0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x v="3717"/>
    <x v="3732"/>
    <b v="0"/>
    <n v="4"/>
    <b v="0"/>
    <s v="theater/plays"/>
    <n v="0"/>
    <n v="0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e v="#DIV/0!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x v="3719"/>
    <x v="3734"/>
    <b v="0"/>
    <n v="7"/>
    <b v="0"/>
    <s v="theater/plays"/>
    <n v="0"/>
    <n v="0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0"/>
    <x v="2"/>
    <s v="GB"/>
    <s v="GBP"/>
    <x v="3720"/>
    <x v="3735"/>
    <b v="0"/>
    <n v="2"/>
    <b v="0"/>
    <s v="theater/plays"/>
    <n v="0"/>
    <n v="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x v="3721"/>
    <x v="3736"/>
    <b v="0"/>
    <n v="1"/>
    <b v="0"/>
    <s v="theater/plays"/>
    <n v="0"/>
    <n v="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0"/>
    <x v="2"/>
    <s v="US"/>
    <s v="USD"/>
    <x v="3722"/>
    <x v="3737"/>
    <b v="0"/>
    <n v="4"/>
    <b v="0"/>
    <s v="theater/plays"/>
    <n v="0"/>
    <n v="0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x v="3723"/>
    <x v="3738"/>
    <b v="0"/>
    <n v="6"/>
    <b v="0"/>
    <s v="theater/plays"/>
    <n v="0"/>
    <n v="0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x v="3724"/>
    <x v="3739"/>
    <b v="0"/>
    <n v="8"/>
    <b v="0"/>
    <s v="theater/plays"/>
    <n v="0"/>
    <n v="0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x v="3725"/>
    <x v="3740"/>
    <b v="0"/>
    <n v="14"/>
    <b v="0"/>
    <s v="theater/plays"/>
    <n v="0"/>
    <n v="0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e v="#DIV/0!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x v="3727"/>
    <x v="3742"/>
    <b v="0"/>
    <n v="4"/>
    <b v="0"/>
    <s v="theater/plays"/>
    <n v="0"/>
    <n v="0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e v="#DIV/0!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e v="#DIV/0!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0"/>
    <x v="2"/>
    <s v="US"/>
    <s v="USD"/>
    <x v="3730"/>
    <x v="3745"/>
    <b v="0"/>
    <n v="1"/>
    <b v="0"/>
    <s v="theater/plays"/>
    <n v="0"/>
    <n v="0"/>
    <x v="1"/>
    <s v="plays"/>
    <x v="3745"/>
    <x v="3730"/>
    <x v="3"/>
  </r>
  <r>
    <n v="3746"/>
    <s v="Stage Play Production - &quot;I Love You to Death&quot;"/>
    <s v="Generational curses CAN be broken...right?"/>
    <n v="8500"/>
    <n v="0"/>
    <x v="2"/>
    <s v="US"/>
    <s v="USD"/>
    <x v="3731"/>
    <x v="3746"/>
    <b v="0"/>
    <n v="1"/>
    <b v="0"/>
    <s v="theater/plays"/>
    <n v="0"/>
    <n v="0"/>
    <x v="1"/>
    <s v="plays"/>
    <x v="3746"/>
    <x v="3731"/>
    <x v="2"/>
  </r>
  <r>
    <n v="3747"/>
    <s v="Counting Stars"/>
    <s v="The world premiere of an astonishing new play by acclaimed writer Atiha Sen Gupta."/>
    <n v="2500"/>
    <n v="0"/>
    <x v="2"/>
    <s v="GB"/>
    <s v="GBP"/>
    <x v="3732"/>
    <x v="3747"/>
    <b v="0"/>
    <n v="1"/>
    <b v="0"/>
    <s v="theater/plays"/>
    <n v="0"/>
    <n v="0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x v="3733"/>
    <x v="3748"/>
    <b v="0"/>
    <n v="52"/>
    <b v="1"/>
    <s v="theater/musical"/>
    <n v="0"/>
    <n v="0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x v="3734"/>
    <x v="3749"/>
    <b v="0"/>
    <n v="7"/>
    <b v="1"/>
    <s v="theater/musical"/>
    <n v="0"/>
    <n v="0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x v="3735"/>
    <x v="3750"/>
    <b v="0"/>
    <n v="28"/>
    <b v="1"/>
    <s v="theater/musical"/>
    <n v="0"/>
    <n v="0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0"/>
    <x v="0"/>
    <s v="US"/>
    <s v="USD"/>
    <x v="3736"/>
    <x v="3751"/>
    <b v="0"/>
    <n v="11"/>
    <b v="1"/>
    <s v="theater/musical"/>
    <n v="0"/>
    <n v="0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x v="3737"/>
    <x v="3752"/>
    <b v="0"/>
    <n v="15"/>
    <b v="1"/>
    <s v="theater/musical"/>
    <n v="0"/>
    <n v="0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x v="3738"/>
    <x v="3753"/>
    <b v="0"/>
    <n v="30"/>
    <b v="1"/>
    <s v="theater/musical"/>
    <n v="0"/>
    <n v="0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x v="3739"/>
    <x v="3754"/>
    <b v="0"/>
    <n v="27"/>
    <b v="1"/>
    <s v="theater/musical"/>
    <n v="0"/>
    <n v="0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0"/>
    <x v="0"/>
    <s v="GB"/>
    <s v="GBP"/>
    <x v="3740"/>
    <x v="3755"/>
    <b v="0"/>
    <n v="28"/>
    <b v="1"/>
    <s v="theater/musical"/>
    <n v="0"/>
    <n v="0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x v="3741"/>
    <x v="3756"/>
    <b v="0"/>
    <n v="17"/>
    <b v="1"/>
    <s v="theater/musical"/>
    <n v="0"/>
    <n v="0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x v="3742"/>
    <x v="3757"/>
    <b v="0"/>
    <n v="50"/>
    <b v="1"/>
    <s v="theater/musical"/>
    <n v="0"/>
    <n v="0"/>
    <x v="1"/>
    <s v="musical"/>
    <x v="3757"/>
    <x v="3742"/>
    <x v="3"/>
  </r>
  <r>
    <n v="3758"/>
    <s v="Luigi's Ladies"/>
    <s v="LUIGI'S LADIES: an original one-woman musical comedy"/>
    <n v="1500"/>
    <n v="0"/>
    <x v="0"/>
    <s v="US"/>
    <s v="USD"/>
    <x v="3743"/>
    <x v="3758"/>
    <b v="0"/>
    <n v="26"/>
    <b v="1"/>
    <s v="theater/musical"/>
    <n v="0"/>
    <n v="0"/>
    <x v="1"/>
    <s v="musical"/>
    <x v="3758"/>
    <x v="3743"/>
    <x v="3"/>
  </r>
  <r>
    <n v="3759"/>
    <s v="Pared Down Productions"/>
    <s v="A production company specializing in small-scale musicals"/>
    <n v="4000"/>
    <n v="0"/>
    <x v="0"/>
    <s v="US"/>
    <s v="USD"/>
    <x v="3744"/>
    <x v="3759"/>
    <b v="0"/>
    <n v="88"/>
    <b v="1"/>
    <s v="theater/musical"/>
    <n v="0"/>
    <n v="0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x v="3745"/>
    <x v="3760"/>
    <b v="0"/>
    <n v="91"/>
    <b v="1"/>
    <s v="theater/musical"/>
    <n v="0"/>
    <n v="0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x v="3746"/>
    <x v="3761"/>
    <b v="0"/>
    <n v="3"/>
    <b v="1"/>
    <s v="theater/musical"/>
    <n v="0"/>
    <n v="0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x v="3747"/>
    <x v="3762"/>
    <b v="0"/>
    <n v="28"/>
    <b v="1"/>
    <s v="theater/musical"/>
    <n v="0"/>
    <n v="0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x v="3748"/>
    <x v="3763"/>
    <b v="0"/>
    <n v="77"/>
    <b v="1"/>
    <s v="theater/musical"/>
    <n v="0"/>
    <n v="0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x v="3749"/>
    <x v="3764"/>
    <b v="0"/>
    <n v="27"/>
    <b v="1"/>
    <s v="theater/musical"/>
    <n v="0"/>
    <n v="0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x v="3750"/>
    <x v="3765"/>
    <b v="0"/>
    <n v="107"/>
    <b v="1"/>
    <s v="theater/musical"/>
    <n v="0"/>
    <n v="0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x v="3751"/>
    <x v="3766"/>
    <b v="0"/>
    <n v="96"/>
    <b v="1"/>
    <s v="theater/musical"/>
    <n v="0"/>
    <n v="0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x v="3566"/>
    <x v="3767"/>
    <b v="0"/>
    <n v="56"/>
    <b v="1"/>
    <s v="theater/musical"/>
    <n v="0"/>
    <n v="0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x v="3752"/>
    <x v="3768"/>
    <b v="0"/>
    <n v="58"/>
    <b v="1"/>
    <s v="theater/musical"/>
    <n v="0"/>
    <n v="0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x v="3753"/>
    <x v="3769"/>
    <b v="0"/>
    <n v="15"/>
    <b v="1"/>
    <s v="theater/musical"/>
    <n v="0"/>
    <n v="0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x v="3754"/>
    <x v="3770"/>
    <b v="0"/>
    <n v="20"/>
    <b v="1"/>
    <s v="theater/musical"/>
    <n v="0"/>
    <n v="0"/>
    <x v="1"/>
    <s v="musical"/>
    <x v="3770"/>
    <x v="3754"/>
    <x v="0"/>
  </r>
  <r>
    <n v="3771"/>
    <s v="COME OUT SWINGIN'!"/>
    <s v="I would like to make a demo recording of six songs from COME OUT SWINGIN'!"/>
    <n v="1000"/>
    <n v="0"/>
    <x v="0"/>
    <s v="US"/>
    <s v="USD"/>
    <x v="3755"/>
    <x v="3771"/>
    <b v="0"/>
    <n v="38"/>
    <b v="1"/>
    <s v="theater/musical"/>
    <n v="0"/>
    <n v="0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x v="3756"/>
    <x v="3772"/>
    <b v="0"/>
    <n v="33"/>
    <b v="1"/>
    <s v="theater/musical"/>
    <n v="0"/>
    <n v="0"/>
    <x v="1"/>
    <s v="musical"/>
    <x v="3772"/>
    <x v="3756"/>
    <x v="2"/>
  </r>
  <r>
    <n v="3773"/>
    <s v="Dundee: A Hip-Hopera"/>
    <s v="A dramatic hip-hopera, inspired from monologues written by the performers."/>
    <n v="5000"/>
    <n v="0"/>
    <x v="0"/>
    <s v="US"/>
    <s v="USD"/>
    <x v="3757"/>
    <x v="3773"/>
    <b v="0"/>
    <n v="57"/>
    <b v="1"/>
    <s v="theater/musical"/>
    <n v="0"/>
    <n v="0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x v="3758"/>
    <x v="3774"/>
    <b v="0"/>
    <n v="25"/>
    <b v="1"/>
    <s v="theater/musical"/>
    <n v="0"/>
    <n v="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x v="3759"/>
    <x v="3775"/>
    <b v="0"/>
    <n v="14"/>
    <b v="1"/>
    <s v="theater/musical"/>
    <n v="0"/>
    <n v="0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x v="3760"/>
    <x v="3776"/>
    <b v="0"/>
    <n v="94"/>
    <b v="1"/>
    <s v="theater/musical"/>
    <n v="0"/>
    <n v="0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x v="3761"/>
    <x v="3777"/>
    <b v="0"/>
    <n v="59"/>
    <b v="1"/>
    <s v="theater/musical"/>
    <n v="0"/>
    <n v="0"/>
    <x v="1"/>
    <s v="musical"/>
    <x v="3777"/>
    <x v="3761"/>
    <x v="3"/>
  </r>
  <r>
    <n v="3778"/>
    <s v="Give a Puppet a Hand"/>
    <s v="Sponsor an AVENUE Q puppet for The Barn Players April 2015 production."/>
    <n v="2400"/>
    <n v="0"/>
    <x v="0"/>
    <s v="US"/>
    <s v="USD"/>
    <x v="3762"/>
    <x v="3778"/>
    <b v="0"/>
    <n v="36"/>
    <b v="1"/>
    <s v="theater/musical"/>
    <n v="0"/>
    <n v="0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0"/>
    <x v="0"/>
    <s v="US"/>
    <s v="USD"/>
    <x v="3763"/>
    <x v="3779"/>
    <b v="0"/>
    <n v="115"/>
    <b v="1"/>
    <s v="theater/musical"/>
    <n v="0"/>
    <n v="0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x v="3764"/>
    <x v="3780"/>
    <b v="0"/>
    <n v="30"/>
    <b v="1"/>
    <s v="theater/musical"/>
    <n v="0"/>
    <n v="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x v="3765"/>
    <x v="3781"/>
    <b v="0"/>
    <n v="52"/>
    <b v="1"/>
    <s v="theater/musical"/>
    <n v="0"/>
    <n v="0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x v="3766"/>
    <x v="3782"/>
    <b v="0"/>
    <n v="27"/>
    <b v="1"/>
    <s v="theater/musical"/>
    <n v="0"/>
    <n v="0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x v="3767"/>
    <x v="3783"/>
    <b v="0"/>
    <n v="24"/>
    <b v="1"/>
    <s v="theater/musical"/>
    <n v="0"/>
    <n v="0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x v="3768"/>
    <x v="3784"/>
    <b v="0"/>
    <n v="10"/>
    <b v="1"/>
    <s v="theater/musical"/>
    <n v="0"/>
    <n v="0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x v="3769"/>
    <x v="3785"/>
    <b v="0"/>
    <n v="30"/>
    <b v="1"/>
    <s v="theater/musical"/>
    <n v="0"/>
    <n v="0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x v="3770"/>
    <x v="3786"/>
    <b v="0"/>
    <n v="71"/>
    <b v="1"/>
    <s v="theater/musical"/>
    <n v="0"/>
    <n v="0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x v="3514"/>
    <x v="3787"/>
    <b v="0"/>
    <n v="10"/>
    <b v="1"/>
    <s v="theater/musical"/>
    <n v="0"/>
    <n v="0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x v="3771"/>
    <x v="3788"/>
    <b v="0"/>
    <n v="1"/>
    <b v="0"/>
    <s v="theater/musical"/>
    <n v="0"/>
    <n v="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x v="3772"/>
    <x v="3789"/>
    <b v="0"/>
    <n v="4"/>
    <b v="0"/>
    <s v="theater/musical"/>
    <n v="0"/>
    <n v="0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e v="#DIV/0!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e v="#DIV/0!"/>
    <x v="1"/>
    <s v="musical"/>
    <x v="3791"/>
    <x v="3774"/>
    <x v="3"/>
  </r>
  <r>
    <n v="3792"/>
    <s v="BorikÃ©n: The Show"/>
    <s v="A cultural and historic journey through Puerto Rico's music and dance!"/>
    <n v="12500"/>
    <n v="0"/>
    <x v="2"/>
    <s v="US"/>
    <s v="USD"/>
    <x v="3775"/>
    <x v="3792"/>
    <b v="0"/>
    <n v="2"/>
    <b v="0"/>
    <s v="theater/musical"/>
    <n v="0"/>
    <n v="0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x v="3776"/>
    <x v="3793"/>
    <b v="0"/>
    <n v="24"/>
    <b v="0"/>
    <s v="theater/musical"/>
    <n v="0"/>
    <n v="0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x v="3777"/>
    <x v="3794"/>
    <b v="0"/>
    <n v="1"/>
    <b v="0"/>
    <s v="theater/musical"/>
    <n v="0"/>
    <n v="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0"/>
    <x v="2"/>
    <s v="GB"/>
    <s v="GBP"/>
    <x v="3778"/>
    <x v="3795"/>
    <b v="0"/>
    <n v="2"/>
    <b v="0"/>
    <s v="theater/musical"/>
    <n v="0"/>
    <n v="0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x v="3779"/>
    <x v="3796"/>
    <b v="0"/>
    <n v="1"/>
    <b v="0"/>
    <s v="theater/musical"/>
    <n v="0"/>
    <n v="0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x v="3780"/>
    <x v="3797"/>
    <b v="0"/>
    <n v="37"/>
    <b v="0"/>
    <s v="theater/musical"/>
    <n v="0"/>
    <n v="0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x v="3781"/>
    <x v="3798"/>
    <b v="0"/>
    <n v="5"/>
    <b v="0"/>
    <s v="theater/musical"/>
    <n v="0"/>
    <n v="0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0"/>
    <x v="2"/>
    <s v="US"/>
    <s v="USD"/>
    <x v="3782"/>
    <x v="3799"/>
    <b v="0"/>
    <n v="4"/>
    <b v="0"/>
    <s v="theater/musical"/>
    <n v="0"/>
    <n v="0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x v="3783"/>
    <x v="3800"/>
    <b v="0"/>
    <n v="16"/>
    <b v="0"/>
    <s v="theater/musical"/>
    <n v="0"/>
    <n v="0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x v="3784"/>
    <x v="3801"/>
    <b v="0"/>
    <n v="9"/>
    <b v="0"/>
    <s v="theater/musical"/>
    <n v="0"/>
    <n v="0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e v="#DIV/0!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0"/>
    <x v="2"/>
    <s v="US"/>
    <s v="USD"/>
    <x v="3786"/>
    <x v="3803"/>
    <b v="0"/>
    <n v="40"/>
    <b v="0"/>
    <s v="theater/musical"/>
    <n v="0"/>
    <n v="0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e v="#DIV/0!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x v="3788"/>
    <x v="3805"/>
    <b v="0"/>
    <n v="2"/>
    <b v="0"/>
    <s v="theater/musical"/>
    <n v="0"/>
    <n v="0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x v="3789"/>
    <x v="3806"/>
    <b v="0"/>
    <n v="1"/>
    <b v="0"/>
    <s v="theater/musical"/>
    <n v="0"/>
    <n v="0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x v="3790"/>
    <x v="3807"/>
    <b v="0"/>
    <n v="9"/>
    <b v="0"/>
    <s v="theater/musical"/>
    <n v="0"/>
    <n v="0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x v="3791"/>
    <x v="3808"/>
    <b v="0"/>
    <n v="24"/>
    <b v="1"/>
    <s v="theater/plays"/>
    <n v="0"/>
    <n v="0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x v="3792"/>
    <x v="3809"/>
    <b v="0"/>
    <n v="38"/>
    <b v="1"/>
    <s v="theater/plays"/>
    <n v="0"/>
    <n v="0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x v="3793"/>
    <x v="3810"/>
    <b v="0"/>
    <n v="26"/>
    <b v="1"/>
    <s v="theater/plays"/>
    <n v="0"/>
    <n v="0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x v="3794"/>
    <x v="3811"/>
    <b v="0"/>
    <n v="19"/>
    <b v="1"/>
    <s v="theater/plays"/>
    <n v="0"/>
    <n v="0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x v="2551"/>
    <x v="3812"/>
    <b v="0"/>
    <n v="11"/>
    <b v="1"/>
    <s v="theater/plays"/>
    <n v="0"/>
    <n v="0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x v="3795"/>
    <x v="3813"/>
    <b v="0"/>
    <n v="27"/>
    <b v="1"/>
    <s v="theater/plays"/>
    <n v="0"/>
    <n v="0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x v="3532"/>
    <x v="3814"/>
    <b v="0"/>
    <n v="34"/>
    <b v="1"/>
    <s v="theater/plays"/>
    <n v="0"/>
    <n v="0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0"/>
    <x v="0"/>
    <s v="GB"/>
    <s v="GBP"/>
    <x v="3796"/>
    <x v="3815"/>
    <b v="0"/>
    <n v="20"/>
    <b v="1"/>
    <s v="theater/plays"/>
    <n v="0"/>
    <n v="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x v="3797"/>
    <x v="3816"/>
    <b v="0"/>
    <n v="37"/>
    <b v="1"/>
    <s v="theater/plays"/>
    <n v="0"/>
    <n v="0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x v="3798"/>
    <x v="3817"/>
    <b v="0"/>
    <n v="20"/>
    <b v="1"/>
    <s v="theater/plays"/>
    <n v="0"/>
    <n v="0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x v="3799"/>
    <x v="3818"/>
    <b v="0"/>
    <n v="10"/>
    <b v="1"/>
    <s v="theater/plays"/>
    <n v="0"/>
    <n v="0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x v="3800"/>
    <x v="3819"/>
    <b v="0"/>
    <n v="26"/>
    <b v="1"/>
    <s v="theater/plays"/>
    <n v="0"/>
    <n v="0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x v="3801"/>
    <x v="3820"/>
    <b v="0"/>
    <n v="20"/>
    <b v="1"/>
    <s v="theater/plays"/>
    <n v="0"/>
    <n v="0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x v="3802"/>
    <x v="3821"/>
    <b v="0"/>
    <n v="46"/>
    <b v="1"/>
    <s v="theater/plays"/>
    <n v="0"/>
    <n v="0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x v="3803"/>
    <x v="3822"/>
    <b v="0"/>
    <n v="76"/>
    <b v="1"/>
    <s v="theater/plays"/>
    <n v="0"/>
    <n v="0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0"/>
    <x v="0"/>
    <s v="US"/>
    <s v="USD"/>
    <x v="3804"/>
    <x v="3823"/>
    <b v="0"/>
    <n v="41"/>
    <b v="1"/>
    <s v="theater/plays"/>
    <n v="0"/>
    <n v="0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x v="3805"/>
    <x v="3824"/>
    <b v="0"/>
    <n v="7"/>
    <b v="1"/>
    <s v="theater/plays"/>
    <n v="0"/>
    <n v="0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x v="3806"/>
    <x v="3825"/>
    <b v="0"/>
    <n v="49"/>
    <b v="1"/>
    <s v="theater/plays"/>
    <n v="0"/>
    <n v="0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x v="3807"/>
    <x v="3826"/>
    <b v="0"/>
    <n v="26"/>
    <b v="1"/>
    <s v="theater/plays"/>
    <n v="0"/>
    <n v="0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x v="3808"/>
    <x v="3827"/>
    <b v="0"/>
    <n v="65"/>
    <b v="1"/>
    <s v="theater/plays"/>
    <n v="0"/>
    <n v="0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x v="3809"/>
    <x v="3828"/>
    <b v="0"/>
    <n v="28"/>
    <b v="1"/>
    <s v="theater/plays"/>
    <n v="0"/>
    <n v="0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x v="3810"/>
    <x v="3829"/>
    <b v="0"/>
    <n v="8"/>
    <b v="1"/>
    <s v="theater/plays"/>
    <n v="0"/>
    <n v="0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0"/>
    <x v="0"/>
    <s v="US"/>
    <s v="USD"/>
    <x v="3811"/>
    <x v="3830"/>
    <b v="0"/>
    <n v="3"/>
    <b v="1"/>
    <s v="theater/plays"/>
    <n v="0"/>
    <n v="0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x v="3812"/>
    <x v="3831"/>
    <b v="0"/>
    <n v="9"/>
    <b v="1"/>
    <s v="theater/plays"/>
    <n v="0"/>
    <n v="0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x v="3813"/>
    <x v="3832"/>
    <b v="0"/>
    <n v="9"/>
    <b v="1"/>
    <s v="theater/plays"/>
    <n v="0"/>
    <n v="0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x v="3814"/>
    <x v="3833"/>
    <b v="0"/>
    <n v="20"/>
    <b v="1"/>
    <s v="theater/plays"/>
    <n v="0"/>
    <n v="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x v="3815"/>
    <x v="3834"/>
    <b v="0"/>
    <n v="57"/>
    <b v="1"/>
    <s v="theater/plays"/>
    <n v="0"/>
    <n v="0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x v="3816"/>
    <x v="3835"/>
    <b v="0"/>
    <n v="8"/>
    <b v="1"/>
    <s v="theater/plays"/>
    <n v="0"/>
    <n v="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x v="3817"/>
    <x v="3836"/>
    <b v="0"/>
    <n v="14"/>
    <b v="1"/>
    <s v="theater/plays"/>
    <n v="0"/>
    <n v="0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0"/>
    <x v="0"/>
    <s v="GB"/>
    <s v="GBP"/>
    <x v="3818"/>
    <x v="3837"/>
    <b v="0"/>
    <n v="17"/>
    <b v="1"/>
    <s v="theater/plays"/>
    <n v="0"/>
    <n v="0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x v="3819"/>
    <x v="3838"/>
    <b v="0"/>
    <n v="100"/>
    <b v="1"/>
    <s v="theater/plays"/>
    <n v="0"/>
    <n v="0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x v="3820"/>
    <x v="3839"/>
    <b v="0"/>
    <n v="32"/>
    <b v="1"/>
    <s v="theater/plays"/>
    <n v="0"/>
    <n v="0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x v="3821"/>
    <x v="3840"/>
    <b v="0"/>
    <n v="3"/>
    <b v="1"/>
    <s v="theater/plays"/>
    <n v="0"/>
    <n v="0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x v="3822"/>
    <x v="3841"/>
    <b v="1"/>
    <n v="34"/>
    <b v="0"/>
    <s v="theater/plays"/>
    <n v="0"/>
    <n v="0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x v="3823"/>
    <x v="3842"/>
    <b v="1"/>
    <n v="23"/>
    <b v="0"/>
    <s v="theater/plays"/>
    <n v="0"/>
    <n v="0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x v="3824"/>
    <x v="3843"/>
    <b v="1"/>
    <n v="19"/>
    <b v="0"/>
    <s v="theater/plays"/>
    <n v="0"/>
    <n v="0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x v="3825"/>
    <x v="3844"/>
    <b v="1"/>
    <n v="50"/>
    <b v="0"/>
    <s v="theater/plays"/>
    <n v="0"/>
    <n v="0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x v="3826"/>
    <x v="3845"/>
    <b v="1"/>
    <n v="12"/>
    <b v="0"/>
    <s v="theater/plays"/>
    <n v="0"/>
    <n v="0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x v="3827"/>
    <x v="3846"/>
    <b v="1"/>
    <n v="8"/>
    <b v="0"/>
    <s v="theater/plays"/>
    <n v="0"/>
    <n v="0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x v="3828"/>
    <x v="3847"/>
    <b v="1"/>
    <n v="9"/>
    <b v="0"/>
    <s v="theater/plays"/>
    <n v="0"/>
    <n v="0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x v="3829"/>
    <x v="3848"/>
    <b v="1"/>
    <n v="43"/>
    <b v="0"/>
    <s v="theater/plays"/>
    <n v="0"/>
    <n v="0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x v="3830"/>
    <x v="3849"/>
    <b v="1"/>
    <n v="28"/>
    <b v="0"/>
    <s v="theater/plays"/>
    <n v="0"/>
    <n v="0"/>
    <x v="1"/>
    <s v="plays"/>
    <x v="3849"/>
    <x v="3830"/>
    <x v="0"/>
  </r>
  <r>
    <n v="3850"/>
    <s v="The Vagina Monologues 2015"/>
    <s v="V-Day is a global activist movement to end violence against women and girls."/>
    <n v="1000"/>
    <n v="0"/>
    <x v="2"/>
    <s v="US"/>
    <s v="USD"/>
    <x v="3831"/>
    <x v="3850"/>
    <b v="1"/>
    <n v="4"/>
    <b v="0"/>
    <s v="theater/plays"/>
    <n v="0"/>
    <n v="0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x v="3832"/>
    <x v="3851"/>
    <b v="1"/>
    <n v="24"/>
    <b v="0"/>
    <s v="theater/plays"/>
    <n v="0"/>
    <n v="0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x v="3833"/>
    <x v="3852"/>
    <b v="0"/>
    <n v="2"/>
    <b v="0"/>
    <s v="theater/plays"/>
    <n v="0"/>
    <n v="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x v="3834"/>
    <x v="3853"/>
    <b v="0"/>
    <n v="2"/>
    <b v="0"/>
    <s v="theater/plays"/>
    <n v="0"/>
    <n v="0"/>
    <x v="1"/>
    <s v="plays"/>
    <x v="3853"/>
    <x v="3834"/>
    <x v="3"/>
  </r>
  <r>
    <n v="3854"/>
    <s v="The Case Of Soghomon Tehlirian"/>
    <s v="A play dedicated to the 100th anniversary of the Armenian Genocide."/>
    <n v="11000"/>
    <n v="0"/>
    <x v="2"/>
    <s v="US"/>
    <s v="USD"/>
    <x v="3835"/>
    <x v="3854"/>
    <b v="0"/>
    <n v="20"/>
    <b v="0"/>
    <s v="theater/plays"/>
    <n v="0"/>
    <n v="0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x v="3836"/>
    <x v="3855"/>
    <b v="0"/>
    <n v="1"/>
    <b v="0"/>
    <s v="theater/plays"/>
    <n v="0"/>
    <n v="0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x v="3837"/>
    <x v="3856"/>
    <b v="0"/>
    <n v="1"/>
    <b v="0"/>
    <s v="theater/plays"/>
    <n v="0"/>
    <n v="0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x v="3838"/>
    <x v="3857"/>
    <b v="0"/>
    <n v="4"/>
    <b v="0"/>
    <s v="theater/plays"/>
    <n v="0"/>
    <n v="0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x v="3839"/>
    <x v="3858"/>
    <b v="0"/>
    <n v="1"/>
    <b v="0"/>
    <s v="theater/plays"/>
    <n v="0"/>
    <n v="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x v="3840"/>
    <x v="3859"/>
    <b v="0"/>
    <n v="1"/>
    <b v="0"/>
    <s v="theater/plays"/>
    <n v="0"/>
    <n v="0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x v="3841"/>
    <x v="3860"/>
    <b v="0"/>
    <n v="13"/>
    <b v="0"/>
    <s v="theater/plays"/>
    <n v="0"/>
    <n v="0"/>
    <x v="1"/>
    <s v="plays"/>
    <x v="3860"/>
    <x v="3841"/>
    <x v="3"/>
  </r>
  <r>
    <n v="3861"/>
    <s v="READY OR NOT HERE I COME"/>
    <s v="THE COMING OF THE LORD!"/>
    <n v="2000"/>
    <n v="0"/>
    <x v="2"/>
    <s v="US"/>
    <s v="USD"/>
    <x v="3842"/>
    <x v="3861"/>
    <b v="0"/>
    <n v="1"/>
    <b v="0"/>
    <s v="theater/plays"/>
    <n v="0"/>
    <n v="0"/>
    <x v="1"/>
    <s v="plays"/>
    <x v="3861"/>
    <x v="3842"/>
    <x v="3"/>
  </r>
  <r>
    <n v="3862"/>
    <s v="The Container Play"/>
    <s v="The hit immersive theatre experience of England comes to Corpus Christi!"/>
    <n v="7500"/>
    <n v="0"/>
    <x v="2"/>
    <s v="US"/>
    <s v="USD"/>
    <x v="3843"/>
    <x v="3862"/>
    <b v="0"/>
    <n v="1"/>
    <b v="0"/>
    <s v="theater/plays"/>
    <n v="0"/>
    <n v="0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e v="#DIV/0!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x v="3845"/>
    <x v="3864"/>
    <b v="0"/>
    <n v="3"/>
    <b v="0"/>
    <s v="theater/plays"/>
    <n v="0"/>
    <n v="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x v="3846"/>
    <x v="3865"/>
    <b v="0"/>
    <n v="14"/>
    <b v="0"/>
    <s v="theater/plays"/>
    <n v="0"/>
    <n v="0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0"/>
    <x v="2"/>
    <s v="US"/>
    <s v="USD"/>
    <x v="3847"/>
    <x v="3866"/>
    <b v="0"/>
    <n v="2"/>
    <b v="0"/>
    <s v="theater/plays"/>
    <n v="0"/>
    <n v="0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x v="3848"/>
    <x v="3867"/>
    <b v="0"/>
    <n v="5"/>
    <b v="0"/>
    <s v="theater/plays"/>
    <n v="0"/>
    <n v="0"/>
    <x v="1"/>
    <s v="plays"/>
    <x v="3867"/>
    <x v="3848"/>
    <x v="2"/>
  </r>
  <r>
    <n v="3868"/>
    <s v="1000 words (Canceled)"/>
    <s v="New collection of music by Scott Evan Davis!"/>
    <n v="5000"/>
    <n v="0"/>
    <x v="1"/>
    <s v="GB"/>
    <s v="GBP"/>
    <x v="3849"/>
    <x v="3868"/>
    <b v="0"/>
    <n v="1"/>
    <b v="0"/>
    <s v="theater/musical"/>
    <n v="0"/>
    <n v="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0"/>
    <x v="1"/>
    <s v="US"/>
    <s v="USD"/>
    <x v="3850"/>
    <x v="3869"/>
    <b v="0"/>
    <n v="15"/>
    <b v="0"/>
    <s v="theater/musical"/>
    <n v="0"/>
    <n v="0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x v="3851"/>
    <x v="3870"/>
    <b v="0"/>
    <n v="10"/>
    <b v="0"/>
    <s v="theater/musical"/>
    <n v="0"/>
    <n v="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x v="3852"/>
    <x v="3871"/>
    <b v="0"/>
    <n v="3"/>
    <b v="0"/>
    <s v="theater/musical"/>
    <n v="0"/>
    <n v="0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e v="#DIV/0!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e v="#DIV/0!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e v="#DIV/0!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e v="#DIV/0!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x v="3857"/>
    <x v="3876"/>
    <b v="0"/>
    <n v="46"/>
    <b v="0"/>
    <s v="theater/musical"/>
    <n v="0"/>
    <n v="0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x v="3858"/>
    <x v="3877"/>
    <b v="0"/>
    <n v="14"/>
    <b v="0"/>
    <s v="theater/musical"/>
    <n v="0"/>
    <n v="0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x v="3859"/>
    <x v="3878"/>
    <b v="0"/>
    <n v="1"/>
    <b v="0"/>
    <s v="theater/musical"/>
    <n v="0"/>
    <n v="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e v="#DIV/0!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x v="3792"/>
    <x v="3880"/>
    <b v="0"/>
    <n v="17"/>
    <b v="0"/>
    <s v="theater/musical"/>
    <n v="0"/>
    <n v="0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0"/>
    <x v="1"/>
    <s v="US"/>
    <s v="USD"/>
    <x v="3861"/>
    <x v="3881"/>
    <b v="0"/>
    <n v="1"/>
    <b v="0"/>
    <s v="theater/musical"/>
    <n v="0"/>
    <n v="0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e v="#DIV/0!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e v="#DIV/0!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e v="#DIV/0!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e v="#DIV/0!"/>
    <x v="1"/>
    <s v="musical"/>
    <x v="3885"/>
    <x v="3865"/>
    <x v="2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e v="#DIV/0!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x v="3867"/>
    <x v="3887"/>
    <b v="0"/>
    <n v="2"/>
    <b v="0"/>
    <s v="theater/musical"/>
    <n v="0"/>
    <n v="0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x v="3868"/>
    <x v="3888"/>
    <b v="0"/>
    <n v="14"/>
    <b v="0"/>
    <s v="theater/plays"/>
    <n v="0"/>
    <n v="0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x v="3869"/>
    <x v="3889"/>
    <b v="0"/>
    <n v="9"/>
    <b v="0"/>
    <s v="theater/plays"/>
    <n v="0"/>
    <n v="0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x v="3870"/>
    <x v="3890"/>
    <b v="0"/>
    <n v="8"/>
    <b v="0"/>
    <s v="theater/plays"/>
    <n v="0"/>
    <n v="0"/>
    <x v="1"/>
    <s v="plays"/>
    <x v="3890"/>
    <x v="3870"/>
    <x v="0"/>
  </r>
  <r>
    <n v="3891"/>
    <s v="Out of the Box: A Mime Story"/>
    <s v="A comedy about a mime who dreams of becoming a stand up comedian."/>
    <n v="800"/>
    <n v="0"/>
    <x v="2"/>
    <s v="US"/>
    <s v="USD"/>
    <x v="3871"/>
    <x v="3891"/>
    <b v="0"/>
    <n v="7"/>
    <b v="0"/>
    <s v="theater/plays"/>
    <n v="0"/>
    <n v="0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e v="#DIV/0!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x v="3873"/>
    <x v="3893"/>
    <b v="0"/>
    <n v="84"/>
    <b v="0"/>
    <s v="theater/plays"/>
    <n v="0"/>
    <n v="0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x v="3874"/>
    <x v="3894"/>
    <b v="0"/>
    <n v="11"/>
    <b v="0"/>
    <s v="theater/plays"/>
    <n v="0"/>
    <n v="0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x v="3875"/>
    <x v="3895"/>
    <b v="0"/>
    <n v="1"/>
    <b v="0"/>
    <s v="theater/plays"/>
    <n v="0"/>
    <n v="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x v="3876"/>
    <x v="3896"/>
    <b v="0"/>
    <n v="4"/>
    <b v="0"/>
    <s v="theater/plays"/>
    <n v="0"/>
    <n v="0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x v="3877"/>
    <x v="3897"/>
    <b v="0"/>
    <n v="10"/>
    <b v="0"/>
    <s v="theater/plays"/>
    <n v="0"/>
    <n v="0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x v="3878"/>
    <x v="3898"/>
    <b v="0"/>
    <n v="16"/>
    <b v="0"/>
    <s v="theater/plays"/>
    <n v="0"/>
    <n v="0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x v="3879"/>
    <x v="3899"/>
    <b v="0"/>
    <n v="2"/>
    <b v="0"/>
    <s v="theater/plays"/>
    <n v="0"/>
    <n v="0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x v="3880"/>
    <x v="3900"/>
    <b v="0"/>
    <n v="5"/>
    <b v="0"/>
    <s v="theater/plays"/>
    <n v="0"/>
    <n v="0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x v="3881"/>
    <x v="3901"/>
    <b v="0"/>
    <n v="1"/>
    <b v="0"/>
    <s v="theater/plays"/>
    <n v="0"/>
    <n v="0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x v="3882"/>
    <x v="3902"/>
    <b v="0"/>
    <n v="31"/>
    <b v="0"/>
    <s v="theater/plays"/>
    <n v="0"/>
    <n v="0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e v="#DIV/0!"/>
    <x v="1"/>
    <s v="plays"/>
    <x v="3903"/>
    <x v="3883"/>
    <x v="0"/>
  </r>
  <r>
    <n v="3904"/>
    <s v="Black America from Prophets to Pimps"/>
    <s v="A play that will cover 4000 years of black history."/>
    <n v="10000"/>
    <n v="0"/>
    <x v="2"/>
    <s v="US"/>
    <s v="USD"/>
    <x v="3884"/>
    <x v="3904"/>
    <b v="0"/>
    <n v="2"/>
    <b v="0"/>
    <s v="theater/plays"/>
    <n v="0"/>
    <n v="0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x v="3885"/>
    <x v="3905"/>
    <b v="0"/>
    <n v="7"/>
    <b v="0"/>
    <s v="theater/plays"/>
    <n v="0"/>
    <n v="0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x v="3886"/>
    <x v="3906"/>
    <b v="0"/>
    <n v="16"/>
    <b v="0"/>
    <s v="theater/plays"/>
    <n v="0"/>
    <n v="0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x v="3887"/>
    <x v="3907"/>
    <b v="0"/>
    <n v="4"/>
    <b v="0"/>
    <s v="theater/plays"/>
    <n v="0"/>
    <n v="0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x v="3888"/>
    <x v="3908"/>
    <b v="0"/>
    <n v="4"/>
    <b v="0"/>
    <s v="theater/plays"/>
    <n v="0"/>
    <n v="0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x v="3889"/>
    <x v="3909"/>
    <b v="0"/>
    <n v="4"/>
    <b v="0"/>
    <s v="theater/plays"/>
    <n v="0"/>
    <n v="0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x v="3890"/>
    <x v="3910"/>
    <b v="0"/>
    <n v="3"/>
    <b v="0"/>
    <s v="theater/plays"/>
    <n v="0"/>
    <n v="0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x v="3891"/>
    <x v="3911"/>
    <b v="0"/>
    <n v="36"/>
    <b v="0"/>
    <s v="theater/plays"/>
    <n v="0"/>
    <n v="0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x v="3892"/>
    <x v="3912"/>
    <b v="0"/>
    <n v="1"/>
    <b v="0"/>
    <s v="theater/plays"/>
    <n v="0"/>
    <n v="0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x v="3893"/>
    <x v="3913"/>
    <b v="0"/>
    <n v="7"/>
    <b v="0"/>
    <s v="theater/plays"/>
    <n v="0"/>
    <n v="0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x v="3894"/>
    <x v="3914"/>
    <b v="0"/>
    <n v="27"/>
    <b v="0"/>
    <s v="theater/plays"/>
    <n v="0"/>
    <n v="0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x v="3895"/>
    <x v="3915"/>
    <b v="0"/>
    <n v="1"/>
    <b v="0"/>
    <s v="theater/plays"/>
    <n v="0"/>
    <n v="0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e v="#DIV/0!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x v="3897"/>
    <x v="3917"/>
    <b v="0"/>
    <n v="1"/>
    <b v="0"/>
    <s v="theater/plays"/>
    <n v="0"/>
    <n v="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x v="3898"/>
    <x v="3918"/>
    <b v="0"/>
    <n v="3"/>
    <b v="0"/>
    <s v="theater/plays"/>
    <n v="0"/>
    <n v="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x v="3899"/>
    <x v="3919"/>
    <b v="0"/>
    <n v="3"/>
    <b v="0"/>
    <s v="theater/plays"/>
    <n v="0"/>
    <n v="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x v="3900"/>
    <x v="3920"/>
    <b v="0"/>
    <n v="3"/>
    <b v="0"/>
    <s v="theater/plays"/>
    <n v="0"/>
    <n v="0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e v="#DIV/0!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x v="3902"/>
    <x v="3922"/>
    <b v="0"/>
    <n v="6"/>
    <b v="0"/>
    <s v="theater/plays"/>
    <n v="0"/>
    <n v="0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x v="3903"/>
    <x v="3923"/>
    <b v="0"/>
    <n v="17"/>
    <b v="0"/>
    <s v="theater/plays"/>
    <n v="0"/>
    <n v="0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x v="3904"/>
    <x v="3924"/>
    <b v="0"/>
    <n v="40"/>
    <b v="0"/>
    <s v="theater/plays"/>
    <n v="0"/>
    <n v="0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x v="3905"/>
    <x v="3925"/>
    <b v="0"/>
    <n v="3"/>
    <b v="0"/>
    <s v="theater/plays"/>
    <n v="0"/>
    <n v="0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0"/>
    <x v="2"/>
    <s v="AU"/>
    <s v="AUD"/>
    <x v="3906"/>
    <x v="3926"/>
    <b v="0"/>
    <n v="1"/>
    <b v="0"/>
    <s v="theater/plays"/>
    <n v="0"/>
    <n v="0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x v="3907"/>
    <x v="3927"/>
    <b v="0"/>
    <n v="2"/>
    <b v="0"/>
    <s v="theater/plays"/>
    <n v="0"/>
    <n v="0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x v="3908"/>
    <x v="3928"/>
    <b v="0"/>
    <n v="7"/>
    <b v="0"/>
    <s v="theater/plays"/>
    <n v="0"/>
    <n v="0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x v="3909"/>
    <x v="3929"/>
    <b v="0"/>
    <n v="14"/>
    <b v="0"/>
    <s v="theater/plays"/>
    <n v="0"/>
    <n v="0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e v="#DIV/0!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e v="#DIV/0!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x v="3912"/>
    <x v="3932"/>
    <b v="0"/>
    <n v="1"/>
    <b v="0"/>
    <s v="theater/plays"/>
    <n v="0"/>
    <n v="0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x v="3913"/>
    <x v="3933"/>
    <b v="0"/>
    <n v="12"/>
    <b v="0"/>
    <s v="theater/plays"/>
    <n v="0"/>
    <n v="0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x v="3914"/>
    <x v="3934"/>
    <b v="0"/>
    <n v="12"/>
    <b v="0"/>
    <s v="theater/plays"/>
    <n v="0"/>
    <n v="0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x v="3915"/>
    <x v="3935"/>
    <b v="0"/>
    <n v="23"/>
    <b v="0"/>
    <s v="theater/plays"/>
    <n v="0"/>
    <n v="0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e v="#DIV/0!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x v="3917"/>
    <x v="3937"/>
    <b v="0"/>
    <n v="10"/>
    <b v="0"/>
    <s v="theater/plays"/>
    <n v="0"/>
    <n v="0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x v="3918"/>
    <x v="3938"/>
    <b v="0"/>
    <n v="5"/>
    <b v="0"/>
    <s v="theater/plays"/>
    <n v="0"/>
    <n v="0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x v="3919"/>
    <x v="3939"/>
    <b v="0"/>
    <n v="1"/>
    <b v="0"/>
    <s v="theater/plays"/>
    <n v="0"/>
    <n v="0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x v="3920"/>
    <x v="3940"/>
    <b v="0"/>
    <n v="2"/>
    <b v="0"/>
    <s v="theater/plays"/>
    <n v="0"/>
    <n v="0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x v="3921"/>
    <x v="3941"/>
    <b v="0"/>
    <n v="2"/>
    <b v="0"/>
    <s v="theater/plays"/>
    <n v="0"/>
    <n v="0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e v="#DIV/0!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x v="3923"/>
    <x v="3943"/>
    <b v="0"/>
    <n v="13"/>
    <b v="0"/>
    <s v="theater/plays"/>
    <n v="0"/>
    <n v="0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e v="#DIV/0!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x v="3925"/>
    <x v="3945"/>
    <b v="0"/>
    <n v="1"/>
    <b v="0"/>
    <s v="theater/plays"/>
    <n v="0"/>
    <n v="0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0"/>
    <x v="2"/>
    <s v="US"/>
    <s v="USD"/>
    <x v="3926"/>
    <x v="3946"/>
    <b v="0"/>
    <n v="5"/>
    <b v="0"/>
    <s v="theater/plays"/>
    <n v="0"/>
    <n v="0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x v="3927"/>
    <x v="3947"/>
    <b v="0"/>
    <n v="2"/>
    <b v="0"/>
    <s v="theater/plays"/>
    <n v="0"/>
    <n v="0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e v="#DIV/0!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x v="3929"/>
    <x v="3949"/>
    <b v="0"/>
    <n v="32"/>
    <b v="0"/>
    <s v="theater/plays"/>
    <n v="0"/>
    <n v="0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x v="3930"/>
    <x v="3950"/>
    <b v="0"/>
    <n v="1"/>
    <b v="0"/>
    <s v="theater/plays"/>
    <n v="0"/>
    <n v="0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x v="3931"/>
    <x v="3951"/>
    <b v="0"/>
    <n v="1"/>
    <b v="0"/>
    <s v="theater/plays"/>
    <n v="0"/>
    <n v="0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x v="3932"/>
    <x v="3952"/>
    <b v="0"/>
    <n v="1"/>
    <b v="0"/>
    <s v="theater/plays"/>
    <n v="0"/>
    <n v="0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e v="#DIV/0!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e v="#DIV/0!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x v="3935"/>
    <x v="3955"/>
    <b v="0"/>
    <n v="8"/>
    <b v="0"/>
    <s v="theater/plays"/>
    <n v="0"/>
    <n v="0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e v="#DIV/0!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x v="3937"/>
    <x v="3957"/>
    <b v="0"/>
    <n v="1"/>
    <b v="0"/>
    <s v="theater/plays"/>
    <n v="0"/>
    <n v="0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x v="3938"/>
    <x v="3958"/>
    <b v="0"/>
    <n v="16"/>
    <b v="0"/>
    <s v="theater/plays"/>
    <n v="0"/>
    <n v="0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x v="3939"/>
    <x v="3959"/>
    <b v="0"/>
    <n v="12"/>
    <b v="0"/>
    <s v="theater/plays"/>
    <n v="0"/>
    <n v="0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x v="3940"/>
    <x v="3960"/>
    <b v="0"/>
    <n v="4"/>
    <b v="0"/>
    <s v="theater/plays"/>
    <n v="0"/>
    <n v="0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x v="3941"/>
    <x v="3961"/>
    <b v="0"/>
    <n v="2"/>
    <b v="0"/>
    <s v="theater/plays"/>
    <n v="0"/>
    <n v="0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x v="3942"/>
    <x v="3962"/>
    <b v="0"/>
    <n v="3"/>
    <b v="0"/>
    <s v="theater/plays"/>
    <n v="0"/>
    <n v="0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e v="#DIV/0!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x v="3944"/>
    <x v="3964"/>
    <b v="0"/>
    <n v="3"/>
    <b v="0"/>
    <s v="theater/plays"/>
    <n v="0"/>
    <n v="0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x v="3945"/>
    <x v="3965"/>
    <b v="0"/>
    <n v="4"/>
    <b v="0"/>
    <s v="theater/plays"/>
    <n v="0"/>
    <n v="0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x v="3946"/>
    <x v="3966"/>
    <b v="0"/>
    <n v="2"/>
    <b v="0"/>
    <s v="theater/plays"/>
    <n v="0"/>
    <n v="0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x v="3947"/>
    <x v="3967"/>
    <b v="0"/>
    <n v="10"/>
    <b v="0"/>
    <s v="theater/plays"/>
    <n v="0"/>
    <n v="0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x v="3948"/>
    <x v="3968"/>
    <b v="0"/>
    <n v="11"/>
    <b v="0"/>
    <s v="theater/plays"/>
    <n v="0"/>
    <n v="0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x v="3949"/>
    <x v="3969"/>
    <b v="0"/>
    <n v="6"/>
    <b v="0"/>
    <s v="theater/plays"/>
    <n v="0"/>
    <n v="0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x v="3950"/>
    <x v="3970"/>
    <b v="0"/>
    <n v="2"/>
    <b v="0"/>
    <s v="theater/plays"/>
    <n v="0"/>
    <n v="0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x v="3951"/>
    <x v="3971"/>
    <b v="0"/>
    <n v="6"/>
    <b v="0"/>
    <s v="theater/plays"/>
    <n v="0"/>
    <n v="0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0"/>
    <x v="2"/>
    <s v="US"/>
    <s v="USD"/>
    <x v="3952"/>
    <x v="3972"/>
    <b v="0"/>
    <n v="8"/>
    <b v="0"/>
    <s v="theater/plays"/>
    <n v="0"/>
    <n v="0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x v="3953"/>
    <x v="3973"/>
    <b v="0"/>
    <n v="37"/>
    <b v="0"/>
    <s v="theater/plays"/>
    <n v="0"/>
    <n v="0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x v="3954"/>
    <x v="3974"/>
    <b v="0"/>
    <n v="11"/>
    <b v="0"/>
    <s v="theater/plays"/>
    <n v="0"/>
    <n v="0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e v="#DIV/0!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x v="3956"/>
    <x v="3976"/>
    <b v="0"/>
    <n v="10"/>
    <b v="0"/>
    <s v="theater/plays"/>
    <n v="0"/>
    <n v="0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x v="3957"/>
    <x v="3977"/>
    <b v="0"/>
    <n v="6"/>
    <b v="0"/>
    <s v="theater/plays"/>
    <n v="0"/>
    <n v="0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x v="3958"/>
    <x v="3978"/>
    <b v="0"/>
    <n v="8"/>
    <b v="0"/>
    <s v="theater/plays"/>
    <n v="0"/>
    <n v="0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x v="3959"/>
    <x v="3979"/>
    <b v="0"/>
    <n v="6"/>
    <b v="0"/>
    <s v="theater/plays"/>
    <n v="0"/>
    <n v="0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x v="3960"/>
    <x v="3980"/>
    <b v="0"/>
    <n v="7"/>
    <b v="0"/>
    <s v="theater/plays"/>
    <n v="0"/>
    <n v="0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0"/>
    <x v="2"/>
    <s v="US"/>
    <s v="USD"/>
    <x v="3961"/>
    <x v="3981"/>
    <b v="0"/>
    <n v="7"/>
    <b v="0"/>
    <s v="theater/plays"/>
    <n v="0"/>
    <n v="0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x v="3962"/>
    <x v="3982"/>
    <b v="0"/>
    <n v="5"/>
    <b v="0"/>
    <s v="theater/plays"/>
    <n v="0"/>
    <n v="0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x v="3963"/>
    <x v="3983"/>
    <b v="0"/>
    <n v="46"/>
    <b v="0"/>
    <s v="theater/plays"/>
    <n v="0"/>
    <n v="0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x v="3964"/>
    <x v="3984"/>
    <b v="0"/>
    <n v="10"/>
    <b v="0"/>
    <s v="theater/plays"/>
    <n v="0"/>
    <n v="0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x v="3965"/>
    <x v="3985"/>
    <b v="0"/>
    <n v="19"/>
    <b v="0"/>
    <s v="theater/plays"/>
    <n v="0"/>
    <n v="0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x v="3966"/>
    <x v="3986"/>
    <b v="0"/>
    <n v="13"/>
    <b v="0"/>
    <s v="theater/plays"/>
    <n v="0"/>
    <n v="0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0"/>
    <x v="2"/>
    <s v="GB"/>
    <s v="GBP"/>
    <x v="3967"/>
    <x v="3987"/>
    <b v="0"/>
    <n v="13"/>
    <b v="0"/>
    <s v="theater/plays"/>
    <n v="0"/>
    <n v="0"/>
    <x v="1"/>
    <s v="plays"/>
    <x v="3987"/>
    <x v="3967"/>
    <x v="3"/>
  </r>
  <r>
    <n v="3988"/>
    <s v="Folk-Tales: What Stories Do Your Folks Tell?"/>
    <s v="An evening of of stories based both in myth and truth."/>
    <n v="1500"/>
    <n v="0"/>
    <x v="2"/>
    <s v="US"/>
    <s v="USD"/>
    <x v="3968"/>
    <x v="3988"/>
    <b v="0"/>
    <n v="4"/>
    <b v="0"/>
    <s v="theater/plays"/>
    <n v="0"/>
    <n v="0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e v="#DIV/0!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x v="3970"/>
    <x v="3990"/>
    <b v="0"/>
    <n v="3"/>
    <b v="0"/>
    <s v="theater/plays"/>
    <n v="0"/>
    <n v="0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0"/>
    <x v="2"/>
    <s v="US"/>
    <s v="USD"/>
    <x v="3971"/>
    <x v="3991"/>
    <b v="0"/>
    <n v="1"/>
    <b v="0"/>
    <s v="theater/plays"/>
    <n v="0"/>
    <n v="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x v="3972"/>
    <x v="3992"/>
    <b v="0"/>
    <n v="9"/>
    <b v="0"/>
    <s v="theater/plays"/>
    <n v="0"/>
    <n v="0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x v="3973"/>
    <x v="3993"/>
    <b v="0"/>
    <n v="1"/>
    <b v="0"/>
    <s v="theater/plays"/>
    <n v="0"/>
    <n v="0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0"/>
    <x v="2"/>
    <s v="US"/>
    <s v="USD"/>
    <x v="3974"/>
    <x v="3994"/>
    <b v="0"/>
    <n v="1"/>
    <b v="0"/>
    <s v="theater/plays"/>
    <n v="0"/>
    <n v="0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x v="3975"/>
    <x v="3995"/>
    <b v="0"/>
    <n v="4"/>
    <b v="0"/>
    <s v="theater/plays"/>
    <n v="0"/>
    <n v="0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x v="3976"/>
    <x v="3996"/>
    <b v="0"/>
    <n v="17"/>
    <b v="0"/>
    <s v="theater/plays"/>
    <n v="0"/>
    <n v="0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e v="#DIV/0!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0"/>
    <x v="2"/>
    <s v="US"/>
    <s v="USD"/>
    <x v="3978"/>
    <x v="3998"/>
    <b v="0"/>
    <n v="12"/>
    <b v="0"/>
    <s v="theater/plays"/>
    <n v="0"/>
    <n v="0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x v="3979"/>
    <x v="3999"/>
    <b v="0"/>
    <n v="14"/>
    <b v="0"/>
    <s v="theater/plays"/>
    <n v="0"/>
    <n v="0"/>
    <x v="1"/>
    <s v="plays"/>
    <x v="3999"/>
    <x v="3979"/>
    <x v="3"/>
  </r>
  <r>
    <n v="4000"/>
    <s v="The Escorts"/>
    <s v="An Enticing Trip into the World of Assisted Dying"/>
    <n v="8000"/>
    <n v="0"/>
    <x v="2"/>
    <s v="US"/>
    <s v="USD"/>
    <x v="3980"/>
    <x v="4000"/>
    <b v="0"/>
    <n v="1"/>
    <b v="0"/>
    <s v="theater/plays"/>
    <n v="0"/>
    <n v="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x v="1748"/>
    <x v="4001"/>
    <b v="0"/>
    <n v="14"/>
    <b v="0"/>
    <s v="theater/plays"/>
    <n v="0"/>
    <n v="0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x v="3981"/>
    <x v="4002"/>
    <b v="0"/>
    <n v="4"/>
    <b v="0"/>
    <s v="theater/plays"/>
    <n v="0"/>
    <n v="0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x v="3982"/>
    <x v="4003"/>
    <b v="0"/>
    <n v="2"/>
    <b v="0"/>
    <s v="theater/plays"/>
    <n v="0"/>
    <n v="0"/>
    <x v="1"/>
    <s v="plays"/>
    <x v="4003"/>
    <x v="3982"/>
    <x v="0"/>
  </r>
  <r>
    <n v="4004"/>
    <s v="South Florida Tours"/>
    <s v="Help Launch The Queen Into South Florida!"/>
    <n v="500"/>
    <n v="0"/>
    <x v="2"/>
    <s v="US"/>
    <s v="USD"/>
    <x v="3983"/>
    <x v="4004"/>
    <b v="0"/>
    <n v="1"/>
    <b v="0"/>
    <s v="theater/plays"/>
    <n v="0"/>
    <n v="0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x v="3984"/>
    <x v="4005"/>
    <b v="0"/>
    <n v="2"/>
    <b v="0"/>
    <s v="theater/plays"/>
    <n v="0"/>
    <n v="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x v="3985"/>
    <x v="4006"/>
    <b v="0"/>
    <n v="1"/>
    <b v="0"/>
    <s v="theater/plays"/>
    <n v="0"/>
    <n v="0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x v="3986"/>
    <x v="4007"/>
    <b v="0"/>
    <n v="1"/>
    <b v="0"/>
    <s v="theater/plays"/>
    <n v="0"/>
    <n v="0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x v="3987"/>
    <x v="4008"/>
    <b v="0"/>
    <n v="4"/>
    <b v="0"/>
    <s v="theater/plays"/>
    <n v="0"/>
    <n v="0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x v="3988"/>
    <x v="4009"/>
    <b v="0"/>
    <n v="3"/>
    <b v="0"/>
    <s v="theater/plays"/>
    <n v="0"/>
    <n v="0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x v="3989"/>
    <x v="4010"/>
    <b v="0"/>
    <n v="38"/>
    <b v="0"/>
    <s v="theater/plays"/>
    <n v="0"/>
    <n v="0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x v="3990"/>
    <x v="4011"/>
    <b v="0"/>
    <n v="4"/>
    <b v="0"/>
    <s v="theater/plays"/>
    <n v="0"/>
    <n v="0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e v="#DIV/0!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x v="3992"/>
    <x v="4013"/>
    <b v="0"/>
    <n v="2"/>
    <b v="0"/>
    <s v="theater/plays"/>
    <n v="0"/>
    <n v="0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e v="#DIV/0!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x v="3994"/>
    <x v="4015"/>
    <b v="0"/>
    <n v="1"/>
    <b v="0"/>
    <s v="theater/plays"/>
    <n v="0"/>
    <n v="0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x v="3995"/>
    <x v="4016"/>
    <b v="0"/>
    <n v="7"/>
    <b v="0"/>
    <s v="theater/plays"/>
    <n v="0"/>
    <n v="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x v="3996"/>
    <x v="4017"/>
    <b v="0"/>
    <n v="2"/>
    <b v="0"/>
    <s v="theater/plays"/>
    <n v="0"/>
    <n v="0"/>
    <x v="1"/>
    <s v="plays"/>
    <x v="4017"/>
    <x v="3996"/>
    <x v="3"/>
  </r>
  <r>
    <n v="4018"/>
    <s v="Time Please Fringe"/>
    <s v="Funding for a production of Time Please at the Brighton Fringe 2017... and beyond."/>
    <n v="1500"/>
    <n v="0"/>
    <x v="2"/>
    <s v="GB"/>
    <s v="GBP"/>
    <x v="3997"/>
    <x v="4018"/>
    <b v="0"/>
    <n v="4"/>
    <b v="0"/>
    <s v="theater/plays"/>
    <n v="0"/>
    <n v="0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x v="3998"/>
    <x v="4019"/>
    <b v="0"/>
    <n v="4"/>
    <b v="0"/>
    <s v="theater/plays"/>
    <n v="0"/>
    <n v="0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x v="3999"/>
    <x v="4020"/>
    <b v="0"/>
    <n v="3"/>
    <b v="0"/>
    <s v="theater/plays"/>
    <n v="0"/>
    <n v="0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0"/>
    <x v="2"/>
    <s v="US"/>
    <s v="USD"/>
    <x v="4000"/>
    <x v="4021"/>
    <b v="0"/>
    <n v="2"/>
    <b v="0"/>
    <s v="theater/plays"/>
    <n v="0"/>
    <n v="0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0"/>
    <x v="2"/>
    <s v="US"/>
    <s v="USD"/>
    <x v="4001"/>
    <x v="4022"/>
    <b v="0"/>
    <n v="197"/>
    <b v="0"/>
    <s v="theater/plays"/>
    <n v="0"/>
    <n v="0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e v="#DIV/0!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x v="4003"/>
    <x v="4024"/>
    <b v="0"/>
    <n v="1"/>
    <b v="0"/>
    <s v="theater/plays"/>
    <n v="0"/>
    <n v="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x v="4004"/>
    <x v="4025"/>
    <b v="0"/>
    <n v="4"/>
    <b v="0"/>
    <s v="theater/plays"/>
    <n v="0"/>
    <n v="0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e v="#DIV/0!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x v="4006"/>
    <x v="4027"/>
    <b v="0"/>
    <n v="7"/>
    <b v="0"/>
    <s v="theater/plays"/>
    <n v="0"/>
    <n v="0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x v="4007"/>
    <x v="4028"/>
    <b v="0"/>
    <n v="11"/>
    <b v="0"/>
    <s v="theater/plays"/>
    <n v="0"/>
    <n v="0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e v="#DIV/0!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x v="4009"/>
    <x v="4030"/>
    <b v="0"/>
    <n v="6"/>
    <b v="0"/>
    <s v="theater/plays"/>
    <n v="0"/>
    <n v="0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e v="#DIV/0!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x v="4011"/>
    <x v="4032"/>
    <b v="0"/>
    <n v="7"/>
    <b v="0"/>
    <s v="theater/plays"/>
    <n v="0"/>
    <n v="0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x v="4012"/>
    <x v="4033"/>
    <b v="0"/>
    <n v="94"/>
    <b v="0"/>
    <s v="theater/plays"/>
    <n v="0"/>
    <n v="0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x v="4013"/>
    <x v="4034"/>
    <b v="0"/>
    <n v="2"/>
    <b v="0"/>
    <s v="theater/plays"/>
    <n v="0"/>
    <n v="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0"/>
    <x v="2"/>
    <s v="US"/>
    <s v="USD"/>
    <x v="4014"/>
    <x v="4035"/>
    <b v="0"/>
    <n v="25"/>
    <b v="0"/>
    <s v="theater/plays"/>
    <n v="0"/>
    <n v="0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x v="4015"/>
    <x v="4036"/>
    <b v="0"/>
    <n v="17"/>
    <b v="0"/>
    <s v="theater/plays"/>
    <n v="0"/>
    <n v="0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x v="4016"/>
    <x v="4037"/>
    <b v="0"/>
    <n v="2"/>
    <b v="0"/>
    <s v="theater/plays"/>
    <n v="0"/>
    <n v="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x v="4017"/>
    <x v="4038"/>
    <b v="0"/>
    <n v="4"/>
    <b v="0"/>
    <s v="theater/plays"/>
    <n v="0"/>
    <n v="0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x v="4018"/>
    <x v="4039"/>
    <b v="0"/>
    <n v="5"/>
    <b v="0"/>
    <s v="theater/plays"/>
    <n v="0"/>
    <n v="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x v="4019"/>
    <x v="4040"/>
    <b v="0"/>
    <n v="2"/>
    <b v="0"/>
    <s v="theater/plays"/>
    <n v="0"/>
    <n v="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0"/>
    <x v="2"/>
    <s v="GB"/>
    <s v="GBP"/>
    <x v="4020"/>
    <x v="4041"/>
    <b v="0"/>
    <n v="2"/>
    <b v="0"/>
    <s v="theater/plays"/>
    <n v="0"/>
    <n v="0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x v="4021"/>
    <x v="4042"/>
    <b v="0"/>
    <n v="3"/>
    <b v="0"/>
    <s v="theater/plays"/>
    <n v="0"/>
    <n v="0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e v="#DIV/0!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x v="4023"/>
    <x v="4044"/>
    <b v="0"/>
    <n v="4"/>
    <b v="0"/>
    <s v="theater/plays"/>
    <n v="0"/>
    <n v="0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x v="4024"/>
    <x v="4045"/>
    <b v="0"/>
    <n v="1"/>
    <b v="0"/>
    <s v="theater/plays"/>
    <n v="0"/>
    <n v="0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x v="4025"/>
    <x v="4046"/>
    <b v="0"/>
    <n v="12"/>
    <b v="0"/>
    <s v="theater/plays"/>
    <n v="0"/>
    <n v="0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x v="4026"/>
    <x v="4047"/>
    <b v="0"/>
    <n v="4"/>
    <b v="0"/>
    <s v="theater/plays"/>
    <n v="0"/>
    <n v="0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x v="4027"/>
    <x v="4048"/>
    <b v="0"/>
    <n v="91"/>
    <b v="0"/>
    <s v="theater/plays"/>
    <n v="0"/>
    <n v="0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x v="4028"/>
    <x v="4049"/>
    <b v="0"/>
    <n v="1"/>
    <b v="0"/>
    <s v="theater/plays"/>
    <n v="0"/>
    <n v="0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x v="4029"/>
    <x v="4050"/>
    <b v="0"/>
    <n v="1"/>
    <b v="0"/>
    <s v="theater/plays"/>
    <n v="0"/>
    <n v="0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e v="#DIV/0!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x v="4031"/>
    <x v="4052"/>
    <b v="0"/>
    <n v="13"/>
    <b v="0"/>
    <s v="theater/plays"/>
    <n v="0"/>
    <n v="0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x v="4032"/>
    <x v="4053"/>
    <b v="0"/>
    <n v="2"/>
    <b v="0"/>
    <s v="theater/plays"/>
    <n v="0"/>
    <n v="0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e v="#DIV/0!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x v="4034"/>
    <x v="4055"/>
    <b v="0"/>
    <n v="21"/>
    <b v="0"/>
    <s v="theater/plays"/>
    <n v="0"/>
    <n v="0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x v="4035"/>
    <x v="4056"/>
    <b v="0"/>
    <n v="9"/>
    <b v="0"/>
    <s v="theater/plays"/>
    <n v="0"/>
    <n v="0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x v="4036"/>
    <x v="4057"/>
    <b v="0"/>
    <n v="6"/>
    <b v="0"/>
    <s v="theater/plays"/>
    <n v="0"/>
    <n v="0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x v="3268"/>
    <x v="4058"/>
    <b v="0"/>
    <n v="4"/>
    <b v="0"/>
    <s v="theater/plays"/>
    <n v="0"/>
    <n v="0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x v="4037"/>
    <x v="4059"/>
    <b v="0"/>
    <n v="7"/>
    <b v="0"/>
    <s v="theater/plays"/>
    <n v="0"/>
    <n v="0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x v="4038"/>
    <x v="4060"/>
    <b v="0"/>
    <n v="5"/>
    <b v="0"/>
    <s v="theater/plays"/>
    <n v="0"/>
    <n v="0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e v="#DIV/0!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x v="4040"/>
    <x v="4062"/>
    <b v="0"/>
    <n v="3"/>
    <b v="0"/>
    <s v="theater/plays"/>
    <n v="0"/>
    <n v="0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x v="4041"/>
    <x v="4063"/>
    <b v="0"/>
    <n v="9"/>
    <b v="0"/>
    <s v="theater/plays"/>
    <n v="0"/>
    <n v="0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x v="4042"/>
    <x v="4064"/>
    <b v="0"/>
    <n v="6"/>
    <b v="0"/>
    <s v="theater/plays"/>
    <n v="0"/>
    <n v="0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0"/>
    <x v="2"/>
    <s v="US"/>
    <s v="USD"/>
    <x v="4043"/>
    <x v="4065"/>
    <b v="0"/>
    <n v="4"/>
    <b v="0"/>
    <s v="theater/plays"/>
    <n v="0"/>
    <n v="0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x v="4044"/>
    <x v="4066"/>
    <b v="0"/>
    <n v="1"/>
    <b v="0"/>
    <s v="theater/plays"/>
    <n v="0"/>
    <n v="0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x v="4045"/>
    <x v="4067"/>
    <b v="0"/>
    <n v="17"/>
    <b v="0"/>
    <s v="theater/plays"/>
    <n v="0"/>
    <n v="0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x v="4046"/>
    <x v="4068"/>
    <b v="0"/>
    <n v="1"/>
    <b v="0"/>
    <s v="theater/plays"/>
    <n v="0"/>
    <n v="0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x v="4047"/>
    <x v="4069"/>
    <b v="0"/>
    <n v="13"/>
    <b v="0"/>
    <s v="theater/plays"/>
    <n v="0"/>
    <n v="0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0"/>
    <x v="2"/>
    <s v="US"/>
    <s v="USD"/>
    <x v="4048"/>
    <x v="4070"/>
    <b v="0"/>
    <n v="6"/>
    <b v="0"/>
    <s v="theater/plays"/>
    <n v="0"/>
    <n v="0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e v="#DIV/0!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x v="4050"/>
    <x v="4072"/>
    <b v="0"/>
    <n v="2"/>
    <b v="0"/>
    <s v="theater/plays"/>
    <n v="0"/>
    <n v="0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x v="4051"/>
    <x v="4073"/>
    <b v="0"/>
    <n v="2"/>
    <b v="0"/>
    <s v="theater/plays"/>
    <n v="0"/>
    <n v="0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x v="4052"/>
    <x v="4074"/>
    <b v="0"/>
    <n v="21"/>
    <b v="0"/>
    <s v="theater/plays"/>
    <n v="0"/>
    <n v="0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x v="4053"/>
    <x v="4075"/>
    <b v="0"/>
    <n v="13"/>
    <b v="0"/>
    <s v="theater/plays"/>
    <n v="0"/>
    <n v="0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e v="#DIV/0!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x v="4055"/>
    <x v="4077"/>
    <b v="0"/>
    <n v="6"/>
    <b v="0"/>
    <s v="theater/plays"/>
    <n v="0"/>
    <n v="0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e v="#DIV/0!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x v="4057"/>
    <x v="4079"/>
    <b v="0"/>
    <n v="1"/>
    <b v="0"/>
    <s v="theater/plays"/>
    <n v="0"/>
    <n v="0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e v="#DIV/0!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x v="4059"/>
    <x v="4081"/>
    <b v="0"/>
    <n v="12"/>
    <b v="0"/>
    <s v="theater/plays"/>
    <n v="0"/>
    <n v="0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x v="4060"/>
    <x v="4082"/>
    <b v="0"/>
    <n v="2"/>
    <b v="0"/>
    <s v="theater/plays"/>
    <n v="0"/>
    <n v="0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x v="4061"/>
    <x v="4083"/>
    <b v="0"/>
    <n v="6"/>
    <b v="0"/>
    <s v="theater/plays"/>
    <n v="0"/>
    <n v="0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x v="4062"/>
    <x v="4084"/>
    <b v="0"/>
    <n v="1"/>
    <b v="0"/>
    <s v="theater/plays"/>
    <n v="0"/>
    <n v="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x v="4063"/>
    <x v="4085"/>
    <b v="0"/>
    <n v="1"/>
    <b v="0"/>
    <s v="theater/plays"/>
    <n v="0"/>
    <n v="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x v="4064"/>
    <x v="4086"/>
    <b v="0"/>
    <n v="5"/>
    <b v="0"/>
    <s v="theater/plays"/>
    <n v="0"/>
    <n v="0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e v="#DIV/0!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x v="4066"/>
    <x v="4088"/>
    <b v="0"/>
    <n v="3"/>
    <b v="0"/>
    <s v="theater/plays"/>
    <n v="0"/>
    <n v="0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x v="4067"/>
    <x v="4089"/>
    <b v="0"/>
    <n v="8"/>
    <b v="0"/>
    <s v="theater/plays"/>
    <n v="0"/>
    <n v="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x v="4068"/>
    <x v="4090"/>
    <b v="0"/>
    <n v="3"/>
    <b v="0"/>
    <s v="theater/plays"/>
    <n v="0"/>
    <n v="0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x v="4069"/>
    <x v="4091"/>
    <b v="0"/>
    <n v="8"/>
    <b v="0"/>
    <s v="theater/plays"/>
    <n v="0"/>
    <n v="0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x v="4070"/>
    <x v="4092"/>
    <b v="0"/>
    <n v="1"/>
    <b v="0"/>
    <s v="theater/plays"/>
    <n v="0"/>
    <n v="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x v="4071"/>
    <x v="4093"/>
    <b v="0"/>
    <n v="4"/>
    <b v="0"/>
    <s v="theater/plays"/>
    <n v="0"/>
    <n v="0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x v="4072"/>
    <x v="4094"/>
    <b v="0"/>
    <n v="8"/>
    <b v="0"/>
    <s v="theater/plays"/>
    <n v="0"/>
    <n v="0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0"/>
    <x v="2"/>
    <s v="MX"/>
    <s v="MXN"/>
    <x v="4073"/>
    <x v="4095"/>
    <b v="0"/>
    <n v="1"/>
    <b v="0"/>
    <s v="theater/plays"/>
    <n v="0"/>
    <n v="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x v="4074"/>
    <x v="4096"/>
    <b v="0"/>
    <n v="5"/>
    <b v="0"/>
    <s v="theater/plays"/>
    <n v="0"/>
    <n v="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e v="#DIV/0!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e v="#DIV/0!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x v="4077"/>
    <x v="4099"/>
    <b v="0"/>
    <n v="1"/>
    <b v="0"/>
    <s v="theater/plays"/>
    <n v="0"/>
    <n v="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e v="#DIV/0!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e v="#DIV/0!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0"/>
    <x v="2"/>
    <s v="US"/>
    <s v="USD"/>
    <x v="4080"/>
    <x v="4102"/>
    <b v="0"/>
    <n v="6"/>
    <b v="0"/>
    <s v="theater/plays"/>
    <n v="0"/>
    <n v="0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x v="4081"/>
    <x v="4103"/>
    <b v="0"/>
    <n v="6"/>
    <b v="0"/>
    <s v="theater/plays"/>
    <n v="0"/>
    <n v="0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x v="4082"/>
    <x v="4104"/>
    <b v="0"/>
    <n v="14"/>
    <b v="0"/>
    <s v="theater/plays"/>
    <n v="0"/>
    <n v="0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x v="4083"/>
    <x v="4105"/>
    <b v="0"/>
    <n v="6"/>
    <b v="0"/>
    <s v="theater/plays"/>
    <n v="0"/>
    <n v="0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x v="4084"/>
    <x v="4106"/>
    <b v="0"/>
    <n v="33"/>
    <b v="0"/>
    <s v="theater/plays"/>
    <n v="0"/>
    <n v="0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x v="4085"/>
    <x v="4107"/>
    <b v="0"/>
    <n v="4"/>
    <b v="0"/>
    <s v="theater/plays"/>
    <n v="0"/>
    <n v="0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x v="4086"/>
    <x v="4108"/>
    <b v="0"/>
    <n v="1"/>
    <b v="0"/>
    <s v="theater/plays"/>
    <n v="0"/>
    <n v="0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e v="#DIV/0!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x v="4088"/>
    <x v="4110"/>
    <b v="0"/>
    <n v="6"/>
    <b v="0"/>
    <s v="theater/plays"/>
    <n v="0"/>
    <n v="0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x v="4089"/>
    <x v="4111"/>
    <b v="0"/>
    <n v="6"/>
    <b v="0"/>
    <s v="theater/plays"/>
    <n v="0"/>
    <n v="0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x v="4090"/>
    <x v="4112"/>
    <b v="0"/>
    <n v="1"/>
    <b v="0"/>
    <s v="theater/plays"/>
    <n v="0"/>
    <n v="0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x v="4091"/>
    <x v="4113"/>
    <b v="0"/>
    <n v="3"/>
    <b v="0"/>
    <s v="theater/plays"/>
    <n v="0"/>
    <n v="0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9292F-C3C3-4676-9F85-FA5A7D1A0EA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49DCC-DF7D-4799-AD7D-443C4F0B190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B704F-4ED9-4782-B2D2-D5FEFAF0842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E41EF-8706-403C-B6B8-F3A2EE9AF38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F0BAA-828D-42F2-8EC7-7E4B185E2FC3}">
  <dimension ref="A1:C9"/>
  <sheetViews>
    <sheetView workbookViewId="0">
      <selection activeCell="D8" sqref="D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3" x14ac:dyDescent="0.3">
      <c r="A1" s="9" t="s">
        <v>8222</v>
      </c>
      <c r="B1" t="s">
        <v>8223</v>
      </c>
    </row>
    <row r="3" spans="1:3" x14ac:dyDescent="0.3">
      <c r="A3" s="9" t="s">
        <v>8364</v>
      </c>
      <c r="B3" s="9" t="s">
        <v>8310</v>
      </c>
    </row>
    <row r="4" spans="1:3" x14ac:dyDescent="0.3">
      <c r="A4" s="9" t="s">
        <v>8308</v>
      </c>
      <c r="B4" t="s">
        <v>8318</v>
      </c>
      <c r="C4" t="s">
        <v>8309</v>
      </c>
    </row>
    <row r="5" spans="1:3" x14ac:dyDescent="0.3">
      <c r="A5" s="10" t="s">
        <v>8219</v>
      </c>
      <c r="B5" s="14">
        <v>26</v>
      </c>
      <c r="C5" s="14">
        <v>26</v>
      </c>
    </row>
    <row r="6" spans="1:3" x14ac:dyDescent="0.3">
      <c r="A6" s="10" t="s">
        <v>8220</v>
      </c>
      <c r="B6" s="14">
        <v>349</v>
      </c>
      <c r="C6" s="14">
        <v>349</v>
      </c>
    </row>
    <row r="7" spans="1:3" x14ac:dyDescent="0.3">
      <c r="A7" s="10" t="s">
        <v>8221</v>
      </c>
      <c r="B7" s="14">
        <v>12</v>
      </c>
      <c r="C7" s="14">
        <v>12</v>
      </c>
    </row>
    <row r="8" spans="1:3" x14ac:dyDescent="0.3">
      <c r="A8" s="10" t="s">
        <v>8218</v>
      </c>
      <c r="B8" s="14">
        <v>525</v>
      </c>
      <c r="C8" s="14">
        <v>525</v>
      </c>
    </row>
    <row r="9" spans="1:3" x14ac:dyDescent="0.3">
      <c r="A9" s="10" t="s">
        <v>8309</v>
      </c>
      <c r="B9" s="14">
        <v>912</v>
      </c>
      <c r="C9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9C5E4-46D0-4D4F-8044-1EE5C7B83A86}">
  <dimension ref="A1:E7"/>
  <sheetViews>
    <sheetView topLeftCell="A4" workbookViewId="0">
      <selection activeCell="A33" sqref="A3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8224</v>
      </c>
    </row>
    <row r="2" spans="1:5" x14ac:dyDescent="0.3">
      <c r="A2" s="9" t="s">
        <v>8361</v>
      </c>
      <c r="B2" t="s">
        <v>8363</v>
      </c>
    </row>
    <row r="4" spans="1:5" x14ac:dyDescent="0.3">
      <c r="A4" s="9" t="s">
        <v>8364</v>
      </c>
      <c r="B4" s="9" t="s">
        <v>8310</v>
      </c>
    </row>
    <row r="5" spans="1:5" x14ac:dyDescent="0.3">
      <c r="A5" s="9" t="s">
        <v>8308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3">
      <c r="A6" s="10" t="s">
        <v>8319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0" t="s">
        <v>8309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8A0D-1E88-43D1-A67A-74EC54B76AB3}">
  <dimension ref="A1:F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8379</v>
      </c>
      <c r="B1" t="s">
        <v>8363</v>
      </c>
    </row>
    <row r="2" spans="1:6" x14ac:dyDescent="0.3">
      <c r="A2" s="9" t="s">
        <v>8361</v>
      </c>
      <c r="B2" t="s">
        <v>8318</v>
      </c>
    </row>
    <row r="4" spans="1:6" x14ac:dyDescent="0.3">
      <c r="A4" s="9" t="s">
        <v>8364</v>
      </c>
      <c r="B4" s="9" t="s">
        <v>8310</v>
      </c>
    </row>
    <row r="5" spans="1:6" x14ac:dyDescent="0.3">
      <c r="A5" s="9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8309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F1898-2535-4B03-B411-5923412B9786}">
  <dimension ref="A1:F18"/>
  <sheetViews>
    <sheetView workbookViewId="0">
      <selection activeCell="H26" sqref="H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8379</v>
      </c>
      <c r="B1" t="s">
        <v>8363</v>
      </c>
    </row>
    <row r="2" spans="1:6" x14ac:dyDescent="0.3">
      <c r="A2" s="9" t="s">
        <v>8361</v>
      </c>
      <c r="B2" t="s">
        <v>8318</v>
      </c>
    </row>
    <row r="4" spans="1:6" x14ac:dyDescent="0.3">
      <c r="A4" s="9" t="s">
        <v>8364</v>
      </c>
      <c r="B4" s="9" t="s">
        <v>8310</v>
      </c>
    </row>
    <row r="5" spans="1:6" x14ac:dyDescent="0.3">
      <c r="A5" s="9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3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8309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95" zoomScaleNormal="95" workbookViewId="0">
      <pane xSplit="1" ySplit="2" topLeftCell="C577" activePane="bottomRight" state="frozen"/>
      <selection activeCell="B1" sqref="B1"/>
      <selection pane="topRight" activeCell="C1" sqref="C1"/>
      <selection pane="bottomLeft" activeCell="B3" sqref="B3"/>
      <selection pane="bottomRight" activeCell="C585" sqref="C58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" customWidth="1"/>
    <col min="16" max="16" width="19.6640625" customWidth="1"/>
    <col min="17" max="17" width="29.6640625" customWidth="1"/>
    <col min="18" max="18" width="12.77734375" customWidth="1"/>
    <col min="19" max="19" width="21.44140625" style="11" customWidth="1"/>
    <col min="20" max="20" width="20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8361</v>
      </c>
      <c r="R1" s="1" t="s">
        <v>8362</v>
      </c>
      <c r="S1" s="15" t="s">
        <v>8365</v>
      </c>
      <c r="T1" s="16" t="s">
        <v>8366</v>
      </c>
      <c r="U1" s="16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27578</v>
      </c>
      <c r="P2">
        <f>IFERROR(ROUND(E2/L2,2), 0)</f>
        <v>12879.86</v>
      </c>
      <c r="Q2" s="13" t="s">
        <v>8311</v>
      </c>
      <c r="R2" t="s">
        <v>8312</v>
      </c>
      <c r="S2" s="11">
        <f>(((J2/60)/60)/24)+DATE(1970, 1,1)</f>
        <v>42177.007071759261</v>
      </c>
      <c r="T2" s="11">
        <f>(((I2/60)/60)/24)</f>
        <v>16639.125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10479</v>
      </c>
      <c r="P3">
        <f t="shared" ref="P3:P66" si="1">ROUND(E3/L3,2)</f>
        <v>13629.76</v>
      </c>
      <c r="Q3" s="13" t="s">
        <v>8311</v>
      </c>
      <c r="R3" t="s">
        <v>8312</v>
      </c>
      <c r="S3" s="11">
        <f t="shared" ref="S3:S66" si="2">(((J3/60)/60)/24)+DATE(1970, 1,1)</f>
        <v>42766.600497685184</v>
      </c>
      <c r="T3" s="11">
        <f t="shared" ref="T3:T66" si="3">(((I3/60)/60)/24)</f>
        <v>17227.600497685184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210422</v>
      </c>
      <c r="P4">
        <f t="shared" si="1"/>
        <v>30060.31</v>
      </c>
      <c r="Q4" s="13" t="s">
        <v>8311</v>
      </c>
      <c r="R4" t="s">
        <v>8312</v>
      </c>
      <c r="S4" s="11">
        <f t="shared" si="2"/>
        <v>42405.702349537038</v>
      </c>
      <c r="T4" s="11">
        <f t="shared" si="3"/>
        <v>16846.702349537038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9726</v>
      </c>
      <c r="P5">
        <f t="shared" si="1"/>
        <v>6483.97</v>
      </c>
      <c r="Q5" s="13" t="s">
        <v>8311</v>
      </c>
      <c r="R5" t="s">
        <v>8312</v>
      </c>
      <c r="S5" s="11">
        <f t="shared" si="2"/>
        <v>41828.515127314815</v>
      </c>
      <c r="T5" s="11">
        <f t="shared" si="3"/>
        <v>16289.515127314815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1819</v>
      </c>
      <c r="P6">
        <f t="shared" si="1"/>
        <v>2817.64</v>
      </c>
      <c r="Q6" s="13" t="s">
        <v>8311</v>
      </c>
      <c r="R6" t="s">
        <v>8312</v>
      </c>
      <c r="S6" s="11">
        <f t="shared" si="2"/>
        <v>42327.834247685183</v>
      </c>
      <c r="T6" s="11">
        <f t="shared" si="3"/>
        <v>16788.834247685187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19802</v>
      </c>
      <c r="P7">
        <f t="shared" si="1"/>
        <v>16848.13</v>
      </c>
      <c r="Q7" s="13" t="s">
        <v>8311</v>
      </c>
      <c r="R7" t="s">
        <v>8312</v>
      </c>
      <c r="S7" s="11">
        <f t="shared" si="2"/>
        <v>42563.932951388888</v>
      </c>
      <c r="T7" s="11">
        <f t="shared" si="3"/>
        <v>17011.232638888887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7385</v>
      </c>
      <c r="P8">
        <f t="shared" si="1"/>
        <v>10186.33</v>
      </c>
      <c r="Q8" s="13" t="s">
        <v>8311</v>
      </c>
      <c r="R8" t="s">
        <v>8312</v>
      </c>
      <c r="S8" s="11">
        <f t="shared" si="2"/>
        <v>41794.072337962964</v>
      </c>
      <c r="T8" s="11">
        <f t="shared" si="3"/>
        <v>16235.072337962964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5705</v>
      </c>
      <c r="P9">
        <f t="shared" si="1"/>
        <v>9007.41</v>
      </c>
      <c r="Q9" s="13" t="s">
        <v>8311</v>
      </c>
      <c r="R9" t="s">
        <v>8312</v>
      </c>
      <c r="S9" s="11">
        <f t="shared" si="2"/>
        <v>42516.047071759262</v>
      </c>
      <c r="T9" s="11">
        <f t="shared" si="3"/>
        <v>16987.047071759262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14529</v>
      </c>
      <c r="P10">
        <f t="shared" si="1"/>
        <v>42377.08</v>
      </c>
      <c r="Q10" s="13" t="s">
        <v>8311</v>
      </c>
      <c r="R10" t="s">
        <v>8312</v>
      </c>
      <c r="S10" s="11">
        <f t="shared" si="2"/>
        <v>42468.94458333333</v>
      </c>
      <c r="T10" s="11">
        <f t="shared" si="3"/>
        <v>16906.875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100157</v>
      </c>
      <c r="P11">
        <f t="shared" si="1"/>
        <v>25039.21</v>
      </c>
      <c r="Q11" s="13" t="s">
        <v>8311</v>
      </c>
      <c r="R11" t="s">
        <v>8312</v>
      </c>
      <c r="S11" s="11">
        <f t="shared" si="2"/>
        <v>42447.103518518517</v>
      </c>
      <c r="T11" s="11">
        <f t="shared" si="3"/>
        <v>16908.103518518517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15719</v>
      </c>
      <c r="P12">
        <f t="shared" si="1"/>
        <v>24819.32</v>
      </c>
      <c r="Q12" s="13" t="s">
        <v>8311</v>
      </c>
      <c r="R12" t="s">
        <v>8312</v>
      </c>
      <c r="S12" s="11">
        <f t="shared" si="2"/>
        <v>41780.068043981482</v>
      </c>
      <c r="T12" s="11">
        <f t="shared" si="3"/>
        <v>16246.068043981482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8196</v>
      </c>
      <c r="P13">
        <f t="shared" si="1"/>
        <v>5463.76</v>
      </c>
      <c r="Q13" s="13" t="s">
        <v>8311</v>
      </c>
      <c r="R13" t="s">
        <v>8312</v>
      </c>
      <c r="S13" s="11">
        <f t="shared" si="2"/>
        <v>42572.778495370367</v>
      </c>
      <c r="T13" s="11">
        <f t="shared" si="3"/>
        <v>17035.125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1322</v>
      </c>
      <c r="P14">
        <f t="shared" si="1"/>
        <v>479.64</v>
      </c>
      <c r="Q14" s="13" t="s">
        <v>8311</v>
      </c>
      <c r="R14" t="s">
        <v>8312</v>
      </c>
      <c r="S14" s="11">
        <f t="shared" si="2"/>
        <v>41791.713252314818</v>
      </c>
      <c r="T14" s="11">
        <f t="shared" si="3"/>
        <v>16267.125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9985</v>
      </c>
      <c r="P15">
        <f t="shared" si="1"/>
        <v>6852.43</v>
      </c>
      <c r="Q15" s="13" t="s">
        <v>8311</v>
      </c>
      <c r="R15" t="s">
        <v>8312</v>
      </c>
      <c r="S15" s="11">
        <f t="shared" si="2"/>
        <v>42508.677187499998</v>
      </c>
      <c r="T15" s="11">
        <f t="shared" si="3"/>
        <v>16975.852083333335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5800</v>
      </c>
      <c r="P16">
        <f t="shared" si="1"/>
        <v>8488.24</v>
      </c>
      <c r="Q16" s="13" t="s">
        <v>8311</v>
      </c>
      <c r="R16" t="s">
        <v>8312</v>
      </c>
      <c r="S16" s="11">
        <f t="shared" si="2"/>
        <v>41808.02648148148</v>
      </c>
      <c r="T16" s="11">
        <f t="shared" si="3"/>
        <v>16264.582638888889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16780</v>
      </c>
      <c r="P17">
        <f t="shared" si="1"/>
        <v>3424.46</v>
      </c>
      <c r="Q17" s="13" t="s">
        <v>8311</v>
      </c>
      <c r="R17" t="s">
        <v>8312</v>
      </c>
      <c r="S17" s="11">
        <f t="shared" si="2"/>
        <v>42256.391875000001</v>
      </c>
      <c r="T17" s="11">
        <f t="shared" si="3"/>
        <v>16705.843055555557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2627</v>
      </c>
      <c r="P18">
        <f t="shared" si="1"/>
        <v>4504.2299999999996</v>
      </c>
      <c r="Q18" s="13" t="s">
        <v>8311</v>
      </c>
      <c r="R18" t="s">
        <v>8312</v>
      </c>
      <c r="S18" s="11">
        <f t="shared" si="2"/>
        <v>41760.796423611115</v>
      </c>
      <c r="T18" s="11">
        <f t="shared" si="3"/>
        <v>16237.229166666666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21015</v>
      </c>
      <c r="P19">
        <f t="shared" si="1"/>
        <v>8756.17</v>
      </c>
      <c r="Q19" s="13" t="s">
        <v>8311</v>
      </c>
      <c r="R19" t="s">
        <v>8312</v>
      </c>
      <c r="S19" s="11">
        <f t="shared" si="2"/>
        <v>41917.731736111113</v>
      </c>
      <c r="T19" s="11">
        <f t="shared" si="3"/>
        <v>16378.773402777777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1023</v>
      </c>
      <c r="P20">
        <f t="shared" si="1"/>
        <v>897.57</v>
      </c>
      <c r="Q20" s="13" t="s">
        <v>8311</v>
      </c>
      <c r="R20" t="s">
        <v>8312</v>
      </c>
      <c r="S20" s="11">
        <f t="shared" si="2"/>
        <v>41869.542314814818</v>
      </c>
      <c r="T20" s="11">
        <f t="shared" si="3"/>
        <v>16330.542314814817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35496</v>
      </c>
      <c r="P21">
        <f t="shared" si="1"/>
        <v>13714.53</v>
      </c>
      <c r="Q21" s="13" t="s">
        <v>8311</v>
      </c>
      <c r="R21" t="s">
        <v>8312</v>
      </c>
      <c r="S21" s="11">
        <f t="shared" si="2"/>
        <v>42175.816365740742</v>
      </c>
      <c r="T21" s="11">
        <f t="shared" si="3"/>
        <v>16636.816365740739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14605</v>
      </c>
      <c r="P22">
        <f t="shared" si="1"/>
        <v>11683.88</v>
      </c>
      <c r="Q22" s="13" t="s">
        <v>8311</v>
      </c>
      <c r="R22" t="s">
        <v>8312</v>
      </c>
      <c r="S22" s="11">
        <f t="shared" si="2"/>
        <v>42200.758240740746</v>
      </c>
      <c r="T22" s="11">
        <f t="shared" si="3"/>
        <v>16691.758240740743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1542</v>
      </c>
      <c r="P23">
        <f t="shared" si="1"/>
        <v>2824.84</v>
      </c>
      <c r="Q23" s="13" t="s">
        <v>8311</v>
      </c>
      <c r="R23" t="s">
        <v>8312</v>
      </c>
      <c r="S23" s="11">
        <f t="shared" si="2"/>
        <v>41878.627187500002</v>
      </c>
      <c r="T23" s="11">
        <f t="shared" si="3"/>
        <v>16339.6271875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69651</v>
      </c>
      <c r="P24">
        <f t="shared" si="1"/>
        <v>30472.25</v>
      </c>
      <c r="Q24" s="13" t="s">
        <v>8311</v>
      </c>
      <c r="R24" t="s">
        <v>8312</v>
      </c>
      <c r="S24" s="11">
        <f t="shared" si="2"/>
        <v>41989.91134259259</v>
      </c>
      <c r="T24" s="11">
        <f t="shared" si="3"/>
        <v>16436.332638888889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11577</v>
      </c>
      <c r="P25">
        <f t="shared" si="1"/>
        <v>10067.09</v>
      </c>
      <c r="Q25" s="13" t="s">
        <v>8311</v>
      </c>
      <c r="R25" t="s">
        <v>8312</v>
      </c>
      <c r="S25" s="11">
        <f t="shared" si="2"/>
        <v>42097.778946759259</v>
      </c>
      <c r="T25" s="11">
        <f t="shared" si="3"/>
        <v>16555.638888888887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657</v>
      </c>
      <c r="P26">
        <f t="shared" si="1"/>
        <v>400.35</v>
      </c>
      <c r="Q26" s="13" t="s">
        <v>8311</v>
      </c>
      <c r="R26" t="s">
        <v>8312</v>
      </c>
      <c r="S26" s="11">
        <f t="shared" si="2"/>
        <v>42229.820173611108</v>
      </c>
      <c r="T26" s="11">
        <f t="shared" si="3"/>
        <v>16693.818750000002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35029</v>
      </c>
      <c r="P27">
        <f t="shared" si="1"/>
        <v>15012.21</v>
      </c>
      <c r="Q27" s="13" t="s">
        <v>8311</v>
      </c>
      <c r="R27" t="s">
        <v>8312</v>
      </c>
      <c r="S27" s="11">
        <f t="shared" si="2"/>
        <v>42318.025011574078</v>
      </c>
      <c r="T27" s="11">
        <f t="shared" si="3"/>
        <v>16809.025011574075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16539</v>
      </c>
      <c r="P28">
        <f t="shared" si="1"/>
        <v>10881.22</v>
      </c>
      <c r="Q28" s="13" t="s">
        <v>8311</v>
      </c>
      <c r="R28" t="s">
        <v>8312</v>
      </c>
      <c r="S28" s="11">
        <f t="shared" si="2"/>
        <v>41828.515555555554</v>
      </c>
      <c r="T28" s="11">
        <f t="shared" si="3"/>
        <v>16299.515555555554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1025</v>
      </c>
      <c r="P29">
        <f t="shared" si="1"/>
        <v>1366.83</v>
      </c>
      <c r="Q29" s="13" t="s">
        <v>8311</v>
      </c>
      <c r="R29" t="s">
        <v>8312</v>
      </c>
      <c r="S29" s="11">
        <f t="shared" si="2"/>
        <v>41929.164733796293</v>
      </c>
      <c r="T29" s="11">
        <f t="shared" si="3"/>
        <v>16390.206400462961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1691</v>
      </c>
      <c r="P30">
        <f t="shared" si="1"/>
        <v>2858.15</v>
      </c>
      <c r="Q30" s="13" t="s">
        <v>8311</v>
      </c>
      <c r="R30" t="s">
        <v>8312</v>
      </c>
      <c r="S30" s="11">
        <f t="shared" si="2"/>
        <v>42324.96393518518</v>
      </c>
      <c r="T30" s="11">
        <f t="shared" si="3"/>
        <v>16785.963935185184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6706</v>
      </c>
      <c r="P31">
        <f t="shared" si="1"/>
        <v>1719.36</v>
      </c>
      <c r="Q31" s="13" t="s">
        <v>8311</v>
      </c>
      <c r="R31" t="s">
        <v>8312</v>
      </c>
      <c r="S31" s="11">
        <f t="shared" si="2"/>
        <v>41812.67324074074</v>
      </c>
      <c r="T31" s="11">
        <f t="shared" si="3"/>
        <v>16273.67324074074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4960</v>
      </c>
      <c r="P32">
        <f t="shared" si="1"/>
        <v>3743.68</v>
      </c>
      <c r="Q32" s="13" t="s">
        <v>8311</v>
      </c>
      <c r="R32" t="s">
        <v>8312</v>
      </c>
      <c r="S32" s="11">
        <f t="shared" si="2"/>
        <v>41842.292997685188</v>
      </c>
      <c r="T32" s="11">
        <f t="shared" si="3"/>
        <v>16303.292997685186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1492030</v>
      </c>
      <c r="P33">
        <f t="shared" si="1"/>
        <v>193963.9</v>
      </c>
      <c r="Q33" s="13" t="s">
        <v>8311</v>
      </c>
      <c r="R33" t="s">
        <v>8312</v>
      </c>
      <c r="S33" s="11">
        <f t="shared" si="2"/>
        <v>42376.79206018518</v>
      </c>
      <c r="T33" s="11">
        <f t="shared" si="3"/>
        <v>16825.792060185184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647</v>
      </c>
      <c r="P34">
        <f t="shared" si="1"/>
        <v>2068.91</v>
      </c>
      <c r="Q34" s="13" t="s">
        <v>8311</v>
      </c>
      <c r="R34" t="s">
        <v>8312</v>
      </c>
      <c r="S34" s="11">
        <f t="shared" si="2"/>
        <v>42461.627511574072</v>
      </c>
      <c r="T34" s="11">
        <f t="shared" si="3"/>
        <v>16934.165972222221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3430</v>
      </c>
      <c r="P35">
        <f t="shared" si="1"/>
        <v>2813.47</v>
      </c>
      <c r="Q35" s="13" t="s">
        <v>8311</v>
      </c>
      <c r="R35" t="s">
        <v>8312</v>
      </c>
      <c r="S35" s="11">
        <f t="shared" si="2"/>
        <v>42286.660891203705</v>
      </c>
      <c r="T35" s="11">
        <f t="shared" si="3"/>
        <v>16747.702557870372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6824</v>
      </c>
      <c r="P36">
        <f t="shared" si="1"/>
        <v>2609</v>
      </c>
      <c r="Q36" s="13" t="s">
        <v>8311</v>
      </c>
      <c r="R36" t="s">
        <v>8312</v>
      </c>
      <c r="S36" s="11">
        <f t="shared" si="2"/>
        <v>41841.321770833332</v>
      </c>
      <c r="T36" s="11">
        <f t="shared" si="3"/>
        <v>16287.321770833334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17652</v>
      </c>
      <c r="P37">
        <f t="shared" si="1"/>
        <v>6304.43</v>
      </c>
      <c r="Q37" s="13" t="s">
        <v>8311</v>
      </c>
      <c r="R37" t="s">
        <v>8312</v>
      </c>
      <c r="S37" s="11">
        <f t="shared" si="2"/>
        <v>42098.291828703703</v>
      </c>
      <c r="T37" s="11">
        <f t="shared" si="3"/>
        <v>16553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2940</v>
      </c>
      <c r="P38">
        <f t="shared" si="1"/>
        <v>4009.55</v>
      </c>
      <c r="Q38" s="13" t="s">
        <v>8311</v>
      </c>
      <c r="R38" t="s">
        <v>8312</v>
      </c>
      <c r="S38" s="11">
        <f t="shared" si="2"/>
        <v>42068.307002314818</v>
      </c>
      <c r="T38" s="11">
        <f t="shared" si="3"/>
        <v>16529.26533564815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778</v>
      </c>
      <c r="P39">
        <f t="shared" si="1"/>
        <v>676.89</v>
      </c>
      <c r="Q39" s="13" t="s">
        <v>8311</v>
      </c>
      <c r="R39" t="s">
        <v>8312</v>
      </c>
      <c r="S39" s="11">
        <f t="shared" si="2"/>
        <v>42032.693043981482</v>
      </c>
      <c r="T39" s="11">
        <f t="shared" si="3"/>
        <v>16493.693043981482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6821</v>
      </c>
      <c r="P40">
        <f t="shared" si="1"/>
        <v>2583.71</v>
      </c>
      <c r="Q40" s="13" t="s">
        <v>8311</v>
      </c>
      <c r="R40" t="s">
        <v>8312</v>
      </c>
      <c r="S40" s="11">
        <f t="shared" si="2"/>
        <v>41375.057222222218</v>
      </c>
      <c r="T40" s="11">
        <f t="shared" si="3"/>
        <v>15836.05722222222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681</v>
      </c>
      <c r="P41">
        <f t="shared" si="1"/>
        <v>784.66</v>
      </c>
      <c r="Q41" s="13" t="s">
        <v>8311</v>
      </c>
      <c r="R41" t="s">
        <v>8312</v>
      </c>
      <c r="S41" s="11">
        <f t="shared" si="2"/>
        <v>41754.047083333331</v>
      </c>
      <c r="T41" s="11">
        <f t="shared" si="3"/>
        <v>16215.957638888889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8499</v>
      </c>
      <c r="P42">
        <f t="shared" si="1"/>
        <v>10624.12</v>
      </c>
      <c r="Q42" s="13" t="s">
        <v>8311</v>
      </c>
      <c r="R42" t="s">
        <v>8312</v>
      </c>
      <c r="S42" s="11">
        <f t="shared" si="2"/>
        <v>41789.21398148148</v>
      </c>
      <c r="T42" s="11">
        <f t="shared" si="3"/>
        <v>16240.166666666666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8470</v>
      </c>
      <c r="P43">
        <f t="shared" si="1"/>
        <v>8915.51</v>
      </c>
      <c r="Q43" s="13" t="s">
        <v>8311</v>
      </c>
      <c r="R43" t="s">
        <v>8312</v>
      </c>
      <c r="S43" s="11">
        <f t="shared" si="2"/>
        <v>41887.568912037037</v>
      </c>
      <c r="T43" s="11">
        <f t="shared" si="3"/>
        <v>16348.568912037037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1206</v>
      </c>
      <c r="P44">
        <f t="shared" si="1"/>
        <v>998.99</v>
      </c>
      <c r="Q44" s="13" t="s">
        <v>8311</v>
      </c>
      <c r="R44" t="s">
        <v>8312</v>
      </c>
      <c r="S44" s="11">
        <f t="shared" si="2"/>
        <v>41971.639189814814</v>
      </c>
      <c r="T44" s="11">
        <f t="shared" si="3"/>
        <v>16432.639189814814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>
        <f t="shared" si="1"/>
        <v>638.1</v>
      </c>
      <c r="Q45" s="13" t="s">
        <v>8311</v>
      </c>
      <c r="R45" t="s">
        <v>8312</v>
      </c>
      <c r="S45" s="11">
        <f t="shared" si="2"/>
        <v>41802.790347222224</v>
      </c>
      <c r="T45" s="11">
        <f t="shared" si="3"/>
        <v>16264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8371</v>
      </c>
      <c r="P46">
        <f t="shared" si="1"/>
        <v>11160.67</v>
      </c>
      <c r="Q46" s="13" t="s">
        <v>8311</v>
      </c>
      <c r="R46" t="s">
        <v>8312</v>
      </c>
      <c r="S46" s="11">
        <f t="shared" si="2"/>
        <v>41874.098807870374</v>
      </c>
      <c r="T46" s="11">
        <f t="shared" si="3"/>
        <v>16350.098807870372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3229</v>
      </c>
      <c r="P47">
        <f t="shared" si="1"/>
        <v>2646.87</v>
      </c>
      <c r="Q47" s="13" t="s">
        <v>8311</v>
      </c>
      <c r="R47" t="s">
        <v>8312</v>
      </c>
      <c r="S47" s="11">
        <f t="shared" si="2"/>
        <v>42457.623923611114</v>
      </c>
      <c r="T47" s="11">
        <f t="shared" si="3"/>
        <v>16918.623923611111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1916</v>
      </c>
      <c r="P48">
        <f t="shared" si="1"/>
        <v>3576</v>
      </c>
      <c r="Q48" s="13" t="s">
        <v>8311</v>
      </c>
      <c r="R48" t="s">
        <v>8312</v>
      </c>
      <c r="S48" s="11">
        <f t="shared" si="2"/>
        <v>42323.964976851858</v>
      </c>
      <c r="T48" s="11">
        <f t="shared" si="3"/>
        <v>16784.964976851854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3067</v>
      </c>
      <c r="P49">
        <f t="shared" si="1"/>
        <v>2190.89</v>
      </c>
      <c r="Q49" s="13" t="s">
        <v>8311</v>
      </c>
      <c r="R49" t="s">
        <v>8312</v>
      </c>
      <c r="S49" s="11">
        <f t="shared" si="2"/>
        <v>41932.819525462961</v>
      </c>
      <c r="T49" s="11">
        <f t="shared" si="3"/>
        <v>16423.861192129629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7630</v>
      </c>
      <c r="P50">
        <f t="shared" si="1"/>
        <v>4015.9</v>
      </c>
      <c r="Q50" s="13" t="s">
        <v>8311</v>
      </c>
      <c r="R50" t="s">
        <v>8312</v>
      </c>
      <c r="S50" s="11">
        <f t="shared" si="2"/>
        <v>42033.516898148147</v>
      </c>
      <c r="T50" s="11">
        <f t="shared" si="3"/>
        <v>16495.5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1271</v>
      </c>
      <c r="P51">
        <f t="shared" si="1"/>
        <v>1753.78</v>
      </c>
      <c r="Q51" s="13" t="s">
        <v>8311</v>
      </c>
      <c r="R51" t="s">
        <v>8312</v>
      </c>
      <c r="S51" s="11">
        <f t="shared" si="2"/>
        <v>42271.176446759258</v>
      </c>
      <c r="T51" s="11">
        <f t="shared" si="3"/>
        <v>16732.176446759258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25361</v>
      </c>
      <c r="P52">
        <f t="shared" si="1"/>
        <v>6916.59</v>
      </c>
      <c r="Q52" s="13" t="s">
        <v>8311</v>
      </c>
      <c r="R52" t="s">
        <v>8312</v>
      </c>
      <c r="S52" s="11">
        <f t="shared" si="2"/>
        <v>41995.752986111111</v>
      </c>
      <c r="T52" s="11">
        <f t="shared" si="3"/>
        <v>16465.708333333332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1365</v>
      </c>
      <c r="P53">
        <f t="shared" si="1"/>
        <v>1261.3599999999999</v>
      </c>
      <c r="Q53" s="13" t="s">
        <v>8311</v>
      </c>
      <c r="R53" t="s">
        <v>8312</v>
      </c>
      <c r="S53" s="11">
        <f t="shared" si="2"/>
        <v>42196.928668981483</v>
      </c>
      <c r="T53" s="11">
        <f t="shared" si="3"/>
        <v>16657.928668981483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1472</v>
      </c>
      <c r="P54">
        <f t="shared" si="1"/>
        <v>2831.42</v>
      </c>
      <c r="Q54" s="13" t="s">
        <v>8311</v>
      </c>
      <c r="R54" t="s">
        <v>8312</v>
      </c>
      <c r="S54" s="11">
        <f t="shared" si="2"/>
        <v>41807.701921296299</v>
      </c>
      <c r="T54" s="11">
        <f t="shared" si="3"/>
        <v>16268.701921296297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4749</v>
      </c>
      <c r="P55">
        <f t="shared" si="1"/>
        <v>1217.8</v>
      </c>
      <c r="Q55" s="13" t="s">
        <v>8311</v>
      </c>
      <c r="R55" t="s">
        <v>8312</v>
      </c>
      <c r="S55" s="11">
        <f t="shared" si="2"/>
        <v>41719.549131944441</v>
      </c>
      <c r="T55" s="11">
        <f t="shared" si="3"/>
        <v>16164.916666666666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1373</v>
      </c>
      <c r="P56">
        <f t="shared" si="1"/>
        <v>2639.52</v>
      </c>
      <c r="Q56" s="13" t="s">
        <v>8311</v>
      </c>
      <c r="R56" t="s">
        <v>8312</v>
      </c>
      <c r="S56" s="11">
        <f t="shared" si="2"/>
        <v>42333.713206018518</v>
      </c>
      <c r="T56" s="11">
        <f t="shared" si="3"/>
        <v>16794.713206018518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1592</v>
      </c>
      <c r="P57">
        <f t="shared" si="1"/>
        <v>1592.14</v>
      </c>
      <c r="Q57" s="13" t="s">
        <v>8311</v>
      </c>
      <c r="R57" t="s">
        <v>8312</v>
      </c>
      <c r="S57" s="11">
        <f t="shared" si="2"/>
        <v>42496.968935185185</v>
      </c>
      <c r="T57" s="11">
        <f t="shared" si="3"/>
        <v>16948.968935185185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1700</v>
      </c>
      <c r="P58">
        <f t="shared" si="1"/>
        <v>781.67</v>
      </c>
      <c r="Q58" s="13" t="s">
        <v>8311</v>
      </c>
      <c r="R58" t="s">
        <v>8312</v>
      </c>
      <c r="S58" s="11">
        <f t="shared" si="2"/>
        <v>42149.548888888887</v>
      </c>
      <c r="T58" s="11">
        <f t="shared" si="3"/>
        <v>16594.666666666668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865</v>
      </c>
      <c r="P59">
        <f t="shared" si="1"/>
        <v>1880.42</v>
      </c>
      <c r="Q59" s="13" t="s">
        <v>8311</v>
      </c>
      <c r="R59" t="s">
        <v>8312</v>
      </c>
      <c r="S59" s="11">
        <f t="shared" si="2"/>
        <v>42089.83289351852</v>
      </c>
      <c r="T59" s="11">
        <f t="shared" si="3"/>
        <v>16550.83289351852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1261</v>
      </c>
      <c r="P60">
        <f t="shared" si="1"/>
        <v>1681.1</v>
      </c>
      <c r="Q60" s="13" t="s">
        <v>8311</v>
      </c>
      <c r="R60" t="s">
        <v>8312</v>
      </c>
      <c r="S60" s="11">
        <f t="shared" si="2"/>
        <v>41932.745046296295</v>
      </c>
      <c r="T60" s="11">
        <f t="shared" si="3"/>
        <v>16393.786712962963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626</v>
      </c>
      <c r="P61">
        <f t="shared" si="1"/>
        <v>3792.03</v>
      </c>
      <c r="Q61" s="13" t="s">
        <v>8311</v>
      </c>
      <c r="R61" t="s">
        <v>8312</v>
      </c>
      <c r="S61" s="11">
        <f t="shared" si="2"/>
        <v>42230.23583333334</v>
      </c>
      <c r="T61" s="11">
        <f t="shared" si="3"/>
        <v>16692.875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2754</v>
      </c>
      <c r="P62">
        <f t="shared" si="1"/>
        <v>1147.4100000000001</v>
      </c>
      <c r="Q62" s="13" t="s">
        <v>8311</v>
      </c>
      <c r="R62" t="s">
        <v>8313</v>
      </c>
      <c r="S62" s="11">
        <f t="shared" si="2"/>
        <v>41701.901817129627</v>
      </c>
      <c r="T62" s="11">
        <f t="shared" si="3"/>
        <v>16152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2469</v>
      </c>
      <c r="P63">
        <f t="shared" si="1"/>
        <v>5367.14</v>
      </c>
      <c r="Q63" s="13" t="s">
        <v>8311</v>
      </c>
      <c r="R63" t="s">
        <v>8313</v>
      </c>
      <c r="S63" s="11">
        <f t="shared" si="2"/>
        <v>41409.814317129632</v>
      </c>
      <c r="T63" s="11">
        <f t="shared" si="3"/>
        <v>15862.814317129631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4008</v>
      </c>
      <c r="P64">
        <f t="shared" si="1"/>
        <v>2505.19</v>
      </c>
      <c r="Q64" s="13" t="s">
        <v>8311</v>
      </c>
      <c r="R64" t="s">
        <v>8313</v>
      </c>
      <c r="S64" s="11">
        <f t="shared" si="2"/>
        <v>41311.799513888887</v>
      </c>
      <c r="T64" s="11">
        <f t="shared" si="3"/>
        <v>15767.799513888889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5861</v>
      </c>
      <c r="P65">
        <f t="shared" si="1"/>
        <v>1831.41</v>
      </c>
      <c r="Q65" s="13" t="s">
        <v>8311</v>
      </c>
      <c r="R65" t="s">
        <v>8313</v>
      </c>
      <c r="S65" s="11">
        <f t="shared" si="2"/>
        <v>41612.912187499998</v>
      </c>
      <c r="T65" s="11">
        <f t="shared" si="3"/>
        <v>16067.207638888889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9759</v>
      </c>
      <c r="P66">
        <f t="shared" si="1"/>
        <v>4879.5</v>
      </c>
      <c r="Q66" s="13" t="s">
        <v>8311</v>
      </c>
      <c r="R66" t="s">
        <v>8313</v>
      </c>
      <c r="S66" s="11">
        <f t="shared" si="2"/>
        <v>41433.01829861111</v>
      </c>
      <c r="T66" s="11">
        <f t="shared" si="3"/>
        <v>15894.018298611112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1655</v>
      </c>
      <c r="P67">
        <f t="shared" ref="P67:P130" si="6">ROUND(E67/L67,2)</f>
        <v>2031.86</v>
      </c>
      <c r="Q67" s="13" t="s">
        <v>8311</v>
      </c>
      <c r="R67" t="s">
        <v>8313</v>
      </c>
      <c r="S67" s="11">
        <f t="shared" ref="S67:S130" si="7">(((J67/60)/60)/24)+DATE(1970, 1,1)</f>
        <v>41835.821226851855</v>
      </c>
      <c r="T67" s="11">
        <f t="shared" ref="T67:T130" si="8">(((I67/60)/60)/24)</f>
        <v>16293.249305555555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5765</v>
      </c>
      <c r="P68">
        <f t="shared" si="6"/>
        <v>4434.5200000000004</v>
      </c>
      <c r="Q68" s="13" t="s">
        <v>8311</v>
      </c>
      <c r="R68" t="s">
        <v>8313</v>
      </c>
      <c r="S68" s="11">
        <f t="shared" si="7"/>
        <v>42539.849768518514</v>
      </c>
      <c r="T68" s="11">
        <f t="shared" si="8"/>
        <v>17000.849768518518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5749</v>
      </c>
      <c r="P69">
        <f t="shared" si="6"/>
        <v>5748.85</v>
      </c>
      <c r="Q69" s="13" t="s">
        <v>8311</v>
      </c>
      <c r="R69" t="s">
        <v>8313</v>
      </c>
      <c r="S69" s="11">
        <f t="shared" si="7"/>
        <v>41075.583379629628</v>
      </c>
      <c r="T69" s="11">
        <f t="shared" si="8"/>
        <v>15536.583379629628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18836</v>
      </c>
      <c r="P70">
        <f t="shared" si="6"/>
        <v>3139.31</v>
      </c>
      <c r="Q70" s="13" t="s">
        <v>8311</v>
      </c>
      <c r="R70" t="s">
        <v>8313</v>
      </c>
      <c r="S70" s="11">
        <f t="shared" si="7"/>
        <v>41663.569340277776</v>
      </c>
      <c r="T70" s="11">
        <f t="shared" si="8"/>
        <v>16124.569340277778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1125</v>
      </c>
      <c r="P71">
        <f t="shared" si="6"/>
        <v>632.22</v>
      </c>
      <c r="Q71" s="13" t="s">
        <v>8311</v>
      </c>
      <c r="R71" t="s">
        <v>8313</v>
      </c>
      <c r="S71" s="11">
        <f t="shared" si="7"/>
        <v>40786.187789351854</v>
      </c>
      <c r="T71" s="11">
        <f t="shared" si="8"/>
        <v>15249.290972222223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22108</v>
      </c>
      <c r="P72">
        <f t="shared" si="6"/>
        <v>6502.24</v>
      </c>
      <c r="Q72" s="13" t="s">
        <v>8311</v>
      </c>
      <c r="R72" t="s">
        <v>8313</v>
      </c>
      <c r="S72" s="11">
        <f t="shared" si="7"/>
        <v>40730.896354166667</v>
      </c>
      <c r="T72" s="11">
        <f t="shared" si="8"/>
        <v>15221.896354166667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6131</v>
      </c>
      <c r="P73">
        <f t="shared" si="6"/>
        <v>3448.55</v>
      </c>
      <c r="Q73" s="13" t="s">
        <v>8311</v>
      </c>
      <c r="R73" t="s">
        <v>8313</v>
      </c>
      <c r="S73" s="11">
        <f t="shared" si="7"/>
        <v>40997.271493055552</v>
      </c>
      <c r="T73" s="11">
        <f t="shared" si="8"/>
        <v>15488.271493055554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4927</v>
      </c>
      <c r="P74">
        <f t="shared" si="6"/>
        <v>2643.83</v>
      </c>
      <c r="Q74" s="13" t="s">
        <v>8311</v>
      </c>
      <c r="R74" t="s">
        <v>8313</v>
      </c>
      <c r="S74" s="11">
        <f t="shared" si="7"/>
        <v>41208.010196759256</v>
      </c>
      <c r="T74" s="11">
        <f t="shared" si="8"/>
        <v>15659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11936</v>
      </c>
      <c r="P75">
        <f t="shared" si="6"/>
        <v>5967.87</v>
      </c>
      <c r="Q75" s="13" t="s">
        <v>8311</v>
      </c>
      <c r="R75" t="s">
        <v>8313</v>
      </c>
      <c r="S75" s="11">
        <f t="shared" si="7"/>
        <v>40587.75675925926</v>
      </c>
      <c r="T75" s="11">
        <f t="shared" si="8"/>
        <v>15097.165972222223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21430</v>
      </c>
      <c r="P76">
        <f t="shared" si="6"/>
        <v>3694.78</v>
      </c>
      <c r="Q76" s="13" t="s">
        <v>8311</v>
      </c>
      <c r="R76" t="s">
        <v>8313</v>
      </c>
      <c r="S76" s="11">
        <f t="shared" si="7"/>
        <v>42360.487210648149</v>
      </c>
      <c r="T76" s="11">
        <f t="shared" si="8"/>
        <v>16821.487210648145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3038</v>
      </c>
      <c r="P77">
        <f t="shared" si="6"/>
        <v>2262.35</v>
      </c>
      <c r="Q77" s="13" t="s">
        <v>8311</v>
      </c>
      <c r="R77" t="s">
        <v>8313</v>
      </c>
      <c r="S77" s="11">
        <f t="shared" si="7"/>
        <v>41357.209166666667</v>
      </c>
      <c r="T77" s="11">
        <f t="shared" si="8"/>
        <v>15818.209166666666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35407</v>
      </c>
      <c r="P78">
        <f t="shared" si="6"/>
        <v>7081.47</v>
      </c>
      <c r="Q78" s="13" t="s">
        <v>8311</v>
      </c>
      <c r="R78" t="s">
        <v>8313</v>
      </c>
      <c r="S78" s="11">
        <f t="shared" si="7"/>
        <v>40844.691643518519</v>
      </c>
      <c r="T78" s="11">
        <f t="shared" si="8"/>
        <v>15335.733310185184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26521</v>
      </c>
      <c r="P79">
        <f t="shared" si="6"/>
        <v>4080.17</v>
      </c>
      <c r="Q79" s="13" t="s">
        <v>8311</v>
      </c>
      <c r="R79" t="s">
        <v>8313</v>
      </c>
      <c r="S79" s="11">
        <f t="shared" si="7"/>
        <v>40997.144872685189</v>
      </c>
      <c r="T79" s="11">
        <f t="shared" si="8"/>
        <v>15481.124305555555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211762</v>
      </c>
      <c r="P80">
        <f t="shared" si="6"/>
        <v>3025.17</v>
      </c>
      <c r="Q80" s="13" t="s">
        <v>8311</v>
      </c>
      <c r="R80" t="s">
        <v>8313</v>
      </c>
      <c r="S80" s="11">
        <f t="shared" si="7"/>
        <v>42604.730567129634</v>
      </c>
      <c r="T80" s="11">
        <f t="shared" si="8"/>
        <v>17045.730567129631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8134</v>
      </c>
      <c r="P81">
        <f t="shared" si="6"/>
        <v>2579.15</v>
      </c>
      <c r="Q81" s="13" t="s">
        <v>8311</v>
      </c>
      <c r="R81" t="s">
        <v>8313</v>
      </c>
      <c r="S81" s="11">
        <f t="shared" si="7"/>
        <v>41724.776539351849</v>
      </c>
      <c r="T81" s="11">
        <f t="shared" si="8"/>
        <v>16185.776539351851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868</v>
      </c>
      <c r="P82">
        <f t="shared" si="6"/>
        <v>2215.88</v>
      </c>
      <c r="Q82" s="13" t="s">
        <v>8311</v>
      </c>
      <c r="R82" t="s">
        <v>8313</v>
      </c>
      <c r="S82" s="11">
        <f t="shared" si="7"/>
        <v>41583.083981481483</v>
      </c>
      <c r="T82" s="11">
        <f t="shared" si="8"/>
        <v>16049.083981481483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13459</v>
      </c>
      <c r="P83">
        <f t="shared" si="6"/>
        <v>3604.96</v>
      </c>
      <c r="Q83" s="13" t="s">
        <v>8311</v>
      </c>
      <c r="R83" t="s">
        <v>8313</v>
      </c>
      <c r="S83" s="11">
        <f t="shared" si="7"/>
        <v>41100.158877314818</v>
      </c>
      <c r="T83" s="11">
        <f t="shared" si="8"/>
        <v>15535.126388888888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2521</v>
      </c>
      <c r="P84">
        <f t="shared" si="6"/>
        <v>1008.24</v>
      </c>
      <c r="Q84" s="13" t="s">
        <v>8311</v>
      </c>
      <c r="R84" t="s">
        <v>8313</v>
      </c>
      <c r="S84" s="11">
        <f t="shared" si="7"/>
        <v>40795.820150462961</v>
      </c>
      <c r="T84" s="11">
        <f t="shared" si="8"/>
        <v>15256.820150462961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50245</v>
      </c>
      <c r="P85">
        <f t="shared" si="6"/>
        <v>7730</v>
      </c>
      <c r="Q85" s="13" t="s">
        <v>8311</v>
      </c>
      <c r="R85" t="s">
        <v>8313</v>
      </c>
      <c r="S85" s="11">
        <f t="shared" si="7"/>
        <v>42042.615613425922</v>
      </c>
      <c r="T85" s="11">
        <f t="shared" si="8"/>
        <v>16488.479166666668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20007</v>
      </c>
      <c r="P86">
        <f t="shared" si="6"/>
        <v>14290.86</v>
      </c>
      <c r="Q86" s="13" t="s">
        <v>8311</v>
      </c>
      <c r="R86" t="s">
        <v>8313</v>
      </c>
      <c r="S86" s="11">
        <f t="shared" si="7"/>
        <v>40648.757939814815</v>
      </c>
      <c r="T86" s="11">
        <f t="shared" si="8"/>
        <v>15109.757939814815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8246</v>
      </c>
      <c r="P87">
        <f t="shared" si="6"/>
        <v>4712.07</v>
      </c>
      <c r="Q87" s="13" t="s">
        <v>8311</v>
      </c>
      <c r="R87" t="s">
        <v>8313</v>
      </c>
      <c r="S87" s="11">
        <f t="shared" si="7"/>
        <v>40779.125428240739</v>
      </c>
      <c r="T87" s="11">
        <f t="shared" si="8"/>
        <v>15240.125428240741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1621</v>
      </c>
      <c r="P88">
        <f t="shared" si="6"/>
        <v>5721.94</v>
      </c>
      <c r="Q88" s="13" t="s">
        <v>8311</v>
      </c>
      <c r="R88" t="s">
        <v>8313</v>
      </c>
      <c r="S88" s="11">
        <f t="shared" si="7"/>
        <v>42291.556076388893</v>
      </c>
      <c r="T88" s="11">
        <f t="shared" si="8"/>
        <v>16796.597743055554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3850</v>
      </c>
      <c r="P89">
        <f t="shared" si="6"/>
        <v>3849.96</v>
      </c>
      <c r="Q89" s="13" t="s">
        <v>8311</v>
      </c>
      <c r="R89" t="s">
        <v>8313</v>
      </c>
      <c r="S89" s="11">
        <f t="shared" si="7"/>
        <v>40322.53938657407</v>
      </c>
      <c r="T89" s="11">
        <f t="shared" si="8"/>
        <v>14763.07013888889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2743</v>
      </c>
      <c r="P90">
        <f t="shared" si="6"/>
        <v>1600.27</v>
      </c>
      <c r="Q90" s="13" t="s">
        <v>8311</v>
      </c>
      <c r="R90" t="s">
        <v>8313</v>
      </c>
      <c r="S90" s="11">
        <f t="shared" si="7"/>
        <v>41786.65892361111</v>
      </c>
      <c r="T90" s="11">
        <f t="shared" si="8"/>
        <v>16243.658923611112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1556</v>
      </c>
      <c r="P91">
        <f t="shared" si="6"/>
        <v>1667.39</v>
      </c>
      <c r="Q91" s="13" t="s">
        <v>8311</v>
      </c>
      <c r="R91" t="s">
        <v>8313</v>
      </c>
      <c r="S91" s="11">
        <f t="shared" si="7"/>
        <v>41402.752222222225</v>
      </c>
      <c r="T91" s="11">
        <f t="shared" si="8"/>
        <v>15858.752222222223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18570</v>
      </c>
      <c r="P92">
        <f t="shared" si="6"/>
        <v>5803.03</v>
      </c>
      <c r="Q92" s="13" t="s">
        <v>8311</v>
      </c>
      <c r="R92" t="s">
        <v>8313</v>
      </c>
      <c r="S92" s="11">
        <f t="shared" si="7"/>
        <v>40706.297442129631</v>
      </c>
      <c r="T92" s="11">
        <f t="shared" si="8"/>
        <v>15167.297442129629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3078</v>
      </c>
      <c r="P93">
        <f t="shared" si="6"/>
        <v>2007.4</v>
      </c>
      <c r="Q93" s="13" t="s">
        <v>8311</v>
      </c>
      <c r="R93" t="s">
        <v>8313</v>
      </c>
      <c r="S93" s="11">
        <f t="shared" si="7"/>
        <v>40619.402361111112</v>
      </c>
      <c r="T93" s="11">
        <f t="shared" si="8"/>
        <v>15111.40236111111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1843</v>
      </c>
      <c r="P94">
        <f t="shared" si="6"/>
        <v>2143.12</v>
      </c>
      <c r="Q94" s="13" t="s">
        <v>8311</v>
      </c>
      <c r="R94" t="s">
        <v>8313</v>
      </c>
      <c r="S94" s="11">
        <f t="shared" si="7"/>
        <v>42721.198877314819</v>
      </c>
      <c r="T94" s="11">
        <f t="shared" si="8"/>
        <v>17198.333333333332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8649</v>
      </c>
      <c r="P95">
        <f t="shared" si="6"/>
        <v>5766.13</v>
      </c>
      <c r="Q95" s="13" t="s">
        <v>8311</v>
      </c>
      <c r="R95" t="s">
        <v>8313</v>
      </c>
      <c r="S95" s="11">
        <f t="shared" si="7"/>
        <v>41065.858067129629</v>
      </c>
      <c r="T95" s="11">
        <f t="shared" si="8"/>
        <v>15524.875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34453</v>
      </c>
      <c r="P96">
        <f t="shared" si="6"/>
        <v>7177.75</v>
      </c>
      <c r="Q96" s="13" t="s">
        <v>8311</v>
      </c>
      <c r="R96" t="s">
        <v>8313</v>
      </c>
      <c r="S96" s="11">
        <f t="shared" si="7"/>
        <v>41716.717847222222</v>
      </c>
      <c r="T96" s="11">
        <f t="shared" si="8"/>
        <v>16167.717847222222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24341</v>
      </c>
      <c r="P97">
        <f t="shared" si="6"/>
        <v>4056.76</v>
      </c>
      <c r="Q97" s="13" t="s">
        <v>8311</v>
      </c>
      <c r="R97" t="s">
        <v>8313</v>
      </c>
      <c r="S97" s="11">
        <f t="shared" si="7"/>
        <v>40935.005104166667</v>
      </c>
      <c r="T97" s="11">
        <f t="shared" si="8"/>
        <v>15396.005104166667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5663</v>
      </c>
      <c r="P98">
        <f t="shared" si="6"/>
        <v>2498.44</v>
      </c>
      <c r="Q98" s="13" t="s">
        <v>8311</v>
      </c>
      <c r="R98" t="s">
        <v>8313</v>
      </c>
      <c r="S98" s="11">
        <f t="shared" si="7"/>
        <v>40324.662511574075</v>
      </c>
      <c r="T98" s="11">
        <f t="shared" si="8"/>
        <v>14822.125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20633</v>
      </c>
      <c r="P99">
        <f t="shared" si="6"/>
        <v>10316.5</v>
      </c>
      <c r="Q99" s="13" t="s">
        <v>8311</v>
      </c>
      <c r="R99" t="s">
        <v>8313</v>
      </c>
      <c r="S99" s="11">
        <f t="shared" si="7"/>
        <v>40706.135208333333</v>
      </c>
      <c r="T99" s="11">
        <f t="shared" si="8"/>
        <v>15167.135208333333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2541</v>
      </c>
      <c r="P100">
        <f t="shared" si="6"/>
        <v>1355.27</v>
      </c>
      <c r="Q100" s="13" t="s">
        <v>8311</v>
      </c>
      <c r="R100" t="s">
        <v>8313</v>
      </c>
      <c r="S100" s="11">
        <f t="shared" si="7"/>
        <v>41214.79483796296</v>
      </c>
      <c r="T100" s="11">
        <f t="shared" si="8"/>
        <v>15681.979166666666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5338</v>
      </c>
      <c r="P101">
        <f t="shared" si="6"/>
        <v>2053.08</v>
      </c>
      <c r="Q101" s="13" t="s">
        <v>8311</v>
      </c>
      <c r="R101" t="s">
        <v>8313</v>
      </c>
      <c r="S101" s="11">
        <f t="shared" si="7"/>
        <v>41631.902766203704</v>
      </c>
      <c r="T101" s="11">
        <f t="shared" si="8"/>
        <v>16092.902766203704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1594</v>
      </c>
      <c r="P102">
        <f t="shared" si="6"/>
        <v>3064.85</v>
      </c>
      <c r="Q102" s="13" t="s">
        <v>8311</v>
      </c>
      <c r="R102" t="s">
        <v>8313</v>
      </c>
      <c r="S102" s="11">
        <f t="shared" si="7"/>
        <v>41197.753310185188</v>
      </c>
      <c r="T102" s="11">
        <f t="shared" si="8"/>
        <v>15648.794976851852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2267</v>
      </c>
      <c r="P103">
        <f t="shared" si="6"/>
        <v>2266.7199999999998</v>
      </c>
      <c r="Q103" s="13" t="s">
        <v>8311</v>
      </c>
      <c r="R103" t="s">
        <v>8313</v>
      </c>
      <c r="S103" s="11">
        <f t="shared" si="7"/>
        <v>41274.776736111111</v>
      </c>
      <c r="T103" s="11">
        <f t="shared" si="8"/>
        <v>15729.776736111111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1320</v>
      </c>
      <c r="P104">
        <f t="shared" si="6"/>
        <v>1218.05</v>
      </c>
      <c r="Q104" s="13" t="s">
        <v>8311</v>
      </c>
      <c r="R104" t="s">
        <v>8313</v>
      </c>
      <c r="S104" s="11">
        <f t="shared" si="7"/>
        <v>40505.131168981483</v>
      </c>
      <c r="T104" s="11">
        <f t="shared" si="8"/>
        <v>14966.131168981481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5978</v>
      </c>
      <c r="P105">
        <f t="shared" si="6"/>
        <v>1585.93</v>
      </c>
      <c r="Q105" s="13" t="s">
        <v>8311</v>
      </c>
      <c r="R105" t="s">
        <v>8313</v>
      </c>
      <c r="S105" s="11">
        <f t="shared" si="7"/>
        <v>41682.805902777778</v>
      </c>
      <c r="T105" s="11">
        <f t="shared" si="8"/>
        <v>16136.805902777778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15390</v>
      </c>
      <c r="P106">
        <f t="shared" si="6"/>
        <v>7694.98</v>
      </c>
      <c r="Q106" s="13" t="s">
        <v>8311</v>
      </c>
      <c r="R106" t="s">
        <v>8313</v>
      </c>
      <c r="S106" s="11">
        <f t="shared" si="7"/>
        <v>40612.695208333331</v>
      </c>
      <c r="T106" s="11">
        <f t="shared" si="8"/>
        <v>15067.041666666666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3488</v>
      </c>
      <c r="P107">
        <f t="shared" si="6"/>
        <v>1278.77</v>
      </c>
      <c r="Q107" s="13" t="s">
        <v>8311</v>
      </c>
      <c r="R107" t="s">
        <v>8313</v>
      </c>
      <c r="S107" s="11">
        <f t="shared" si="7"/>
        <v>42485.724768518514</v>
      </c>
      <c r="T107" s="11">
        <f t="shared" si="8"/>
        <v>16935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1523</v>
      </c>
      <c r="P108">
        <f t="shared" si="6"/>
        <v>2819.64</v>
      </c>
      <c r="Q108" s="13" t="s">
        <v>8311</v>
      </c>
      <c r="R108" t="s">
        <v>8313</v>
      </c>
      <c r="S108" s="11">
        <f t="shared" si="7"/>
        <v>40987.776631944449</v>
      </c>
      <c r="T108" s="11">
        <f t="shared" si="8"/>
        <v>15432.776631944447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1015</v>
      </c>
      <c r="P109">
        <f t="shared" si="6"/>
        <v>1102.97</v>
      </c>
      <c r="Q109" s="13" t="s">
        <v>8311</v>
      </c>
      <c r="R109" t="s">
        <v>8313</v>
      </c>
      <c r="S109" s="11">
        <f t="shared" si="7"/>
        <v>40635.982488425929</v>
      </c>
      <c r="T109" s="11">
        <f t="shared" si="8"/>
        <v>15088.982488425927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5070</v>
      </c>
      <c r="P110">
        <f t="shared" si="6"/>
        <v>1618.02</v>
      </c>
      <c r="Q110" s="13" t="s">
        <v>8311</v>
      </c>
      <c r="R110" t="s">
        <v>8313</v>
      </c>
      <c r="S110" s="11">
        <f t="shared" si="7"/>
        <v>41365.613078703704</v>
      </c>
      <c r="T110" s="11">
        <f t="shared" si="8"/>
        <v>15856.613078703704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7510</v>
      </c>
      <c r="P111">
        <f t="shared" si="6"/>
        <v>1597.86</v>
      </c>
      <c r="Q111" s="13" t="s">
        <v>8311</v>
      </c>
      <c r="R111" t="s">
        <v>8313</v>
      </c>
      <c r="S111" s="11">
        <f t="shared" si="7"/>
        <v>40570.025810185187</v>
      </c>
      <c r="T111" s="11">
        <f t="shared" si="8"/>
        <v>15031.025810185187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5771</v>
      </c>
      <c r="P112">
        <f t="shared" si="6"/>
        <v>2885.75</v>
      </c>
      <c r="Q112" s="13" t="s">
        <v>8311</v>
      </c>
      <c r="R112" t="s">
        <v>8313</v>
      </c>
      <c r="S112" s="11">
        <f t="shared" si="7"/>
        <v>41557.949687500004</v>
      </c>
      <c r="T112" s="11">
        <f t="shared" si="8"/>
        <v>16023.249305555555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2118</v>
      </c>
      <c r="P113">
        <f t="shared" si="6"/>
        <v>1398.75</v>
      </c>
      <c r="Q113" s="13" t="s">
        <v>8311</v>
      </c>
      <c r="R113" t="s">
        <v>8313</v>
      </c>
      <c r="S113" s="11">
        <f t="shared" si="7"/>
        <v>42125.333182870367</v>
      </c>
      <c r="T113" s="11">
        <f t="shared" si="8"/>
        <v>16586.33318287037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1481</v>
      </c>
      <c r="P114">
        <f t="shared" si="6"/>
        <v>913.9</v>
      </c>
      <c r="Q114" s="13" t="s">
        <v>8311</v>
      </c>
      <c r="R114" t="s">
        <v>8313</v>
      </c>
      <c r="S114" s="11">
        <f t="shared" si="7"/>
        <v>41718.043032407404</v>
      </c>
      <c r="T114" s="11">
        <f t="shared" si="8"/>
        <v>16173.083333333334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1476</v>
      </c>
      <c r="P115">
        <f t="shared" si="6"/>
        <v>946.39</v>
      </c>
      <c r="Q115" s="13" t="s">
        <v>8311</v>
      </c>
      <c r="R115" t="s">
        <v>8313</v>
      </c>
      <c r="S115" s="11">
        <f t="shared" si="7"/>
        <v>40753.758425925924</v>
      </c>
      <c r="T115" s="11">
        <f t="shared" si="8"/>
        <v>15192.625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2452</v>
      </c>
      <c r="P116">
        <f t="shared" si="6"/>
        <v>2101.4899999999998</v>
      </c>
      <c r="Q116" s="13" t="s">
        <v>8311</v>
      </c>
      <c r="R116" t="s">
        <v>8313</v>
      </c>
      <c r="S116" s="11">
        <f t="shared" si="7"/>
        <v>40861.27416666667</v>
      </c>
      <c r="T116" s="11">
        <f t="shared" si="8"/>
        <v>15352.274166666668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15949</v>
      </c>
      <c r="P117">
        <f t="shared" si="6"/>
        <v>3262.32</v>
      </c>
      <c r="Q117" s="13" t="s">
        <v>8311</v>
      </c>
      <c r="R117" t="s">
        <v>8313</v>
      </c>
      <c r="S117" s="11">
        <f t="shared" si="7"/>
        <v>40918.738935185182</v>
      </c>
      <c r="T117" s="11">
        <f t="shared" si="8"/>
        <v>15374.738935185183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2050</v>
      </c>
      <c r="P118">
        <f t="shared" si="6"/>
        <v>1258.74</v>
      </c>
      <c r="Q118" s="13" t="s">
        <v>8311</v>
      </c>
      <c r="R118" t="s">
        <v>8313</v>
      </c>
      <c r="S118" s="11">
        <f t="shared" si="7"/>
        <v>40595.497164351851</v>
      </c>
      <c r="T118" s="11">
        <f t="shared" si="8"/>
        <v>15072.455497685187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1544</v>
      </c>
      <c r="P119">
        <f t="shared" si="6"/>
        <v>2572.79</v>
      </c>
      <c r="Q119" s="13" t="s">
        <v>8311</v>
      </c>
      <c r="R119" t="s">
        <v>8313</v>
      </c>
      <c r="S119" s="11">
        <f t="shared" si="7"/>
        <v>40248.834999999999</v>
      </c>
      <c r="T119" s="11">
        <f t="shared" si="8"/>
        <v>14769.791666666666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1357</v>
      </c>
      <c r="P120">
        <f t="shared" si="6"/>
        <v>1739.9</v>
      </c>
      <c r="Q120" s="13" t="s">
        <v>8311</v>
      </c>
      <c r="R120" t="s">
        <v>8313</v>
      </c>
      <c r="S120" s="11">
        <f t="shared" si="7"/>
        <v>40723.053657407407</v>
      </c>
      <c r="T120" s="11">
        <f t="shared" si="8"/>
        <v>15184.053657407407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2048</v>
      </c>
      <c r="P121">
        <f t="shared" si="6"/>
        <v>1798.77</v>
      </c>
      <c r="Q121" s="13" t="s">
        <v>8311</v>
      </c>
      <c r="R121" t="s">
        <v>8313</v>
      </c>
      <c r="S121" s="11">
        <f t="shared" si="7"/>
        <v>40739.069282407407</v>
      </c>
      <c r="T121" s="11">
        <f t="shared" si="8"/>
        <v>15199.958333333334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95</v>
      </c>
      <c r="P122">
        <f t="shared" si="6"/>
        <v>66458.23</v>
      </c>
      <c r="Q122" s="13" t="s">
        <v>8311</v>
      </c>
      <c r="R122" t="s">
        <v>8314</v>
      </c>
      <c r="S122" s="11">
        <f t="shared" si="7"/>
        <v>42616.049849537041</v>
      </c>
      <c r="T122" s="11">
        <f t="shared" si="8"/>
        <v>17077.049849537038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2197</v>
      </c>
      <c r="P123">
        <f t="shared" si="6"/>
        <v>65924.38</v>
      </c>
      <c r="Q123" s="13" t="s">
        <v>8311</v>
      </c>
      <c r="R123" t="s">
        <v>8314</v>
      </c>
      <c r="S123" s="11">
        <f t="shared" si="7"/>
        <v>42096.704976851848</v>
      </c>
      <c r="T123" s="11">
        <f t="shared" si="8"/>
        <v>16543.427777777779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3" t="s">
        <v>8311</v>
      </c>
      <c r="R124" t="s">
        <v>8314</v>
      </c>
      <c r="S124" s="11">
        <f t="shared" si="7"/>
        <v>42593.431793981479</v>
      </c>
      <c r="T124" s="11">
        <f t="shared" si="8"/>
        <v>17084.431793981483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118</v>
      </c>
      <c r="P125">
        <f t="shared" si="6"/>
        <v>10829</v>
      </c>
      <c r="Q125" s="13" t="s">
        <v>8311</v>
      </c>
      <c r="R125" t="s">
        <v>8314</v>
      </c>
      <c r="S125" s="11">
        <f t="shared" si="7"/>
        <v>41904.781990740739</v>
      </c>
      <c r="T125" s="11">
        <f t="shared" si="8"/>
        <v>16371.916666666666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1605</v>
      </c>
      <c r="P126" t="e">
        <f t="shared" si="6"/>
        <v>#DIV/0!</v>
      </c>
      <c r="Q126" s="13" t="s">
        <v>8311</v>
      </c>
      <c r="R126" t="s">
        <v>8314</v>
      </c>
      <c r="S126" s="11">
        <f t="shared" si="7"/>
        <v>42114.928726851853</v>
      </c>
      <c r="T126" s="11">
        <f t="shared" si="8"/>
        <v>16570.928726851853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12705</v>
      </c>
      <c r="P127">
        <f t="shared" si="6"/>
        <v>10587.83</v>
      </c>
      <c r="Q127" s="13" t="s">
        <v>8311</v>
      </c>
      <c r="R127" t="s">
        <v>8314</v>
      </c>
      <c r="S127" s="11">
        <f t="shared" si="7"/>
        <v>42709.993981481486</v>
      </c>
      <c r="T127" s="11">
        <f t="shared" si="8"/>
        <v>17200.993981481482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254</v>
      </c>
      <c r="P128">
        <f t="shared" si="6"/>
        <v>4881.55</v>
      </c>
      <c r="Q128" s="13" t="s">
        <v>8311</v>
      </c>
      <c r="R128" t="s">
        <v>8314</v>
      </c>
      <c r="S128" s="11">
        <f t="shared" si="7"/>
        <v>42135.589548611111</v>
      </c>
      <c r="T128" s="11">
        <f t="shared" si="8"/>
        <v>16597.083333333332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756</v>
      </c>
      <c r="P129">
        <f t="shared" si="6"/>
        <v>15112.53</v>
      </c>
      <c r="Q129" s="13" t="s">
        <v>8311</v>
      </c>
      <c r="R129" t="s">
        <v>8314</v>
      </c>
      <c r="S129" s="11">
        <f t="shared" si="7"/>
        <v>42067.62431712963</v>
      </c>
      <c r="T129" s="11">
        <f t="shared" si="8"/>
        <v>16528.582650462962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60</v>
      </c>
      <c r="P130">
        <f t="shared" si="6"/>
        <v>10030</v>
      </c>
      <c r="Q130" s="13" t="s">
        <v>8311</v>
      </c>
      <c r="R130" t="s">
        <v>8314</v>
      </c>
      <c r="S130" s="11">
        <f t="shared" si="7"/>
        <v>42628.22792824074</v>
      </c>
      <c r="T130" s="11">
        <f t="shared" si="8"/>
        <v>17094.22792824074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301</v>
      </c>
      <c r="P131" t="e">
        <f t="shared" ref="P131:P194" si="11">ROUND(E131/L131,2)</f>
        <v>#DIV/0!</v>
      </c>
      <c r="Q131" s="13" t="s">
        <v>8311</v>
      </c>
      <c r="R131" t="s">
        <v>8314</v>
      </c>
      <c r="S131" s="11">
        <f t="shared" ref="S131:S194" si="12">(((J131/60)/60)/24)+DATE(1970, 1,1)</f>
        <v>41882.937303240738</v>
      </c>
      <c r="T131" s="11">
        <f t="shared" ref="T131:T194" si="13">(((I131/60)/60)/24)</f>
        <v>16373.937303240738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10016</v>
      </c>
      <c r="P132" t="e">
        <f t="shared" si="11"/>
        <v>#DIV/0!</v>
      </c>
      <c r="Q132" s="13" t="s">
        <v>8311</v>
      </c>
      <c r="R132" t="s">
        <v>8314</v>
      </c>
      <c r="S132" s="11">
        <f t="shared" si="12"/>
        <v>41778.915416666663</v>
      </c>
      <c r="T132" s="11">
        <f t="shared" si="13"/>
        <v>16237.844444444445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5004</v>
      </c>
      <c r="P133" t="e">
        <f t="shared" si="11"/>
        <v>#DIV/0!</v>
      </c>
      <c r="Q133" s="13" t="s">
        <v>8311</v>
      </c>
      <c r="R133" t="s">
        <v>8314</v>
      </c>
      <c r="S133" s="11">
        <f t="shared" si="12"/>
        <v>42541.837511574078</v>
      </c>
      <c r="T133" s="11">
        <f t="shared" si="13"/>
        <v>16988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73</v>
      </c>
      <c r="P134">
        <f t="shared" si="11"/>
        <v>722.47</v>
      </c>
      <c r="Q134" s="13" t="s">
        <v>8311</v>
      </c>
      <c r="R134" t="s">
        <v>8314</v>
      </c>
      <c r="S134" s="11">
        <f t="shared" si="12"/>
        <v>41905.812581018516</v>
      </c>
      <c r="T134" s="11">
        <f t="shared" si="13"/>
        <v>16381.854247685185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81</v>
      </c>
      <c r="P135" t="e">
        <f t="shared" si="11"/>
        <v>#DIV/0!</v>
      </c>
      <c r="Q135" s="13" t="s">
        <v>8311</v>
      </c>
      <c r="R135" t="s">
        <v>8314</v>
      </c>
      <c r="S135" s="11">
        <f t="shared" si="12"/>
        <v>42491.80768518518</v>
      </c>
      <c r="T135" s="11">
        <f t="shared" si="13"/>
        <v>16952.729861111111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1155</v>
      </c>
      <c r="P136" t="e">
        <f t="shared" si="11"/>
        <v>#DIV/0!</v>
      </c>
      <c r="Q136" s="13" t="s">
        <v>8311</v>
      </c>
      <c r="R136" t="s">
        <v>8314</v>
      </c>
      <c r="S136" s="11">
        <f t="shared" si="12"/>
        <v>42221.909930555557</v>
      </c>
      <c r="T136" s="11">
        <f t="shared" si="13"/>
        <v>16682.708333333332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1911</v>
      </c>
      <c r="P137">
        <f t="shared" si="11"/>
        <v>11468.4</v>
      </c>
      <c r="Q137" s="13" t="s">
        <v>8311</v>
      </c>
      <c r="R137" t="s">
        <v>8314</v>
      </c>
      <c r="S137" s="11">
        <f t="shared" si="12"/>
        <v>41788.381909722222</v>
      </c>
      <c r="T137" s="11">
        <f t="shared" si="13"/>
        <v>16252.791666666666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1907</v>
      </c>
      <c r="P138" t="e">
        <f t="shared" si="11"/>
        <v>#DIV/0!</v>
      </c>
      <c r="Q138" s="13" t="s">
        <v>8311</v>
      </c>
      <c r="R138" t="s">
        <v>8314</v>
      </c>
      <c r="S138" s="11">
        <f t="shared" si="12"/>
        <v>42096.410115740742</v>
      </c>
      <c r="T138" s="11">
        <f t="shared" si="13"/>
        <v>16571.427777777779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103</v>
      </c>
      <c r="P139" t="e">
        <f t="shared" si="11"/>
        <v>#DIV/0!</v>
      </c>
      <c r="Q139" s="13" t="s">
        <v>8311</v>
      </c>
      <c r="R139" t="s">
        <v>8314</v>
      </c>
      <c r="S139" s="11">
        <f t="shared" si="12"/>
        <v>42239.573993055557</v>
      </c>
      <c r="T139" s="11">
        <f t="shared" si="13"/>
        <v>16720.573993055554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38</v>
      </c>
      <c r="P140">
        <f t="shared" si="11"/>
        <v>975.69</v>
      </c>
      <c r="Q140" s="13" t="s">
        <v>8311</v>
      </c>
      <c r="R140" t="s">
        <v>8314</v>
      </c>
      <c r="S140" s="11">
        <f t="shared" si="12"/>
        <v>42186.257418981477</v>
      </c>
      <c r="T140" s="11">
        <f t="shared" si="13"/>
        <v>16648.207638888889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11229</v>
      </c>
      <c r="P141">
        <f t="shared" si="11"/>
        <v>56146</v>
      </c>
      <c r="Q141" s="13" t="s">
        <v>8311</v>
      </c>
      <c r="R141" t="s">
        <v>8314</v>
      </c>
      <c r="S141" s="11">
        <f t="shared" si="12"/>
        <v>42187.920972222222</v>
      </c>
      <c r="T141" s="11">
        <f t="shared" si="13"/>
        <v>16628.920972222222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28</v>
      </c>
      <c r="P142" t="e">
        <f t="shared" si="11"/>
        <v>#DIV/0!</v>
      </c>
      <c r="Q142" s="13" t="s">
        <v>8311</v>
      </c>
      <c r="R142" t="s">
        <v>8314</v>
      </c>
      <c r="S142" s="11">
        <f t="shared" si="12"/>
        <v>42053.198287037041</v>
      </c>
      <c r="T142" s="11">
        <f t="shared" si="13"/>
        <v>16514.156620370373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460</v>
      </c>
      <c r="P143">
        <f t="shared" si="11"/>
        <v>1972.25</v>
      </c>
      <c r="Q143" s="13" t="s">
        <v>8311</v>
      </c>
      <c r="R143" t="s">
        <v>8314</v>
      </c>
      <c r="S143" s="11">
        <f t="shared" si="12"/>
        <v>42110.153043981481</v>
      </c>
      <c r="T143" s="11">
        <f t="shared" si="13"/>
        <v>16586.153043981481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1840</v>
      </c>
      <c r="P144">
        <f t="shared" si="11"/>
        <v>55201.52</v>
      </c>
      <c r="Q144" s="13" t="s">
        <v>8311</v>
      </c>
      <c r="R144" t="s">
        <v>8314</v>
      </c>
      <c r="S144" s="11">
        <f t="shared" si="12"/>
        <v>41938.893263888887</v>
      </c>
      <c r="T144" s="11">
        <f t="shared" si="13"/>
        <v>16390.934930555555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984</v>
      </c>
      <c r="P145" t="e">
        <f t="shared" si="11"/>
        <v>#DIV/0!</v>
      </c>
      <c r="Q145" s="13" t="s">
        <v>8311</v>
      </c>
      <c r="R145" t="s">
        <v>8314</v>
      </c>
      <c r="S145" s="11">
        <f t="shared" si="12"/>
        <v>42559.064143518524</v>
      </c>
      <c r="T145" s="11">
        <f t="shared" si="13"/>
        <v>17047.246527777777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717</v>
      </c>
      <c r="P146">
        <f t="shared" si="11"/>
        <v>1453.27</v>
      </c>
      <c r="Q146" s="13" t="s">
        <v>8311</v>
      </c>
      <c r="R146" t="s">
        <v>8314</v>
      </c>
      <c r="S146" s="11">
        <f t="shared" si="12"/>
        <v>42047.762407407412</v>
      </c>
      <c r="T146" s="11">
        <f t="shared" si="13"/>
        <v>16538.72074074074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1195</v>
      </c>
      <c r="P147">
        <f t="shared" si="11"/>
        <v>5974.33</v>
      </c>
      <c r="Q147" s="13" t="s">
        <v>8311</v>
      </c>
      <c r="R147" t="s">
        <v>8314</v>
      </c>
      <c r="S147" s="11">
        <f t="shared" si="12"/>
        <v>42200.542268518519</v>
      </c>
      <c r="T147" s="11">
        <f t="shared" si="13"/>
        <v>16658.542268518519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269</v>
      </c>
      <c r="P148">
        <f t="shared" si="11"/>
        <v>17912.330000000002</v>
      </c>
      <c r="Q148" s="13" t="s">
        <v>8311</v>
      </c>
      <c r="R148" t="s">
        <v>8314</v>
      </c>
      <c r="S148" s="11">
        <f t="shared" si="12"/>
        <v>42693.016180555554</v>
      </c>
      <c r="T148" s="11">
        <f t="shared" si="13"/>
        <v>17184.016180555558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767</v>
      </c>
      <c r="P149" t="e">
        <f t="shared" si="11"/>
        <v>#DIV/0!</v>
      </c>
      <c r="Q149" s="13" t="s">
        <v>8311</v>
      </c>
      <c r="R149" t="s">
        <v>8314</v>
      </c>
      <c r="S149" s="11">
        <f t="shared" si="12"/>
        <v>41969.767824074079</v>
      </c>
      <c r="T149" s="11">
        <f t="shared" si="13"/>
        <v>16443.762500000001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106</v>
      </c>
      <c r="P150">
        <f t="shared" si="11"/>
        <v>26578.5</v>
      </c>
      <c r="Q150" s="13" t="s">
        <v>8311</v>
      </c>
      <c r="R150" t="s">
        <v>8314</v>
      </c>
      <c r="S150" s="11">
        <f t="shared" si="12"/>
        <v>42397.281666666662</v>
      </c>
      <c r="T150" s="11">
        <f t="shared" si="13"/>
        <v>16858.281666666666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530</v>
      </c>
      <c r="P151">
        <f t="shared" si="11"/>
        <v>8833.5499999999993</v>
      </c>
      <c r="Q151" s="13" t="s">
        <v>8311</v>
      </c>
      <c r="R151" t="s">
        <v>8314</v>
      </c>
      <c r="S151" s="11">
        <f t="shared" si="12"/>
        <v>41968.172106481477</v>
      </c>
      <c r="T151" s="11">
        <f t="shared" si="13"/>
        <v>16429.333333333332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40</v>
      </c>
      <c r="P152">
        <f t="shared" si="11"/>
        <v>784.72</v>
      </c>
      <c r="Q152" s="13" t="s">
        <v>8311</v>
      </c>
      <c r="R152" t="s">
        <v>8314</v>
      </c>
      <c r="S152" s="11">
        <f t="shared" si="12"/>
        <v>42090.161828703705</v>
      </c>
      <c r="T152" s="11">
        <f t="shared" si="13"/>
        <v>16581.161828703705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21</v>
      </c>
      <c r="P153">
        <f t="shared" si="11"/>
        <v>10439.6</v>
      </c>
      <c r="Q153" s="13" t="s">
        <v>8311</v>
      </c>
      <c r="R153" t="s">
        <v>8314</v>
      </c>
      <c r="S153" s="11">
        <f t="shared" si="12"/>
        <v>42113.550821759258</v>
      </c>
      <c r="T153" s="11">
        <f t="shared" si="13"/>
        <v>16604.550821759261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14</v>
      </c>
      <c r="P154">
        <f t="shared" si="11"/>
        <v>25953</v>
      </c>
      <c r="Q154" s="13" t="s">
        <v>8311</v>
      </c>
      <c r="R154" t="s">
        <v>8314</v>
      </c>
      <c r="S154" s="11">
        <f t="shared" si="12"/>
        <v>41875.077546296299</v>
      </c>
      <c r="T154" s="11">
        <f t="shared" si="13"/>
        <v>16336.077546296297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103</v>
      </c>
      <c r="P155">
        <f t="shared" si="11"/>
        <v>5160.53</v>
      </c>
      <c r="Q155" s="13" t="s">
        <v>8311</v>
      </c>
      <c r="R155" t="s">
        <v>8314</v>
      </c>
      <c r="S155" s="11">
        <f t="shared" si="12"/>
        <v>41933.586157407408</v>
      </c>
      <c r="T155" s="11">
        <f t="shared" si="13"/>
        <v>16406.627824074076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3436</v>
      </c>
      <c r="P156">
        <f t="shared" si="11"/>
        <v>17181.330000000002</v>
      </c>
      <c r="Q156" s="13" t="s">
        <v>8311</v>
      </c>
      <c r="R156" t="s">
        <v>8314</v>
      </c>
      <c r="S156" s="11">
        <f t="shared" si="12"/>
        <v>42115.547395833331</v>
      </c>
      <c r="T156" s="11">
        <f t="shared" si="13"/>
        <v>16589.547395833335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4</v>
      </c>
      <c r="P157">
        <f t="shared" si="11"/>
        <v>12878.63</v>
      </c>
      <c r="Q157" s="13" t="s">
        <v>8311</v>
      </c>
      <c r="R157" t="s">
        <v>8314</v>
      </c>
      <c r="S157" s="11">
        <f t="shared" si="12"/>
        <v>42168.559432870374</v>
      </c>
      <c r="T157" s="11">
        <f t="shared" si="13"/>
        <v>16639.55943287037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146</v>
      </c>
      <c r="P158">
        <f t="shared" si="11"/>
        <v>3412.27</v>
      </c>
      <c r="Q158" s="13" t="s">
        <v>8311</v>
      </c>
      <c r="R158" t="s">
        <v>8314</v>
      </c>
      <c r="S158" s="11">
        <f t="shared" si="12"/>
        <v>41794.124953703707</v>
      </c>
      <c r="T158" s="11">
        <f t="shared" si="13"/>
        <v>16285.124953703706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1708</v>
      </c>
      <c r="P159">
        <f t="shared" si="11"/>
        <v>25574.5</v>
      </c>
      <c r="Q159" s="13" t="s">
        <v>8311</v>
      </c>
      <c r="R159" t="s">
        <v>8314</v>
      </c>
      <c r="S159" s="11">
        <f t="shared" si="12"/>
        <v>42396.911712962959</v>
      </c>
      <c r="T159" s="11">
        <f t="shared" si="13"/>
        <v>16857.911712962963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1017</v>
      </c>
      <c r="P160" t="e">
        <f t="shared" si="11"/>
        <v>#DIV/0!</v>
      </c>
      <c r="Q160" s="13" t="s">
        <v>8311</v>
      </c>
      <c r="R160" t="s">
        <v>8314</v>
      </c>
      <c r="S160" s="11">
        <f t="shared" si="12"/>
        <v>41904.07671296296</v>
      </c>
      <c r="T160" s="11">
        <f t="shared" si="13"/>
        <v>16365.076712962962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10</v>
      </c>
      <c r="P161">
        <f t="shared" si="11"/>
        <v>50803</v>
      </c>
      <c r="Q161" s="13" t="s">
        <v>8311</v>
      </c>
      <c r="R161" t="s">
        <v>8314</v>
      </c>
      <c r="S161" s="11">
        <f t="shared" si="12"/>
        <v>42514.434548611112</v>
      </c>
      <c r="T161" s="11">
        <f t="shared" si="13"/>
        <v>16985.434548611109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1013</v>
      </c>
      <c r="P162" t="e">
        <f t="shared" si="11"/>
        <v>#DIV/0!</v>
      </c>
      <c r="Q162" s="13" t="s">
        <v>8311</v>
      </c>
      <c r="R162" t="s">
        <v>8315</v>
      </c>
      <c r="S162" s="11">
        <f t="shared" si="12"/>
        <v>42171.913090277783</v>
      </c>
      <c r="T162" s="11">
        <f t="shared" si="13"/>
        <v>16662.91309027778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101</v>
      </c>
      <c r="P163">
        <f t="shared" si="11"/>
        <v>50251.41</v>
      </c>
      <c r="Q163" s="13" t="s">
        <v>8311</v>
      </c>
      <c r="R163" t="s">
        <v>8315</v>
      </c>
      <c r="S163" s="11">
        <f t="shared" si="12"/>
        <v>41792.687442129631</v>
      </c>
      <c r="T163" s="11">
        <f t="shared" si="13"/>
        <v>16253.687442129631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1789</v>
      </c>
      <c r="P164">
        <f t="shared" si="11"/>
        <v>5009.1000000000004</v>
      </c>
      <c r="Q164" s="13" t="s">
        <v>8311</v>
      </c>
      <c r="R164" t="s">
        <v>8315</v>
      </c>
      <c r="S164" s="11">
        <f t="shared" si="12"/>
        <v>41835.126805555556</v>
      </c>
      <c r="T164" s="11">
        <f t="shared" si="13"/>
        <v>16298.987500000001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2</v>
      </c>
      <c r="P165" t="e">
        <f t="shared" si="11"/>
        <v>#DIV/0!</v>
      </c>
      <c r="Q165" s="13" t="s">
        <v>8311</v>
      </c>
      <c r="R165" t="s">
        <v>8315</v>
      </c>
      <c r="S165" s="11">
        <f t="shared" si="12"/>
        <v>42243.961273148147</v>
      </c>
      <c r="T165" s="11">
        <f t="shared" si="13"/>
        <v>16709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42</v>
      </c>
      <c r="P166">
        <f t="shared" si="11"/>
        <v>7115.86</v>
      </c>
      <c r="Q166" s="13" t="s">
        <v>8311</v>
      </c>
      <c r="R166" t="s">
        <v>8315</v>
      </c>
      <c r="S166" s="11">
        <f t="shared" si="12"/>
        <v>41841.762743055559</v>
      </c>
      <c r="T166" s="11">
        <f t="shared" si="13"/>
        <v>16332.762743055557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292</v>
      </c>
      <c r="P167" t="e">
        <f t="shared" si="11"/>
        <v>#DIV/0!</v>
      </c>
      <c r="Q167" s="13" t="s">
        <v>8311</v>
      </c>
      <c r="R167" t="s">
        <v>8315</v>
      </c>
      <c r="S167" s="11">
        <f t="shared" si="12"/>
        <v>42351.658842592587</v>
      </c>
      <c r="T167" s="11">
        <f t="shared" si="13"/>
        <v>16812.658842592591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986</v>
      </c>
      <c r="P168">
        <f t="shared" si="11"/>
        <v>49321</v>
      </c>
      <c r="Q168" s="13" t="s">
        <v>8311</v>
      </c>
      <c r="R168" t="s">
        <v>8315</v>
      </c>
      <c r="S168" s="11">
        <f t="shared" si="12"/>
        <v>42721.075949074075</v>
      </c>
      <c r="T168" s="11">
        <f t="shared" si="13"/>
        <v>17182.075949074075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45</v>
      </c>
      <c r="P169">
        <f t="shared" si="11"/>
        <v>24550</v>
      </c>
      <c r="Q169" s="13" t="s">
        <v>8311</v>
      </c>
      <c r="R169" t="s">
        <v>8315</v>
      </c>
      <c r="S169" s="11">
        <f t="shared" si="12"/>
        <v>42160.927488425921</v>
      </c>
      <c r="T169" s="11">
        <f t="shared" si="13"/>
        <v>16651.927488425925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605</v>
      </c>
      <c r="P170">
        <f t="shared" si="11"/>
        <v>16144.67</v>
      </c>
      <c r="Q170" s="13" t="s">
        <v>8311</v>
      </c>
      <c r="R170" t="s">
        <v>8315</v>
      </c>
      <c r="S170" s="11">
        <f t="shared" si="12"/>
        <v>42052.83530092593</v>
      </c>
      <c r="T170" s="11">
        <f t="shared" si="13"/>
        <v>16513.793634259258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1919</v>
      </c>
      <c r="P171">
        <f t="shared" si="11"/>
        <v>4797.8</v>
      </c>
      <c r="Q171" s="13" t="s">
        <v>8311</v>
      </c>
      <c r="R171" t="s">
        <v>8315</v>
      </c>
      <c r="S171" s="11">
        <f t="shared" si="12"/>
        <v>41900.505312499998</v>
      </c>
      <c r="T171" s="11">
        <f t="shared" si="13"/>
        <v>16361.505312499999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477</v>
      </c>
      <c r="P172">
        <f t="shared" si="11"/>
        <v>4766.5</v>
      </c>
      <c r="Q172" s="13" t="s">
        <v>8311</v>
      </c>
      <c r="R172" t="s">
        <v>8315</v>
      </c>
      <c r="S172" s="11">
        <f t="shared" si="12"/>
        <v>42216.977812500001</v>
      </c>
      <c r="T172" s="11">
        <f t="shared" si="13"/>
        <v>16677.227777777778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95</v>
      </c>
      <c r="P173">
        <f t="shared" si="11"/>
        <v>47327</v>
      </c>
      <c r="Q173" s="13" t="s">
        <v>8311</v>
      </c>
      <c r="R173" t="s">
        <v>8315</v>
      </c>
      <c r="S173" s="11">
        <f t="shared" si="12"/>
        <v>42534.180717592593</v>
      </c>
      <c r="T173" s="11">
        <f t="shared" si="13"/>
        <v>17025.180717592593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50</v>
      </c>
      <c r="P174" t="e">
        <f t="shared" si="11"/>
        <v>#DIV/0!</v>
      </c>
      <c r="Q174" s="13" t="s">
        <v>8311</v>
      </c>
      <c r="R174" t="s">
        <v>8315</v>
      </c>
      <c r="S174" s="11">
        <f t="shared" si="12"/>
        <v>42047.394942129627</v>
      </c>
      <c r="T174" s="11">
        <f t="shared" si="13"/>
        <v>16513.35327546296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4241</v>
      </c>
      <c r="P175" t="e">
        <f t="shared" si="11"/>
        <v>#DIV/0!</v>
      </c>
      <c r="Q175" s="13" t="s">
        <v>8311</v>
      </c>
      <c r="R175" t="s">
        <v>8315</v>
      </c>
      <c r="S175" s="11">
        <f t="shared" si="12"/>
        <v>42033.573009259257</v>
      </c>
      <c r="T175" s="11">
        <f t="shared" si="13"/>
        <v>16494.57300925926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777</v>
      </c>
      <c r="P176" t="e">
        <f t="shared" si="11"/>
        <v>#DIV/0!</v>
      </c>
      <c r="Q176" s="13" t="s">
        <v>8311</v>
      </c>
      <c r="R176" t="s">
        <v>8315</v>
      </c>
      <c r="S176" s="11">
        <f t="shared" si="12"/>
        <v>42072.758981481486</v>
      </c>
      <c r="T176" s="11">
        <f t="shared" si="13"/>
        <v>16563.758981481482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231</v>
      </c>
      <c r="P177">
        <f t="shared" si="11"/>
        <v>1773.1</v>
      </c>
      <c r="Q177" s="13" t="s">
        <v>8311</v>
      </c>
      <c r="R177" t="s">
        <v>8315</v>
      </c>
      <c r="S177" s="11">
        <f t="shared" si="12"/>
        <v>41855.777905092589</v>
      </c>
      <c r="T177" s="11">
        <f t="shared" si="13"/>
        <v>16311.777905092591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3069</v>
      </c>
      <c r="P178" t="e">
        <f t="shared" si="11"/>
        <v>#DIV/0!</v>
      </c>
      <c r="Q178" s="13" t="s">
        <v>8311</v>
      </c>
      <c r="R178" t="s">
        <v>8315</v>
      </c>
      <c r="S178" s="11">
        <f t="shared" si="12"/>
        <v>42191.824062500003</v>
      </c>
      <c r="T178" s="11">
        <f t="shared" si="13"/>
        <v>16652.8240625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10218</v>
      </c>
      <c r="P179">
        <f t="shared" si="11"/>
        <v>6568.43</v>
      </c>
      <c r="Q179" s="13" t="s">
        <v>8311</v>
      </c>
      <c r="R179" t="s">
        <v>8315</v>
      </c>
      <c r="S179" s="11">
        <f t="shared" si="12"/>
        <v>42070.047754629632</v>
      </c>
      <c r="T179" s="11">
        <f t="shared" si="13"/>
        <v>16518.006087962964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9</v>
      </c>
      <c r="P180" t="e">
        <f t="shared" si="11"/>
        <v>#DIV/0!</v>
      </c>
      <c r="Q180" s="13" t="s">
        <v>8311</v>
      </c>
      <c r="R180" t="s">
        <v>8315</v>
      </c>
      <c r="S180" s="11">
        <f t="shared" si="12"/>
        <v>42304.955381944441</v>
      </c>
      <c r="T180" s="11">
        <f t="shared" si="13"/>
        <v>16765.997048611109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4513</v>
      </c>
      <c r="P181">
        <f t="shared" si="11"/>
        <v>22563</v>
      </c>
      <c r="Q181" s="13" t="s">
        <v>8311</v>
      </c>
      <c r="R181" t="s">
        <v>8315</v>
      </c>
      <c r="S181" s="11">
        <f t="shared" si="12"/>
        <v>42403.080497685187</v>
      </c>
      <c r="T181" s="11">
        <f t="shared" si="13"/>
        <v>16864.080497685187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3753</v>
      </c>
      <c r="P182">
        <f t="shared" si="11"/>
        <v>3464.69</v>
      </c>
      <c r="Q182" s="13" t="s">
        <v>8311</v>
      </c>
      <c r="R182" t="s">
        <v>8315</v>
      </c>
      <c r="S182" s="11">
        <f t="shared" si="12"/>
        <v>42067.991238425922</v>
      </c>
      <c r="T182" s="11">
        <f t="shared" si="13"/>
        <v>16538.791666666668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1305</v>
      </c>
      <c r="P183">
        <f t="shared" si="11"/>
        <v>11167.25</v>
      </c>
      <c r="Q183" s="13" t="s">
        <v>8311</v>
      </c>
      <c r="R183" t="s">
        <v>8315</v>
      </c>
      <c r="S183" s="11">
        <f t="shared" si="12"/>
        <v>42147.741840277777</v>
      </c>
      <c r="T183" s="11">
        <f t="shared" si="13"/>
        <v>16608.741840277777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4464</v>
      </c>
      <c r="P184" t="e">
        <f t="shared" si="11"/>
        <v>#DIV/0!</v>
      </c>
      <c r="Q184" s="13" t="s">
        <v>8311</v>
      </c>
      <c r="R184" t="s">
        <v>8315</v>
      </c>
      <c r="S184" s="11">
        <f t="shared" si="12"/>
        <v>42712.011944444443</v>
      </c>
      <c r="T184" s="11">
        <f t="shared" si="13"/>
        <v>17173.011944444446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355</v>
      </c>
      <c r="P185">
        <f t="shared" si="11"/>
        <v>3699</v>
      </c>
      <c r="Q185" s="13" t="s">
        <v>8311</v>
      </c>
      <c r="R185" t="s">
        <v>8315</v>
      </c>
      <c r="S185" s="11">
        <f t="shared" si="12"/>
        <v>41939.810300925928</v>
      </c>
      <c r="T185" s="11">
        <f t="shared" si="13"/>
        <v>16400.851967592593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2917</v>
      </c>
      <c r="P186">
        <f t="shared" si="11"/>
        <v>21879</v>
      </c>
      <c r="Q186" s="13" t="s">
        <v>8311</v>
      </c>
      <c r="R186" t="s">
        <v>8315</v>
      </c>
      <c r="S186" s="11">
        <f t="shared" si="12"/>
        <v>41825.791226851856</v>
      </c>
      <c r="T186" s="11">
        <f t="shared" si="13"/>
        <v>16314.165972222223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108</v>
      </c>
      <c r="P187">
        <f t="shared" si="11"/>
        <v>4329.6000000000004</v>
      </c>
      <c r="Q187" s="13" t="s">
        <v>8311</v>
      </c>
      <c r="R187" t="s">
        <v>8315</v>
      </c>
      <c r="S187" s="11">
        <f t="shared" si="12"/>
        <v>42570.91133101852</v>
      </c>
      <c r="T187" s="11">
        <f t="shared" si="13"/>
        <v>17031.911331018517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861</v>
      </c>
      <c r="P188" t="e">
        <f t="shared" si="11"/>
        <v>#DIV/0!</v>
      </c>
      <c r="Q188" s="13" t="s">
        <v>8311</v>
      </c>
      <c r="R188" t="s">
        <v>8315</v>
      </c>
      <c r="S188" s="11">
        <f t="shared" si="12"/>
        <v>42767.812893518523</v>
      </c>
      <c r="T188" s="11">
        <f t="shared" si="13"/>
        <v>17228.833333333332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860</v>
      </c>
      <c r="P189">
        <f t="shared" si="11"/>
        <v>8603</v>
      </c>
      <c r="Q189" s="13" t="s">
        <v>8311</v>
      </c>
      <c r="R189" t="s">
        <v>8315</v>
      </c>
      <c r="S189" s="11">
        <f t="shared" si="12"/>
        <v>42182.234456018516</v>
      </c>
      <c r="T189" s="11">
        <f t="shared" si="13"/>
        <v>16637.290972222221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2843</v>
      </c>
      <c r="P190" t="e">
        <f t="shared" si="11"/>
        <v>#DIV/0!</v>
      </c>
      <c r="Q190" s="13" t="s">
        <v>8311</v>
      </c>
      <c r="R190" t="s">
        <v>8315</v>
      </c>
      <c r="S190" s="11">
        <f t="shared" si="12"/>
        <v>41857.18304398148</v>
      </c>
      <c r="T190" s="11">
        <f t="shared" si="13"/>
        <v>16318.18304398148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8</v>
      </c>
      <c r="P191">
        <f t="shared" si="11"/>
        <v>8462.2000000000007</v>
      </c>
      <c r="Q191" s="13" t="s">
        <v>8311</v>
      </c>
      <c r="R191" t="s">
        <v>8315</v>
      </c>
      <c r="S191" s="11">
        <f t="shared" si="12"/>
        <v>42556.690706018519</v>
      </c>
      <c r="T191" s="11">
        <f t="shared" si="13"/>
        <v>17047.690706018519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351</v>
      </c>
      <c r="P192">
        <f t="shared" si="11"/>
        <v>42086.42</v>
      </c>
      <c r="Q192" s="13" t="s">
        <v>8311</v>
      </c>
      <c r="R192" t="s">
        <v>8315</v>
      </c>
      <c r="S192" s="11">
        <f t="shared" si="12"/>
        <v>42527.650995370372</v>
      </c>
      <c r="T192" s="11">
        <f t="shared" si="13"/>
        <v>16968.650995370372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839</v>
      </c>
      <c r="P193">
        <f t="shared" si="11"/>
        <v>13983.33</v>
      </c>
      <c r="Q193" s="13" t="s">
        <v>8311</v>
      </c>
      <c r="R193" t="s">
        <v>8315</v>
      </c>
      <c r="S193" s="11">
        <f t="shared" si="12"/>
        <v>42239.441412037035</v>
      </c>
      <c r="T193" s="11">
        <f t="shared" si="13"/>
        <v>16710.441412037038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4</v>
      </c>
      <c r="P194">
        <f t="shared" si="11"/>
        <v>13950.15</v>
      </c>
      <c r="Q194" s="13" t="s">
        <v>8311</v>
      </c>
      <c r="R194" t="s">
        <v>8315</v>
      </c>
      <c r="S194" s="11">
        <f t="shared" si="12"/>
        <v>41899.792037037041</v>
      </c>
      <c r="T194" s="11">
        <f t="shared" si="13"/>
        <v>16360.792037037039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4150</v>
      </c>
      <c r="P195" t="e">
        <f t="shared" ref="P195:P258" si="16">ROUND(E195/L195,2)</f>
        <v>#DIV/0!</v>
      </c>
      <c r="Q195" s="13" t="s">
        <v>8311</v>
      </c>
      <c r="R195" t="s">
        <v>8315</v>
      </c>
      <c r="S195" s="11">
        <f t="shared" ref="S195:S258" si="17">(((J195/60)/60)/24)+DATE(1970, 1,1)</f>
        <v>41911.934791666667</v>
      </c>
      <c r="T195" s="11">
        <f t="shared" ref="T195:T258" si="18">(((I195/60)/60)/24)</f>
        <v>16402.976458333334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1640</v>
      </c>
      <c r="P196">
        <f t="shared" si="16"/>
        <v>13666.67</v>
      </c>
      <c r="Q196" s="13" t="s">
        <v>8311</v>
      </c>
      <c r="R196" t="s">
        <v>8315</v>
      </c>
      <c r="S196" s="11">
        <f t="shared" si="17"/>
        <v>42375.996886574074</v>
      </c>
      <c r="T196" s="11">
        <f t="shared" si="18"/>
        <v>16866.996886574074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2</v>
      </c>
      <c r="P197" t="e">
        <f t="shared" si="16"/>
        <v>#DIV/0!</v>
      </c>
      <c r="Q197" s="13" t="s">
        <v>8311</v>
      </c>
      <c r="R197" t="s">
        <v>8315</v>
      </c>
      <c r="S197" s="11">
        <f t="shared" si="17"/>
        <v>42135.67050925926</v>
      </c>
      <c r="T197" s="11">
        <f t="shared" si="18"/>
        <v>16626.67050925926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1163</v>
      </c>
      <c r="P198">
        <f t="shared" si="16"/>
        <v>2141.58</v>
      </c>
      <c r="Q198" s="13" t="s">
        <v>8311</v>
      </c>
      <c r="R198" t="s">
        <v>8315</v>
      </c>
      <c r="S198" s="11">
        <f t="shared" si="17"/>
        <v>42259.542800925927</v>
      </c>
      <c r="T198" s="11">
        <f t="shared" si="18"/>
        <v>16718.875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1624</v>
      </c>
      <c r="P199">
        <f t="shared" si="16"/>
        <v>5074.25</v>
      </c>
      <c r="Q199" s="13" t="s">
        <v>8311</v>
      </c>
      <c r="R199" t="s">
        <v>8315</v>
      </c>
      <c r="S199" s="11">
        <f t="shared" si="17"/>
        <v>42741.848379629635</v>
      </c>
      <c r="T199" s="11">
        <f t="shared" si="18"/>
        <v>17214.875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162</v>
      </c>
      <c r="P200">
        <f t="shared" si="16"/>
        <v>6750.5</v>
      </c>
      <c r="Q200" s="13" t="s">
        <v>8311</v>
      </c>
      <c r="R200" t="s">
        <v>8315</v>
      </c>
      <c r="S200" s="11">
        <f t="shared" si="17"/>
        <v>41887.383356481485</v>
      </c>
      <c r="T200" s="11">
        <f t="shared" si="18"/>
        <v>16348.383356481483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404</v>
      </c>
      <c r="P201" t="e">
        <f t="shared" si="16"/>
        <v>#DIV/0!</v>
      </c>
      <c r="Q201" s="13" t="s">
        <v>8311</v>
      </c>
      <c r="R201" t="s">
        <v>8315</v>
      </c>
      <c r="S201" s="11">
        <f t="shared" si="17"/>
        <v>42584.123865740738</v>
      </c>
      <c r="T201" s="11">
        <f t="shared" si="18"/>
        <v>17045.123865740741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673</v>
      </c>
      <c r="P202">
        <f t="shared" si="16"/>
        <v>2242.06</v>
      </c>
      <c r="Q202" s="13" t="s">
        <v>8311</v>
      </c>
      <c r="R202" t="s">
        <v>8315</v>
      </c>
      <c r="S202" s="11">
        <f t="shared" si="17"/>
        <v>41867.083368055559</v>
      </c>
      <c r="T202" s="11">
        <f t="shared" si="18"/>
        <v>16328.083368055557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6197</v>
      </c>
      <c r="P203">
        <f t="shared" si="16"/>
        <v>5754.29</v>
      </c>
      <c r="Q203" s="13" t="s">
        <v>8311</v>
      </c>
      <c r="R203" t="s">
        <v>8315</v>
      </c>
      <c r="S203" s="11">
        <f t="shared" si="17"/>
        <v>42023.818622685183</v>
      </c>
      <c r="T203" s="11">
        <f t="shared" si="18"/>
        <v>16474.818622685187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669</v>
      </c>
      <c r="P204" t="e">
        <f t="shared" si="16"/>
        <v>#DIV/0!</v>
      </c>
      <c r="Q204" s="13" t="s">
        <v>8311</v>
      </c>
      <c r="R204" t="s">
        <v>8315</v>
      </c>
      <c r="S204" s="11">
        <f t="shared" si="17"/>
        <v>42255.927824074075</v>
      </c>
      <c r="T204" s="11">
        <f t="shared" si="18"/>
        <v>16716.874305555557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1606</v>
      </c>
      <c r="P205">
        <f t="shared" si="16"/>
        <v>5017.5</v>
      </c>
      <c r="Q205" s="13" t="s">
        <v>8311</v>
      </c>
      <c r="R205" t="s">
        <v>8315</v>
      </c>
      <c r="S205" s="11">
        <f t="shared" si="17"/>
        <v>41973.847962962958</v>
      </c>
      <c r="T205" s="11">
        <f t="shared" si="18"/>
        <v>16464.847962962962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13</v>
      </c>
      <c r="P206">
        <f t="shared" si="16"/>
        <v>31</v>
      </c>
      <c r="Q206" s="13" t="s">
        <v>8311</v>
      </c>
      <c r="R206" t="s">
        <v>8315</v>
      </c>
      <c r="S206" s="11">
        <f t="shared" si="17"/>
        <v>42556.583368055552</v>
      </c>
      <c r="T206" s="11">
        <f t="shared" si="18"/>
        <v>17017.583368055555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501</v>
      </c>
      <c r="P207">
        <f t="shared" si="16"/>
        <v>2356.1799999999998</v>
      </c>
      <c r="Q207" s="13" t="s">
        <v>8311</v>
      </c>
      <c r="R207" t="s">
        <v>8315</v>
      </c>
      <c r="S207" s="11">
        <f t="shared" si="17"/>
        <v>42248.632199074069</v>
      </c>
      <c r="T207" s="11">
        <f t="shared" si="18"/>
        <v>16714.632199074073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315</v>
      </c>
      <c r="P208" t="e">
        <f t="shared" si="16"/>
        <v>#DIV/0!</v>
      </c>
      <c r="Q208" s="13" t="s">
        <v>8311</v>
      </c>
      <c r="R208" t="s">
        <v>8315</v>
      </c>
      <c r="S208" s="11">
        <f t="shared" si="17"/>
        <v>42567.004432870366</v>
      </c>
      <c r="T208" s="11">
        <f t="shared" si="18"/>
        <v>17019.00443287037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284</v>
      </c>
      <c r="P209">
        <f t="shared" si="16"/>
        <v>3058.23</v>
      </c>
      <c r="Q209" s="13" t="s">
        <v>8311</v>
      </c>
      <c r="R209" t="s">
        <v>8315</v>
      </c>
      <c r="S209" s="11">
        <f t="shared" si="17"/>
        <v>41978.197199074071</v>
      </c>
      <c r="T209" s="11">
        <f t="shared" si="18"/>
        <v>16439.197199074075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79</v>
      </c>
      <c r="P210" t="e">
        <f t="shared" si="16"/>
        <v>#DIV/0!</v>
      </c>
      <c r="Q210" s="13" t="s">
        <v>8311</v>
      </c>
      <c r="R210" t="s">
        <v>8315</v>
      </c>
      <c r="S210" s="11">
        <f t="shared" si="17"/>
        <v>41959.369988425926</v>
      </c>
      <c r="T210" s="11">
        <f t="shared" si="18"/>
        <v>16420.369988425929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158</v>
      </c>
      <c r="P211" t="e">
        <f t="shared" si="16"/>
        <v>#DIV/0!</v>
      </c>
      <c r="Q211" s="13" t="s">
        <v>8311</v>
      </c>
      <c r="R211" t="s">
        <v>8315</v>
      </c>
      <c r="S211" s="11">
        <f t="shared" si="17"/>
        <v>42165.922858796301</v>
      </c>
      <c r="T211" s="11">
        <f t="shared" si="18"/>
        <v>16626.922858796297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329</v>
      </c>
      <c r="P212">
        <f t="shared" si="16"/>
        <v>1196.98</v>
      </c>
      <c r="Q212" s="13" t="s">
        <v>8311</v>
      </c>
      <c r="R212" t="s">
        <v>8315</v>
      </c>
      <c r="S212" s="11">
        <f t="shared" si="17"/>
        <v>42249.064722222218</v>
      </c>
      <c r="T212" s="11">
        <f t="shared" si="18"/>
        <v>16709.208333333332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786</v>
      </c>
      <c r="P213">
        <f t="shared" si="16"/>
        <v>3275.33</v>
      </c>
      <c r="Q213" s="13" t="s">
        <v>8311</v>
      </c>
      <c r="R213" t="s">
        <v>8315</v>
      </c>
      <c r="S213" s="11">
        <f t="shared" si="17"/>
        <v>42236.159918981488</v>
      </c>
      <c r="T213" s="11">
        <f t="shared" si="18"/>
        <v>16697.159918981484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624</v>
      </c>
      <c r="P214">
        <f t="shared" si="16"/>
        <v>39304</v>
      </c>
      <c r="Q214" s="13" t="s">
        <v>8311</v>
      </c>
      <c r="R214" t="s">
        <v>8315</v>
      </c>
      <c r="S214" s="11">
        <f t="shared" si="17"/>
        <v>42416.881018518514</v>
      </c>
      <c r="T214" s="11">
        <f t="shared" si="18"/>
        <v>16907.839351851853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78</v>
      </c>
      <c r="P215">
        <f t="shared" si="16"/>
        <v>39137</v>
      </c>
      <c r="Q215" s="13" t="s">
        <v>8311</v>
      </c>
      <c r="R215" t="s">
        <v>8315</v>
      </c>
      <c r="S215" s="11">
        <f t="shared" si="17"/>
        <v>42202.594293981485</v>
      </c>
      <c r="T215" s="11">
        <f t="shared" si="18"/>
        <v>16663.587974537037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313</v>
      </c>
      <c r="P216">
        <f t="shared" si="16"/>
        <v>39131</v>
      </c>
      <c r="Q216" s="13" t="s">
        <v>8311</v>
      </c>
      <c r="R216" t="s">
        <v>8315</v>
      </c>
      <c r="S216" s="11">
        <f t="shared" si="17"/>
        <v>42009.64061342593</v>
      </c>
      <c r="T216" s="11">
        <f t="shared" si="18"/>
        <v>16500.640613425927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884</v>
      </c>
      <c r="P217">
        <f t="shared" si="16"/>
        <v>38876.949999999997</v>
      </c>
      <c r="Q217" s="13" t="s">
        <v>8311</v>
      </c>
      <c r="R217" t="s">
        <v>8315</v>
      </c>
      <c r="S217" s="11">
        <f t="shared" si="17"/>
        <v>42375.230115740742</v>
      </c>
      <c r="T217" s="11">
        <f t="shared" si="18"/>
        <v>16848.999305555557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77</v>
      </c>
      <c r="P218">
        <f t="shared" si="16"/>
        <v>461.24</v>
      </c>
      <c r="Q218" s="13" t="s">
        <v>8311</v>
      </c>
      <c r="R218" t="s">
        <v>8315</v>
      </c>
      <c r="S218" s="11">
        <f t="shared" si="17"/>
        <v>42066.958761574075</v>
      </c>
      <c r="T218" s="11">
        <f t="shared" si="18"/>
        <v>16547.917094907407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39</v>
      </c>
      <c r="P219">
        <f t="shared" si="16"/>
        <v>1013.16</v>
      </c>
      <c r="Q219" s="13" t="s">
        <v>8311</v>
      </c>
      <c r="R219" t="s">
        <v>8315</v>
      </c>
      <c r="S219" s="11">
        <f t="shared" si="17"/>
        <v>41970.64061342593</v>
      </c>
      <c r="T219" s="11">
        <f t="shared" si="18"/>
        <v>16432.640613425927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762</v>
      </c>
      <c r="P220">
        <f t="shared" si="16"/>
        <v>38082.69</v>
      </c>
      <c r="Q220" s="13" t="s">
        <v>8311</v>
      </c>
      <c r="R220" t="s">
        <v>8315</v>
      </c>
      <c r="S220" s="11">
        <f t="shared" si="17"/>
        <v>42079.628344907411</v>
      </c>
      <c r="T220" s="11">
        <f t="shared" si="18"/>
        <v>16570.628344907407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76</v>
      </c>
      <c r="P221">
        <f t="shared" si="16"/>
        <v>499.92</v>
      </c>
      <c r="Q221" s="13" t="s">
        <v>8311</v>
      </c>
      <c r="R221" t="s">
        <v>8315</v>
      </c>
      <c r="S221" s="11">
        <f t="shared" si="17"/>
        <v>42429.326678240745</v>
      </c>
      <c r="T221" s="11">
        <f t="shared" si="18"/>
        <v>16892.290972222221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75</v>
      </c>
      <c r="P222">
        <f t="shared" si="16"/>
        <v>12451.42</v>
      </c>
      <c r="Q222" s="13" t="s">
        <v>8311</v>
      </c>
      <c r="R222" t="s">
        <v>8315</v>
      </c>
      <c r="S222" s="11">
        <f t="shared" si="17"/>
        <v>42195.643865740742</v>
      </c>
      <c r="T222" s="11">
        <f t="shared" si="18"/>
        <v>16667.837499999998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74</v>
      </c>
      <c r="P223" t="e">
        <f t="shared" si="16"/>
        <v>#DIV/0!</v>
      </c>
      <c r="Q223" s="13" t="s">
        <v>8311</v>
      </c>
      <c r="R223" t="s">
        <v>8315</v>
      </c>
      <c r="S223" s="11">
        <f t="shared" si="17"/>
        <v>42031.837546296301</v>
      </c>
      <c r="T223" s="11">
        <f t="shared" si="18"/>
        <v>16522.79587962963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3608</v>
      </c>
      <c r="P224">
        <f t="shared" si="16"/>
        <v>18041</v>
      </c>
      <c r="Q224" s="13" t="s">
        <v>8311</v>
      </c>
      <c r="R224" t="s">
        <v>8315</v>
      </c>
      <c r="S224" s="11">
        <f t="shared" si="17"/>
        <v>42031.769884259258</v>
      </c>
      <c r="T224" s="11">
        <f t="shared" si="18"/>
        <v>16521.110416666666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2</v>
      </c>
      <c r="P225" t="e">
        <f t="shared" si="16"/>
        <v>#DIV/0!</v>
      </c>
      <c r="Q225" s="13" t="s">
        <v>8311</v>
      </c>
      <c r="R225" t="s">
        <v>8315</v>
      </c>
      <c r="S225" s="11">
        <f t="shared" si="17"/>
        <v>42482.048032407409</v>
      </c>
      <c r="T225" s="11">
        <f t="shared" si="18"/>
        <v>16943.045138888887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1</v>
      </c>
      <c r="P226" t="e">
        <f t="shared" si="16"/>
        <v>#DIV/0!</v>
      </c>
      <c r="Q226" s="13" t="s">
        <v>8311</v>
      </c>
      <c r="R226" t="s">
        <v>8315</v>
      </c>
      <c r="S226" s="11">
        <f t="shared" si="17"/>
        <v>42135.235254629632</v>
      </c>
      <c r="T226" s="11">
        <f t="shared" si="18"/>
        <v>16626.235254629628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17820</v>
      </c>
      <c r="P227" t="e">
        <f t="shared" si="16"/>
        <v>#DIV/0!</v>
      </c>
      <c r="Q227" s="13" t="s">
        <v>8311</v>
      </c>
      <c r="R227" t="s">
        <v>8315</v>
      </c>
      <c r="S227" s="11">
        <f t="shared" si="17"/>
        <v>42438.961273148147</v>
      </c>
      <c r="T227" s="11">
        <f t="shared" si="18"/>
        <v>16899.919606481482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122</v>
      </c>
      <c r="P228">
        <f t="shared" si="16"/>
        <v>17694.57</v>
      </c>
      <c r="Q228" s="13" t="s">
        <v>8311</v>
      </c>
      <c r="R228" t="s">
        <v>8315</v>
      </c>
      <c r="S228" s="11">
        <f t="shared" si="17"/>
        <v>42106.666018518517</v>
      </c>
      <c r="T228" s="11">
        <f t="shared" si="18"/>
        <v>16586.395138888889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126</v>
      </c>
      <c r="P229" t="e">
        <f t="shared" si="16"/>
        <v>#DIV/0!</v>
      </c>
      <c r="Q229" s="13" t="s">
        <v>8311</v>
      </c>
      <c r="R229" t="s">
        <v>8315</v>
      </c>
      <c r="S229" s="11">
        <f t="shared" si="17"/>
        <v>42164.893993055557</v>
      </c>
      <c r="T229" s="11">
        <f t="shared" si="18"/>
        <v>16625.893993055557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441</v>
      </c>
      <c r="P230" t="e">
        <f t="shared" si="16"/>
        <v>#DIV/0!</v>
      </c>
      <c r="Q230" s="13" t="s">
        <v>8311</v>
      </c>
      <c r="R230" t="s">
        <v>8315</v>
      </c>
      <c r="S230" s="11">
        <f t="shared" si="17"/>
        <v>42096.686400462961</v>
      </c>
      <c r="T230" s="11">
        <f t="shared" si="18"/>
        <v>16587.686400462964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1177</v>
      </c>
      <c r="P231" t="e">
        <f t="shared" si="16"/>
        <v>#DIV/0!</v>
      </c>
      <c r="Q231" s="13" t="s">
        <v>8311</v>
      </c>
      <c r="R231" t="s">
        <v>8315</v>
      </c>
      <c r="S231" s="11">
        <f t="shared" si="17"/>
        <v>42383.933993055558</v>
      </c>
      <c r="T231" s="11">
        <f t="shared" si="18"/>
        <v>16844.933993055554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235</v>
      </c>
      <c r="P232">
        <f t="shared" si="16"/>
        <v>17637.82</v>
      </c>
      <c r="Q232" s="13" t="s">
        <v>8311</v>
      </c>
      <c r="R232" t="s">
        <v>8315</v>
      </c>
      <c r="S232" s="11">
        <f t="shared" si="17"/>
        <v>42129.777210648142</v>
      </c>
      <c r="T232" s="11">
        <f t="shared" si="18"/>
        <v>16590.777210648146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2</v>
      </c>
      <c r="P233" t="e">
        <f t="shared" si="16"/>
        <v>#DIV/0!</v>
      </c>
      <c r="Q233" s="13" t="s">
        <v>8311</v>
      </c>
      <c r="R233" t="s">
        <v>8315</v>
      </c>
      <c r="S233" s="11">
        <f t="shared" si="17"/>
        <v>42341.958923611113</v>
      </c>
      <c r="T233" s="11">
        <f t="shared" si="18"/>
        <v>16802.958923611113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878</v>
      </c>
      <c r="P234">
        <f t="shared" si="16"/>
        <v>5017.57</v>
      </c>
      <c r="Q234" s="13" t="s">
        <v>8311</v>
      </c>
      <c r="R234" t="s">
        <v>8315</v>
      </c>
      <c r="S234" s="11">
        <f t="shared" si="17"/>
        <v>42032.82576388889</v>
      </c>
      <c r="T234" s="11">
        <f t="shared" si="18"/>
        <v>16493.82576388889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10</v>
      </c>
      <c r="P235" t="e">
        <f t="shared" si="16"/>
        <v>#DIV/0!</v>
      </c>
      <c r="Q235" s="13" t="s">
        <v>8311</v>
      </c>
      <c r="R235" t="s">
        <v>8315</v>
      </c>
      <c r="S235" s="11">
        <f t="shared" si="17"/>
        <v>42612.911712962959</v>
      </c>
      <c r="T235" s="11">
        <f t="shared" si="18"/>
        <v>17073.911712962963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3468</v>
      </c>
      <c r="P236">
        <f t="shared" si="16"/>
        <v>6935.2</v>
      </c>
      <c r="Q236" s="13" t="s">
        <v>8311</v>
      </c>
      <c r="R236" t="s">
        <v>8315</v>
      </c>
      <c r="S236" s="11">
        <f t="shared" si="17"/>
        <v>42136.035405092596</v>
      </c>
      <c r="T236" s="11">
        <f t="shared" si="18"/>
        <v>16607.035405092593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347</v>
      </c>
      <c r="P237" t="e">
        <f t="shared" si="16"/>
        <v>#DIV/0!</v>
      </c>
      <c r="Q237" s="13" t="s">
        <v>8311</v>
      </c>
      <c r="R237" t="s">
        <v>8315</v>
      </c>
      <c r="S237" s="11">
        <f t="shared" si="17"/>
        <v>42164.908530092594</v>
      </c>
      <c r="T237" s="11">
        <f t="shared" si="18"/>
        <v>16625.908530092594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23</v>
      </c>
      <c r="P238" t="e">
        <f t="shared" si="16"/>
        <v>#DIV/0!</v>
      </c>
      <c r="Q238" s="13" t="s">
        <v>8311</v>
      </c>
      <c r="R238" t="s">
        <v>8315</v>
      </c>
      <c r="S238" s="11">
        <f t="shared" si="17"/>
        <v>42321.08447916666</v>
      </c>
      <c r="T238" s="11">
        <f t="shared" si="18"/>
        <v>16805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227</v>
      </c>
      <c r="P239">
        <f t="shared" si="16"/>
        <v>34090.629999999997</v>
      </c>
      <c r="Q239" s="13" t="s">
        <v>8311</v>
      </c>
      <c r="R239" t="s">
        <v>8315</v>
      </c>
      <c r="S239" s="11">
        <f t="shared" si="17"/>
        <v>42377.577187499999</v>
      </c>
      <c r="T239" s="11">
        <f t="shared" si="18"/>
        <v>16868.577187499999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130</v>
      </c>
      <c r="P240" t="e">
        <f t="shared" si="16"/>
        <v>#DIV/0!</v>
      </c>
      <c r="Q240" s="13" t="s">
        <v>8311</v>
      </c>
      <c r="R240" t="s">
        <v>8315</v>
      </c>
      <c r="S240" s="11">
        <f t="shared" si="17"/>
        <v>42713.962499999994</v>
      </c>
      <c r="T240" s="11">
        <f t="shared" si="18"/>
        <v>17165.375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3379</v>
      </c>
      <c r="P241">
        <f t="shared" si="16"/>
        <v>6758.2</v>
      </c>
      <c r="Q241" s="13" t="s">
        <v>8311</v>
      </c>
      <c r="R241" t="s">
        <v>8315</v>
      </c>
      <c r="S241" s="11">
        <f t="shared" si="17"/>
        <v>42297.110300925924</v>
      </c>
      <c r="T241" s="11">
        <f t="shared" si="18"/>
        <v>16747.5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224</v>
      </c>
      <c r="P242">
        <f t="shared" si="16"/>
        <v>245.55</v>
      </c>
      <c r="Q242" s="13" t="s">
        <v>8311</v>
      </c>
      <c r="R242" t="s">
        <v>8316</v>
      </c>
      <c r="S242" s="11">
        <f t="shared" si="17"/>
        <v>41354.708460648151</v>
      </c>
      <c r="T242" s="11">
        <f t="shared" si="18"/>
        <v>15830.708460648149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92</v>
      </c>
      <c r="P243">
        <f t="shared" si="16"/>
        <v>89.06</v>
      </c>
      <c r="Q243" s="13" t="s">
        <v>8311</v>
      </c>
      <c r="R243" t="s">
        <v>8316</v>
      </c>
      <c r="S243" s="11">
        <f t="shared" si="17"/>
        <v>41949.697962962964</v>
      </c>
      <c r="T243" s="11">
        <f t="shared" si="18"/>
        <v>16425.69796296296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257</v>
      </c>
      <c r="P244">
        <f t="shared" si="16"/>
        <v>165.31</v>
      </c>
      <c r="Q244" s="13" t="s">
        <v>8311</v>
      </c>
      <c r="R244" t="s">
        <v>8316</v>
      </c>
      <c r="S244" s="11">
        <f t="shared" si="17"/>
        <v>40862.492939814816</v>
      </c>
      <c r="T244" s="11">
        <f t="shared" si="18"/>
        <v>15328.492939814814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134</v>
      </c>
      <c r="P245">
        <f t="shared" si="16"/>
        <v>101.81</v>
      </c>
      <c r="Q245" s="13" t="s">
        <v>8311</v>
      </c>
      <c r="R245" t="s">
        <v>8316</v>
      </c>
      <c r="S245" s="11">
        <f t="shared" si="17"/>
        <v>41662.047500000001</v>
      </c>
      <c r="T245" s="11">
        <f t="shared" si="18"/>
        <v>16123.047499999999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953</v>
      </c>
      <c r="P246">
        <f t="shared" si="16"/>
        <v>397.27</v>
      </c>
      <c r="Q246" s="13" t="s">
        <v>8311</v>
      </c>
      <c r="R246" t="s">
        <v>8316</v>
      </c>
      <c r="S246" s="11">
        <f t="shared" si="17"/>
        <v>40213.323599537034</v>
      </c>
      <c r="T246" s="11">
        <f t="shared" si="18"/>
        <v>14684.295833333332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665</v>
      </c>
      <c r="P247">
        <f t="shared" si="16"/>
        <v>346.14</v>
      </c>
      <c r="Q247" s="13" t="s">
        <v>8311</v>
      </c>
      <c r="R247" t="s">
        <v>8316</v>
      </c>
      <c r="S247" s="11">
        <f t="shared" si="17"/>
        <v>41107.053067129629</v>
      </c>
      <c r="T247" s="11">
        <f t="shared" si="18"/>
        <v>15568.053067129631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660</v>
      </c>
      <c r="P248">
        <f t="shared" si="16"/>
        <v>148.01</v>
      </c>
      <c r="Q248" s="13" t="s">
        <v>8311</v>
      </c>
      <c r="R248" t="s">
        <v>8316</v>
      </c>
      <c r="S248" s="11">
        <f t="shared" si="17"/>
        <v>40480.363483796296</v>
      </c>
      <c r="T248" s="11">
        <f t="shared" si="18"/>
        <v>14961.405150462962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658</v>
      </c>
      <c r="P249">
        <f t="shared" si="16"/>
        <v>530.69000000000005</v>
      </c>
      <c r="Q249" s="13" t="s">
        <v>8311</v>
      </c>
      <c r="R249" t="s">
        <v>8316</v>
      </c>
      <c r="S249" s="11">
        <f t="shared" si="17"/>
        <v>40430.604328703703</v>
      </c>
      <c r="T249" s="11">
        <f t="shared" si="18"/>
        <v>14898.152083333334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39</v>
      </c>
      <c r="P250">
        <f t="shared" si="16"/>
        <v>225.1</v>
      </c>
      <c r="Q250" s="13" t="s">
        <v>8311</v>
      </c>
      <c r="R250" t="s">
        <v>8316</v>
      </c>
      <c r="S250" s="11">
        <f t="shared" si="17"/>
        <v>40870.774409722224</v>
      </c>
      <c r="T250" s="11">
        <f t="shared" si="18"/>
        <v>15346.774409722222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327</v>
      </c>
      <c r="P251">
        <f t="shared" si="16"/>
        <v>139.34</v>
      </c>
      <c r="Q251" s="13" t="s">
        <v>8311</v>
      </c>
      <c r="R251" t="s">
        <v>8316</v>
      </c>
      <c r="S251" s="11">
        <f t="shared" si="17"/>
        <v>40332.923842592594</v>
      </c>
      <c r="T251" s="11">
        <f t="shared" si="18"/>
        <v>14843.736111111111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109</v>
      </c>
      <c r="P252">
        <f t="shared" si="16"/>
        <v>74.64</v>
      </c>
      <c r="Q252" s="13" t="s">
        <v>8311</v>
      </c>
      <c r="R252" t="s">
        <v>8316</v>
      </c>
      <c r="S252" s="11">
        <f t="shared" si="17"/>
        <v>41401.565868055557</v>
      </c>
      <c r="T252" s="11">
        <f t="shared" si="18"/>
        <v>15862.565868055557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919</v>
      </c>
      <c r="P253">
        <f t="shared" si="16"/>
        <v>417.83</v>
      </c>
      <c r="Q253" s="13" t="s">
        <v>8311</v>
      </c>
      <c r="R253" t="s">
        <v>8316</v>
      </c>
      <c r="S253" s="11">
        <f t="shared" si="17"/>
        <v>41013.787569444445</v>
      </c>
      <c r="T253" s="11">
        <f t="shared" si="18"/>
        <v>15476.791666666666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642</v>
      </c>
      <c r="P254">
        <f t="shared" si="16"/>
        <v>296.99</v>
      </c>
      <c r="Q254" s="13" t="s">
        <v>8311</v>
      </c>
      <c r="R254" t="s">
        <v>8316</v>
      </c>
      <c r="S254" s="11">
        <f t="shared" si="17"/>
        <v>40266.662708333337</v>
      </c>
      <c r="T254" s="11">
        <f t="shared" si="18"/>
        <v>14761.165972222223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2136</v>
      </c>
      <c r="P255">
        <f t="shared" si="16"/>
        <v>4576.5</v>
      </c>
      <c r="Q255" s="13" t="s">
        <v>8311</v>
      </c>
      <c r="R255" t="s">
        <v>8316</v>
      </c>
      <c r="S255" s="11">
        <f t="shared" si="17"/>
        <v>40924.650868055556</v>
      </c>
      <c r="T255" s="11">
        <f t="shared" si="18"/>
        <v>15385.650868055556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133</v>
      </c>
      <c r="P256">
        <f t="shared" si="16"/>
        <v>101.93</v>
      </c>
      <c r="Q256" s="13" t="s">
        <v>8311</v>
      </c>
      <c r="R256" t="s">
        <v>8316</v>
      </c>
      <c r="S256" s="11">
        <f t="shared" si="17"/>
        <v>42263.952662037031</v>
      </c>
      <c r="T256" s="11">
        <f t="shared" si="18"/>
        <v>16725.083333333332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399</v>
      </c>
      <c r="P257">
        <f t="shared" si="16"/>
        <v>169.66</v>
      </c>
      <c r="Q257" s="13" t="s">
        <v>8311</v>
      </c>
      <c r="R257" t="s">
        <v>8316</v>
      </c>
      <c r="S257" s="11">
        <f t="shared" si="17"/>
        <v>40588.526412037041</v>
      </c>
      <c r="T257" s="11">
        <f t="shared" si="18"/>
        <v>15049.484745370371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245</v>
      </c>
      <c r="P258">
        <f t="shared" si="16"/>
        <v>115.71</v>
      </c>
      <c r="Q258" s="13" t="s">
        <v>8311</v>
      </c>
      <c r="R258" t="s">
        <v>8316</v>
      </c>
      <c r="S258" s="11">
        <f t="shared" si="17"/>
        <v>41319.769293981481</v>
      </c>
      <c r="T258" s="11">
        <f t="shared" si="18"/>
        <v>15780.769293981482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91</v>
      </c>
      <c r="P259">
        <f t="shared" ref="P259:P322" si="21">ROUND(E259/L259,2)</f>
        <v>56.7</v>
      </c>
      <c r="Q259" s="13" t="s">
        <v>8311</v>
      </c>
      <c r="R259" t="s">
        <v>8316</v>
      </c>
      <c r="S259" s="11">
        <f t="shared" ref="S259:S322" si="22">(((J259/60)/60)/24)+DATE(1970, 1,1)</f>
        <v>42479.626875000002</v>
      </c>
      <c r="T259" s="11">
        <f t="shared" ref="T259:T322" si="23">(((I259/60)/60)/24)</f>
        <v>16940.626874999998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106</v>
      </c>
      <c r="P260">
        <f t="shared" si="21"/>
        <v>46.05</v>
      </c>
      <c r="Q260" s="13" t="s">
        <v>8311</v>
      </c>
      <c r="R260" t="s">
        <v>8316</v>
      </c>
      <c r="S260" s="11">
        <f t="shared" si="22"/>
        <v>40682.051689814813</v>
      </c>
      <c r="T260" s="11">
        <f t="shared" si="23"/>
        <v>15143.051689814814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42</v>
      </c>
      <c r="P261">
        <f t="shared" si="21"/>
        <v>33.630000000000003</v>
      </c>
      <c r="Q261" s="13" t="s">
        <v>8311</v>
      </c>
      <c r="R261" t="s">
        <v>8316</v>
      </c>
      <c r="S261" s="11">
        <f t="shared" si="22"/>
        <v>42072.738067129627</v>
      </c>
      <c r="T261" s="11">
        <f t="shared" si="23"/>
        <v>16533.738067129631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315</v>
      </c>
      <c r="P262">
        <f t="shared" si="21"/>
        <v>358.2</v>
      </c>
      <c r="Q262" s="13" t="s">
        <v>8311</v>
      </c>
      <c r="R262" t="s">
        <v>8316</v>
      </c>
      <c r="S262" s="11">
        <f t="shared" si="22"/>
        <v>40330.755543981482</v>
      </c>
      <c r="T262" s="11">
        <f t="shared" si="23"/>
        <v>14807.415972222223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157</v>
      </c>
      <c r="P263">
        <f t="shared" si="21"/>
        <v>142.75</v>
      </c>
      <c r="Q263" s="13" t="s">
        <v>8311</v>
      </c>
      <c r="R263" t="s">
        <v>8316</v>
      </c>
      <c r="S263" s="11">
        <f t="shared" si="22"/>
        <v>41017.885462962964</v>
      </c>
      <c r="T263" s="11">
        <f t="shared" si="23"/>
        <v>15498.621527777779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1253</v>
      </c>
      <c r="P264">
        <f t="shared" si="21"/>
        <v>216.07</v>
      </c>
      <c r="Q264" s="13" t="s">
        <v>8311</v>
      </c>
      <c r="R264" t="s">
        <v>8316</v>
      </c>
      <c r="S264" s="11">
        <f t="shared" si="22"/>
        <v>40555.24800925926</v>
      </c>
      <c r="T264" s="11">
        <f t="shared" si="23"/>
        <v>15031.24800925926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125</v>
      </c>
      <c r="P265">
        <f t="shared" si="21"/>
        <v>32.49</v>
      </c>
      <c r="Q265" s="13" t="s">
        <v>8311</v>
      </c>
      <c r="R265" t="s">
        <v>8316</v>
      </c>
      <c r="S265" s="11">
        <f t="shared" si="22"/>
        <v>41149.954791666663</v>
      </c>
      <c r="T265" s="11">
        <f t="shared" si="23"/>
        <v>15610.954791666665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626</v>
      </c>
      <c r="P266">
        <f t="shared" si="21"/>
        <v>343.69</v>
      </c>
      <c r="Q266" s="13" t="s">
        <v>8311</v>
      </c>
      <c r="R266" t="s">
        <v>8316</v>
      </c>
      <c r="S266" s="11">
        <f t="shared" si="22"/>
        <v>41010.620312500003</v>
      </c>
      <c r="T266" s="11">
        <f t="shared" si="23"/>
        <v>15471.620312500001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625</v>
      </c>
      <c r="P267">
        <f t="shared" si="21"/>
        <v>539.19000000000005</v>
      </c>
      <c r="Q267" s="13" t="s">
        <v>8311</v>
      </c>
      <c r="R267" t="s">
        <v>8316</v>
      </c>
      <c r="S267" s="11">
        <f t="shared" si="22"/>
        <v>40267.245717592588</v>
      </c>
      <c r="T267" s="11">
        <f t="shared" si="23"/>
        <v>14739.844444444445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3089</v>
      </c>
      <c r="P268">
        <f t="shared" si="21"/>
        <v>858.09</v>
      </c>
      <c r="Q268" s="13" t="s">
        <v>8311</v>
      </c>
      <c r="R268" t="s">
        <v>8316</v>
      </c>
      <c r="S268" s="11">
        <f t="shared" si="22"/>
        <v>40205.174849537041</v>
      </c>
      <c r="T268" s="11">
        <f t="shared" si="23"/>
        <v>14722.160416666666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313</v>
      </c>
      <c r="P269">
        <f t="shared" si="21"/>
        <v>187.07</v>
      </c>
      <c r="Q269" s="13" t="s">
        <v>8311</v>
      </c>
      <c r="R269" t="s">
        <v>8316</v>
      </c>
      <c r="S269" s="11">
        <f t="shared" si="22"/>
        <v>41785.452534722222</v>
      </c>
      <c r="T269" s="11">
        <f t="shared" si="23"/>
        <v>16246.452534722221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616</v>
      </c>
      <c r="P270">
        <f t="shared" si="21"/>
        <v>277.52</v>
      </c>
      <c r="Q270" s="13" t="s">
        <v>8311</v>
      </c>
      <c r="R270" t="s">
        <v>8316</v>
      </c>
      <c r="S270" s="11">
        <f t="shared" si="22"/>
        <v>40809.15252314815</v>
      </c>
      <c r="T270" s="11">
        <f t="shared" si="23"/>
        <v>15285.194189814814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31</v>
      </c>
      <c r="P271">
        <f t="shared" si="21"/>
        <v>19.27</v>
      </c>
      <c r="Q271" s="13" t="s">
        <v>8311</v>
      </c>
      <c r="R271" t="s">
        <v>8316</v>
      </c>
      <c r="S271" s="11">
        <f t="shared" si="22"/>
        <v>42758.197013888886</v>
      </c>
      <c r="T271" s="11">
        <f t="shared" si="23"/>
        <v>17219.19701388889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1334</v>
      </c>
      <c r="P272">
        <f t="shared" si="21"/>
        <v>502.87</v>
      </c>
      <c r="Q272" s="13" t="s">
        <v>8311</v>
      </c>
      <c r="R272" t="s">
        <v>8316</v>
      </c>
      <c r="S272" s="11">
        <f t="shared" si="22"/>
        <v>40637.866550925923</v>
      </c>
      <c r="T272" s="11">
        <f t="shared" si="23"/>
        <v>15119.166666666666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102</v>
      </c>
      <c r="P273">
        <f t="shared" si="21"/>
        <v>106.66</v>
      </c>
      <c r="Q273" s="13" t="s">
        <v>8311</v>
      </c>
      <c r="R273" t="s">
        <v>8316</v>
      </c>
      <c r="S273" s="11">
        <f t="shared" si="22"/>
        <v>41612.10024305556</v>
      </c>
      <c r="T273" s="11">
        <f t="shared" si="23"/>
        <v>16072.333333333334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1020</v>
      </c>
      <c r="P274">
        <f t="shared" si="21"/>
        <v>470.9</v>
      </c>
      <c r="Q274" s="13" t="s">
        <v>8311</v>
      </c>
      <c r="R274" t="s">
        <v>8316</v>
      </c>
      <c r="S274" s="11">
        <f t="shared" si="22"/>
        <v>40235.900358796294</v>
      </c>
      <c r="T274" s="11">
        <f t="shared" si="23"/>
        <v>14727.784027777778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610</v>
      </c>
      <c r="P275">
        <f t="shared" si="21"/>
        <v>258.52</v>
      </c>
      <c r="Q275" s="13" t="s">
        <v>8311</v>
      </c>
      <c r="R275" t="s">
        <v>8316</v>
      </c>
      <c r="S275" s="11">
        <f t="shared" si="22"/>
        <v>40697.498449074075</v>
      </c>
      <c r="T275" s="11">
        <f t="shared" si="23"/>
        <v>15158.498449074074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760</v>
      </c>
      <c r="P276">
        <f t="shared" si="21"/>
        <v>268.88</v>
      </c>
      <c r="Q276" s="13" t="s">
        <v>8311</v>
      </c>
      <c r="R276" t="s">
        <v>8316</v>
      </c>
      <c r="S276" s="11">
        <f t="shared" si="22"/>
        <v>40969.912372685183</v>
      </c>
      <c r="T276" s="11">
        <f t="shared" si="23"/>
        <v>15435.290972222223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152</v>
      </c>
      <c r="P277">
        <f t="shared" si="21"/>
        <v>91.37</v>
      </c>
      <c r="Q277" s="13" t="s">
        <v>8311</v>
      </c>
      <c r="R277" t="s">
        <v>8316</v>
      </c>
      <c r="S277" s="11">
        <f t="shared" si="22"/>
        <v>41193.032013888893</v>
      </c>
      <c r="T277" s="11">
        <f t="shared" si="23"/>
        <v>15654.073680555557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758</v>
      </c>
      <c r="P278">
        <f t="shared" si="21"/>
        <v>488.95</v>
      </c>
      <c r="Q278" s="13" t="s">
        <v>8311</v>
      </c>
      <c r="R278" t="s">
        <v>8316</v>
      </c>
      <c r="S278" s="11">
        <f t="shared" si="22"/>
        <v>40967.081874999996</v>
      </c>
      <c r="T278" s="11">
        <f t="shared" si="23"/>
        <v>15458.040208333332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47</v>
      </c>
      <c r="P279">
        <f t="shared" si="21"/>
        <v>31.86</v>
      </c>
      <c r="Q279" s="13" t="s">
        <v>8311</v>
      </c>
      <c r="R279" t="s">
        <v>8316</v>
      </c>
      <c r="S279" s="11">
        <f t="shared" si="22"/>
        <v>42117.891423611116</v>
      </c>
      <c r="T279" s="11">
        <f t="shared" si="23"/>
        <v>16578.891423611112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112</v>
      </c>
      <c r="P280">
        <f t="shared" si="21"/>
        <v>72.95</v>
      </c>
      <c r="Q280" s="13" t="s">
        <v>8311</v>
      </c>
      <c r="R280" t="s">
        <v>8316</v>
      </c>
      <c r="S280" s="11">
        <f t="shared" si="22"/>
        <v>41164.040960648148</v>
      </c>
      <c r="T280" s="11">
        <f t="shared" si="23"/>
        <v>15625.040960648148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178</v>
      </c>
      <c r="P281">
        <f t="shared" si="21"/>
        <v>99.15</v>
      </c>
      <c r="Q281" s="13" t="s">
        <v>8311</v>
      </c>
      <c r="R281" t="s">
        <v>8316</v>
      </c>
      <c r="S281" s="11">
        <f t="shared" si="22"/>
        <v>42759.244166666671</v>
      </c>
      <c r="T281" s="11">
        <f t="shared" si="23"/>
        <v>17224.084027777779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40</v>
      </c>
      <c r="P282">
        <f t="shared" si="21"/>
        <v>14.13</v>
      </c>
      <c r="Q282" s="13" t="s">
        <v>8311</v>
      </c>
      <c r="R282" t="s">
        <v>8316</v>
      </c>
      <c r="S282" s="11">
        <f t="shared" si="22"/>
        <v>41744.590682870366</v>
      </c>
      <c r="T282" s="11">
        <f t="shared" si="23"/>
        <v>16220.590682870368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549</v>
      </c>
      <c r="P283">
        <f t="shared" si="21"/>
        <v>381.99</v>
      </c>
      <c r="Q283" s="13" t="s">
        <v>8311</v>
      </c>
      <c r="R283" t="s">
        <v>8316</v>
      </c>
      <c r="S283" s="11">
        <f t="shared" si="22"/>
        <v>39950.163344907407</v>
      </c>
      <c r="T283" s="11">
        <f t="shared" si="23"/>
        <v>14466.809722222222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67</v>
      </c>
      <c r="P284">
        <f t="shared" si="21"/>
        <v>168.22</v>
      </c>
      <c r="Q284" s="13" t="s">
        <v>8311</v>
      </c>
      <c r="R284" t="s">
        <v>8316</v>
      </c>
      <c r="S284" s="11">
        <f t="shared" si="22"/>
        <v>40194.920046296298</v>
      </c>
      <c r="T284" s="11">
        <f t="shared" si="23"/>
        <v>14662.916666666666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167</v>
      </c>
      <c r="P285">
        <f t="shared" si="21"/>
        <v>148.75</v>
      </c>
      <c r="Q285" s="13" t="s">
        <v>8311</v>
      </c>
      <c r="R285" t="s">
        <v>8316</v>
      </c>
      <c r="S285" s="11">
        <f t="shared" si="22"/>
        <v>40675.71</v>
      </c>
      <c r="T285" s="11">
        <f t="shared" si="23"/>
        <v>15126.207638888889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75</v>
      </c>
      <c r="P286">
        <f t="shared" si="21"/>
        <v>39.520000000000003</v>
      </c>
      <c r="Q286" s="13" t="s">
        <v>8311</v>
      </c>
      <c r="R286" t="s">
        <v>8316</v>
      </c>
      <c r="S286" s="11">
        <f t="shared" si="22"/>
        <v>40904.738194444442</v>
      </c>
      <c r="T286" s="11">
        <f t="shared" si="23"/>
        <v>15360.738194444444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214</v>
      </c>
      <c r="P287">
        <f t="shared" si="21"/>
        <v>53.33</v>
      </c>
      <c r="Q287" s="13" t="s">
        <v>8311</v>
      </c>
      <c r="R287" t="s">
        <v>8316</v>
      </c>
      <c r="S287" s="11">
        <f t="shared" si="22"/>
        <v>41506.756111111114</v>
      </c>
      <c r="T287" s="11">
        <f t="shared" si="23"/>
        <v>15967.756111111112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200</v>
      </c>
      <c r="P288">
        <f t="shared" si="21"/>
        <v>221.77</v>
      </c>
      <c r="Q288" s="13" t="s">
        <v>8311</v>
      </c>
      <c r="R288" t="s">
        <v>8316</v>
      </c>
      <c r="S288" s="11">
        <f t="shared" si="22"/>
        <v>41313.816249999996</v>
      </c>
      <c r="T288" s="11">
        <f t="shared" si="23"/>
        <v>15789.774583333332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198</v>
      </c>
      <c r="P289">
        <f t="shared" si="21"/>
        <v>102.35</v>
      </c>
      <c r="Q289" s="13" t="s">
        <v>8311</v>
      </c>
      <c r="R289" t="s">
        <v>8316</v>
      </c>
      <c r="S289" s="11">
        <f t="shared" si="22"/>
        <v>41184.277986111112</v>
      </c>
      <c r="T289" s="11">
        <f t="shared" si="23"/>
        <v>15646.166666666666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59</v>
      </c>
      <c r="P290">
        <f t="shared" si="21"/>
        <v>66.06</v>
      </c>
      <c r="Q290" s="13" t="s">
        <v>8311</v>
      </c>
      <c r="R290" t="s">
        <v>8316</v>
      </c>
      <c r="S290" s="11">
        <f t="shared" si="22"/>
        <v>41051.168900462959</v>
      </c>
      <c r="T290" s="11">
        <f t="shared" si="23"/>
        <v>15517.168900462961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197</v>
      </c>
      <c r="P291">
        <f t="shared" si="21"/>
        <v>127.24</v>
      </c>
      <c r="Q291" s="13" t="s">
        <v>8311</v>
      </c>
      <c r="R291" t="s">
        <v>8316</v>
      </c>
      <c r="S291" s="11">
        <f t="shared" si="22"/>
        <v>41550.456412037034</v>
      </c>
      <c r="T291" s="11">
        <f t="shared" si="23"/>
        <v>16011.456412037036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649</v>
      </c>
      <c r="P292">
        <f t="shared" si="21"/>
        <v>173.87</v>
      </c>
      <c r="Q292" s="13" t="s">
        <v>8311</v>
      </c>
      <c r="R292" t="s">
        <v>8316</v>
      </c>
      <c r="S292" s="11">
        <f t="shared" si="22"/>
        <v>40526.36917824074</v>
      </c>
      <c r="T292" s="11">
        <f t="shared" si="23"/>
        <v>15007.332638888889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582</v>
      </c>
      <c r="P293">
        <f t="shared" si="21"/>
        <v>227.26</v>
      </c>
      <c r="Q293" s="13" t="s">
        <v>8311</v>
      </c>
      <c r="R293" t="s">
        <v>8316</v>
      </c>
      <c r="S293" s="11">
        <f t="shared" si="22"/>
        <v>41376.769050925926</v>
      </c>
      <c r="T293" s="11">
        <f t="shared" si="23"/>
        <v>15826.000694444445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39</v>
      </c>
      <c r="P294">
        <f t="shared" si="21"/>
        <v>58.8</v>
      </c>
      <c r="Q294" s="13" t="s">
        <v>8311</v>
      </c>
      <c r="R294" t="s">
        <v>8316</v>
      </c>
      <c r="S294" s="11">
        <f t="shared" si="22"/>
        <v>40812.803229166668</v>
      </c>
      <c r="T294" s="11">
        <f t="shared" si="23"/>
        <v>15276.165972222223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111</v>
      </c>
      <c r="P295">
        <f t="shared" si="21"/>
        <v>219.98</v>
      </c>
      <c r="Q295" s="13" t="s">
        <v>8311</v>
      </c>
      <c r="R295" t="s">
        <v>8316</v>
      </c>
      <c r="S295" s="11">
        <f t="shared" si="22"/>
        <v>41719.667986111112</v>
      </c>
      <c r="T295" s="11">
        <f t="shared" si="23"/>
        <v>16180.66798611111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575</v>
      </c>
      <c r="P296">
        <f t="shared" si="21"/>
        <v>574.55999999999995</v>
      </c>
      <c r="Q296" s="13" t="s">
        <v>8311</v>
      </c>
      <c r="R296" t="s">
        <v>8316</v>
      </c>
      <c r="S296" s="11">
        <f t="shared" si="22"/>
        <v>40343.084421296298</v>
      </c>
      <c r="T296" s="11">
        <f t="shared" si="23"/>
        <v>14809.666666666666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57</v>
      </c>
      <c r="P297">
        <f t="shared" si="21"/>
        <v>43.14</v>
      </c>
      <c r="Q297" s="13" t="s">
        <v>8311</v>
      </c>
      <c r="R297" t="s">
        <v>8316</v>
      </c>
      <c r="S297" s="11">
        <f t="shared" si="22"/>
        <v>41519.004733796297</v>
      </c>
      <c r="T297" s="11">
        <f t="shared" si="23"/>
        <v>16010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115</v>
      </c>
      <c r="P298">
        <f t="shared" si="21"/>
        <v>221.97</v>
      </c>
      <c r="Q298" s="13" t="s">
        <v>8311</v>
      </c>
      <c r="R298" t="s">
        <v>8316</v>
      </c>
      <c r="S298" s="11">
        <f t="shared" si="22"/>
        <v>41134.475497685184</v>
      </c>
      <c r="T298" s="11">
        <f t="shared" si="23"/>
        <v>15590.475497685184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143</v>
      </c>
      <c r="P299">
        <f t="shared" si="21"/>
        <v>200.85</v>
      </c>
      <c r="Q299" s="13" t="s">
        <v>8311</v>
      </c>
      <c r="R299" t="s">
        <v>8316</v>
      </c>
      <c r="S299" s="11">
        <f t="shared" si="22"/>
        <v>42089.72802083334</v>
      </c>
      <c r="T299" s="11">
        <f t="shared" si="23"/>
        <v>16556.165972222221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23</v>
      </c>
      <c r="P300">
        <f t="shared" si="21"/>
        <v>11.69</v>
      </c>
      <c r="Q300" s="13" t="s">
        <v>8311</v>
      </c>
      <c r="R300" t="s">
        <v>8316</v>
      </c>
      <c r="S300" s="11">
        <f t="shared" si="22"/>
        <v>41709.463518518518</v>
      </c>
      <c r="T300" s="11">
        <f t="shared" si="23"/>
        <v>16199.875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283</v>
      </c>
      <c r="P301">
        <f t="shared" si="21"/>
        <v>115.99</v>
      </c>
      <c r="Q301" s="13" t="s">
        <v>8311</v>
      </c>
      <c r="R301" t="s">
        <v>8316</v>
      </c>
      <c r="S301" s="11">
        <f t="shared" si="22"/>
        <v>40469.225231481483</v>
      </c>
      <c r="T301" s="11">
        <f t="shared" si="23"/>
        <v>14930.266898148147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113</v>
      </c>
      <c r="P302">
        <f t="shared" si="21"/>
        <v>94.89</v>
      </c>
      <c r="Q302" s="13" t="s">
        <v>8311</v>
      </c>
      <c r="R302" t="s">
        <v>8316</v>
      </c>
      <c r="S302" s="11">
        <f t="shared" si="22"/>
        <v>40626.959930555553</v>
      </c>
      <c r="T302" s="11">
        <f t="shared" si="23"/>
        <v>15088.959930555555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217</v>
      </c>
      <c r="P303">
        <f t="shared" si="21"/>
        <v>112.22</v>
      </c>
      <c r="Q303" s="13" t="s">
        <v>8311</v>
      </c>
      <c r="R303" t="s">
        <v>8316</v>
      </c>
      <c r="S303" s="11">
        <f t="shared" si="22"/>
        <v>41312.737673611111</v>
      </c>
      <c r="T303" s="11">
        <f t="shared" si="23"/>
        <v>15783.696006944445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281</v>
      </c>
      <c r="P304">
        <f t="shared" si="21"/>
        <v>259.88</v>
      </c>
      <c r="Q304" s="13" t="s">
        <v>8311</v>
      </c>
      <c r="R304" t="s">
        <v>8316</v>
      </c>
      <c r="S304" s="11">
        <f t="shared" si="22"/>
        <v>40933.856921296298</v>
      </c>
      <c r="T304" s="11">
        <f t="shared" si="23"/>
        <v>15394.856921296296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936</v>
      </c>
      <c r="P305">
        <f t="shared" si="21"/>
        <v>342.28</v>
      </c>
      <c r="Q305" s="13" t="s">
        <v>8311</v>
      </c>
      <c r="R305" t="s">
        <v>8316</v>
      </c>
      <c r="S305" s="11">
        <f t="shared" si="22"/>
        <v>41032.071134259262</v>
      </c>
      <c r="T305" s="11">
        <f t="shared" si="23"/>
        <v>15493.07113425926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819</v>
      </c>
      <c r="P306">
        <f t="shared" si="21"/>
        <v>376.34</v>
      </c>
      <c r="Q306" s="13" t="s">
        <v>8311</v>
      </c>
      <c r="R306" t="s">
        <v>8316</v>
      </c>
      <c r="S306" s="11">
        <f t="shared" si="22"/>
        <v>41114.094872685186</v>
      </c>
      <c r="T306" s="11">
        <f t="shared" si="23"/>
        <v>15584.083333333334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369</v>
      </c>
      <c r="P307">
        <f t="shared" si="21"/>
        <v>146.43</v>
      </c>
      <c r="Q307" s="13" t="s">
        <v>8311</v>
      </c>
      <c r="R307" t="s">
        <v>8316</v>
      </c>
      <c r="S307" s="11">
        <f t="shared" si="22"/>
        <v>40948.630196759259</v>
      </c>
      <c r="T307" s="11">
        <f t="shared" si="23"/>
        <v>15409.630196759259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2760</v>
      </c>
      <c r="P308">
        <f t="shared" si="21"/>
        <v>345</v>
      </c>
      <c r="Q308" s="13" t="s">
        <v>8311</v>
      </c>
      <c r="R308" t="s">
        <v>8316</v>
      </c>
      <c r="S308" s="11">
        <f t="shared" si="22"/>
        <v>41333.837187500001</v>
      </c>
      <c r="T308" s="11">
        <f t="shared" si="23"/>
        <v>15784.795520833335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125</v>
      </c>
      <c r="P309">
        <f t="shared" si="21"/>
        <v>47.81</v>
      </c>
      <c r="Q309" s="13" t="s">
        <v>8311</v>
      </c>
      <c r="R309" t="s">
        <v>8316</v>
      </c>
      <c r="S309" s="11">
        <f t="shared" si="22"/>
        <v>41282.944456018515</v>
      </c>
      <c r="T309" s="11">
        <f t="shared" si="23"/>
        <v>15743.944456018517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227</v>
      </c>
      <c r="P310">
        <f t="shared" si="21"/>
        <v>134.63999999999999</v>
      </c>
      <c r="Q310" s="13" t="s">
        <v>8311</v>
      </c>
      <c r="R310" t="s">
        <v>8316</v>
      </c>
      <c r="S310" s="11">
        <f t="shared" si="22"/>
        <v>40567.694560185184</v>
      </c>
      <c r="T310" s="11">
        <f t="shared" si="23"/>
        <v>15043.694560185186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151</v>
      </c>
      <c r="P311">
        <f t="shared" si="21"/>
        <v>114.27</v>
      </c>
      <c r="Q311" s="13" t="s">
        <v>8311</v>
      </c>
      <c r="R311" t="s">
        <v>8316</v>
      </c>
      <c r="S311" s="11">
        <f t="shared" si="22"/>
        <v>41134.751550925925</v>
      </c>
      <c r="T311" s="11">
        <f t="shared" si="23"/>
        <v>15586.751550925926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2719</v>
      </c>
      <c r="P312">
        <f t="shared" si="21"/>
        <v>755.25</v>
      </c>
      <c r="Q312" s="13" t="s">
        <v>8311</v>
      </c>
      <c r="R312" t="s">
        <v>8316</v>
      </c>
      <c r="S312" s="11">
        <f t="shared" si="22"/>
        <v>40821.183136574073</v>
      </c>
      <c r="T312" s="11">
        <f t="shared" si="23"/>
        <v>15267.083333333334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135</v>
      </c>
      <c r="P313">
        <f t="shared" si="21"/>
        <v>179.85</v>
      </c>
      <c r="Q313" s="13" t="s">
        <v>8311</v>
      </c>
      <c r="R313" t="s">
        <v>8316</v>
      </c>
      <c r="S313" s="11">
        <f t="shared" si="22"/>
        <v>40868.219814814816</v>
      </c>
      <c r="T313" s="11">
        <f t="shared" si="23"/>
        <v>15340.332638888889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334</v>
      </c>
      <c r="P314">
        <f t="shared" si="21"/>
        <v>183.18</v>
      </c>
      <c r="Q314" s="13" t="s">
        <v>8311</v>
      </c>
      <c r="R314" t="s">
        <v>8316</v>
      </c>
      <c r="S314" s="11">
        <f t="shared" si="22"/>
        <v>41348.877685185187</v>
      </c>
      <c r="T314" s="11">
        <f t="shared" si="23"/>
        <v>15809.877685185185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157</v>
      </c>
      <c r="P315">
        <f t="shared" si="21"/>
        <v>119.91</v>
      </c>
      <c r="Q315" s="13" t="s">
        <v>8311</v>
      </c>
      <c r="R315" t="s">
        <v>8316</v>
      </c>
      <c r="S315" s="11">
        <f t="shared" si="22"/>
        <v>40357.227939814817</v>
      </c>
      <c r="T315" s="11">
        <f t="shared" si="23"/>
        <v>14832.665972222223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2658</v>
      </c>
      <c r="P316">
        <f t="shared" si="21"/>
        <v>221.48</v>
      </c>
      <c r="Q316" s="13" t="s">
        <v>8311</v>
      </c>
      <c r="R316" t="s">
        <v>8316</v>
      </c>
      <c r="S316" s="11">
        <f t="shared" si="22"/>
        <v>41304.833194444444</v>
      </c>
      <c r="T316" s="11">
        <f t="shared" si="23"/>
        <v>15765.833194444445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106</v>
      </c>
      <c r="P317">
        <f t="shared" si="21"/>
        <v>210.28</v>
      </c>
      <c r="Q317" s="13" t="s">
        <v>8311</v>
      </c>
      <c r="R317" t="s">
        <v>8316</v>
      </c>
      <c r="S317" s="11">
        <f t="shared" si="22"/>
        <v>41113.77238425926</v>
      </c>
      <c r="T317" s="11">
        <f t="shared" si="23"/>
        <v>15574.77238425926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177</v>
      </c>
      <c r="P318">
        <f t="shared" si="21"/>
        <v>167.59</v>
      </c>
      <c r="Q318" s="13" t="s">
        <v>8311</v>
      </c>
      <c r="R318" t="s">
        <v>8316</v>
      </c>
      <c r="S318" s="11">
        <f t="shared" si="22"/>
        <v>41950.923576388886</v>
      </c>
      <c r="T318" s="11">
        <f t="shared" si="23"/>
        <v>16415.207638888889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88</v>
      </c>
      <c r="P319">
        <f t="shared" si="21"/>
        <v>83.71</v>
      </c>
      <c r="Q319" s="13" t="s">
        <v>8311</v>
      </c>
      <c r="R319" t="s">
        <v>8316</v>
      </c>
      <c r="S319" s="11">
        <f t="shared" si="22"/>
        <v>41589.676886574074</v>
      </c>
      <c r="T319" s="11">
        <f t="shared" si="23"/>
        <v>16050.676886574072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529</v>
      </c>
      <c r="P320">
        <f t="shared" si="21"/>
        <v>93.12</v>
      </c>
      <c r="Q320" s="13" t="s">
        <v>8311</v>
      </c>
      <c r="R320" t="s">
        <v>8316</v>
      </c>
      <c r="S320" s="11">
        <f t="shared" si="22"/>
        <v>41330.038784722223</v>
      </c>
      <c r="T320" s="11">
        <f t="shared" si="23"/>
        <v>15790.997118055557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529</v>
      </c>
      <c r="P321">
        <f t="shared" si="21"/>
        <v>518.39</v>
      </c>
      <c r="Q321" s="13" t="s">
        <v>8311</v>
      </c>
      <c r="R321" t="s">
        <v>8316</v>
      </c>
      <c r="S321" s="11">
        <f t="shared" si="22"/>
        <v>40123.83829861111</v>
      </c>
      <c r="T321" s="11">
        <f t="shared" si="23"/>
        <v>14642.332638888889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132</v>
      </c>
      <c r="P322">
        <f t="shared" si="21"/>
        <v>166.84</v>
      </c>
      <c r="Q322" s="13" t="s">
        <v>8311</v>
      </c>
      <c r="R322" t="s">
        <v>8316</v>
      </c>
      <c r="S322" s="11">
        <f t="shared" si="22"/>
        <v>42331.551307870366</v>
      </c>
      <c r="T322" s="11">
        <f t="shared" si="23"/>
        <v>16791.958333333332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75</v>
      </c>
      <c r="P323">
        <f t="shared" ref="P323:P386" si="26">ROUND(E323/L323,2)</f>
        <v>78.19</v>
      </c>
      <c r="Q323" s="13" t="s">
        <v>8311</v>
      </c>
      <c r="R323" t="s">
        <v>8316</v>
      </c>
      <c r="S323" s="11">
        <f t="shared" ref="S323:S386" si="27">(((J323/60)/60)/24)+DATE(1970, 1,1)</f>
        <v>42647.446597222224</v>
      </c>
      <c r="T323" s="11">
        <f t="shared" ref="T323:T386" si="28">(((I323/60)/60)/24)</f>
        <v>17113.488263888892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105</v>
      </c>
      <c r="P324">
        <f t="shared" si="26"/>
        <v>141.43</v>
      </c>
      <c r="Q324" s="13" t="s">
        <v>8311</v>
      </c>
      <c r="R324" t="s">
        <v>8316</v>
      </c>
      <c r="S324" s="11">
        <f t="shared" si="27"/>
        <v>42473.57</v>
      </c>
      <c r="T324" s="11">
        <f t="shared" si="28"/>
        <v>16934.57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486</v>
      </c>
      <c r="P325">
        <f t="shared" si="26"/>
        <v>452.43</v>
      </c>
      <c r="Q325" s="13" t="s">
        <v>8311</v>
      </c>
      <c r="R325" t="s">
        <v>8316</v>
      </c>
      <c r="S325" s="11">
        <f t="shared" si="27"/>
        <v>42697.32136574074</v>
      </c>
      <c r="T325" s="11">
        <f t="shared" si="28"/>
        <v>17156.332638888889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309</v>
      </c>
      <c r="P326">
        <f t="shared" si="26"/>
        <v>319.92</v>
      </c>
      <c r="Q326" s="13" t="s">
        <v>8311</v>
      </c>
      <c r="R326" t="s">
        <v>8316</v>
      </c>
      <c r="S326" s="11">
        <f t="shared" si="27"/>
        <v>42184.626250000001</v>
      </c>
      <c r="T326" s="11">
        <f t="shared" si="28"/>
        <v>16648.626250000001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52</v>
      </c>
      <c r="P327">
        <f t="shared" si="26"/>
        <v>35.57</v>
      </c>
      <c r="Q327" s="13" t="s">
        <v>8311</v>
      </c>
      <c r="R327" t="s">
        <v>8316</v>
      </c>
      <c r="S327" s="11">
        <f t="shared" si="27"/>
        <v>42689.187881944439</v>
      </c>
      <c r="T327" s="11">
        <f t="shared" si="28"/>
        <v>17155.187881944443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17</v>
      </c>
      <c r="P328">
        <f t="shared" si="26"/>
        <v>22.68</v>
      </c>
      <c r="Q328" s="13" t="s">
        <v>8311</v>
      </c>
      <c r="R328" t="s">
        <v>8316</v>
      </c>
      <c r="S328" s="11">
        <f t="shared" si="27"/>
        <v>42775.314884259264</v>
      </c>
      <c r="T328" s="11">
        <f t="shared" si="28"/>
        <v>17239.956249999999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651</v>
      </c>
      <c r="P329">
        <f t="shared" si="26"/>
        <v>765.41</v>
      </c>
      <c r="Q329" s="13" t="s">
        <v>8311</v>
      </c>
      <c r="R329" t="s">
        <v>8316</v>
      </c>
      <c r="S329" s="11">
        <f t="shared" si="27"/>
        <v>42058.235289351855</v>
      </c>
      <c r="T329" s="11">
        <f t="shared" si="28"/>
        <v>16516.333333333332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34</v>
      </c>
      <c r="P330">
        <f t="shared" si="26"/>
        <v>51.81</v>
      </c>
      <c r="Q330" s="13" t="s">
        <v>8311</v>
      </c>
      <c r="R330" t="s">
        <v>8316</v>
      </c>
      <c r="S330" s="11">
        <f t="shared" si="27"/>
        <v>42278.946620370371</v>
      </c>
      <c r="T330" s="11">
        <f t="shared" si="28"/>
        <v>16740.166666666668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257</v>
      </c>
      <c r="P331">
        <f t="shared" si="26"/>
        <v>154.13</v>
      </c>
      <c r="Q331" s="13" t="s">
        <v>8311</v>
      </c>
      <c r="R331" t="s">
        <v>8316</v>
      </c>
      <c r="S331" s="11">
        <f t="shared" si="27"/>
        <v>42291.46674768519</v>
      </c>
      <c r="T331" s="11">
        <f t="shared" si="28"/>
        <v>16746.166666666668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73</v>
      </c>
      <c r="P332">
        <f t="shared" si="26"/>
        <v>75.459999999999994</v>
      </c>
      <c r="Q332" s="13" t="s">
        <v>8311</v>
      </c>
      <c r="R332" t="s">
        <v>8316</v>
      </c>
      <c r="S332" s="11">
        <f t="shared" si="27"/>
        <v>41379.515775462962</v>
      </c>
      <c r="T332" s="11">
        <f t="shared" si="28"/>
        <v>15842.165972222223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64</v>
      </c>
      <c r="P333">
        <f t="shared" si="26"/>
        <v>58.56</v>
      </c>
      <c r="Q333" s="13" t="s">
        <v>8311</v>
      </c>
      <c r="R333" t="s">
        <v>8316</v>
      </c>
      <c r="S333" s="11">
        <f t="shared" si="27"/>
        <v>42507.581412037034</v>
      </c>
      <c r="T333" s="11">
        <f t="shared" si="28"/>
        <v>16969.581412037038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26</v>
      </c>
      <c r="P334">
        <f t="shared" si="26"/>
        <v>46.09</v>
      </c>
      <c r="Q334" s="13" t="s">
        <v>8311</v>
      </c>
      <c r="R334" t="s">
        <v>8316</v>
      </c>
      <c r="S334" s="11">
        <f t="shared" si="27"/>
        <v>42263.680289351847</v>
      </c>
      <c r="T334" s="11">
        <f t="shared" si="28"/>
        <v>16736.333333333332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64</v>
      </c>
      <c r="P335">
        <f t="shared" si="26"/>
        <v>96.12</v>
      </c>
      <c r="Q335" s="13" t="s">
        <v>8311</v>
      </c>
      <c r="R335" t="s">
        <v>8316</v>
      </c>
      <c r="S335" s="11">
        <f t="shared" si="27"/>
        <v>42437.636469907404</v>
      </c>
      <c r="T335" s="11">
        <f t="shared" si="28"/>
        <v>16898.59480324074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254</v>
      </c>
      <c r="P336">
        <f t="shared" si="26"/>
        <v>368.77</v>
      </c>
      <c r="Q336" s="13" t="s">
        <v>8311</v>
      </c>
      <c r="R336" t="s">
        <v>8316</v>
      </c>
      <c r="S336" s="11">
        <f t="shared" si="27"/>
        <v>42101.682372685187</v>
      </c>
      <c r="T336" s="11">
        <f t="shared" si="28"/>
        <v>16570.791666666668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299</v>
      </c>
      <c r="P337">
        <f t="shared" si="26"/>
        <v>317.88</v>
      </c>
      <c r="Q337" s="13" t="s">
        <v>8311</v>
      </c>
      <c r="R337" t="s">
        <v>8316</v>
      </c>
      <c r="S337" s="11">
        <f t="shared" si="27"/>
        <v>42101.737442129626</v>
      </c>
      <c r="T337" s="11">
        <f t="shared" si="28"/>
        <v>16563.916666666668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102</v>
      </c>
      <c r="P338">
        <f t="shared" si="26"/>
        <v>51.5</v>
      </c>
      <c r="Q338" s="13" t="s">
        <v>8311</v>
      </c>
      <c r="R338" t="s">
        <v>8316</v>
      </c>
      <c r="S338" s="11">
        <f t="shared" si="27"/>
        <v>42291.596273148149</v>
      </c>
      <c r="T338" s="11">
        <f t="shared" si="28"/>
        <v>16752.637939814816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846</v>
      </c>
      <c r="P339">
        <f t="shared" si="26"/>
        <v>818.55</v>
      </c>
      <c r="Q339" s="13" t="s">
        <v>8311</v>
      </c>
      <c r="R339" t="s">
        <v>8316</v>
      </c>
      <c r="S339" s="11">
        <f t="shared" si="27"/>
        <v>42047.128564814819</v>
      </c>
      <c r="T339" s="11">
        <f t="shared" si="28"/>
        <v>16508.086898148147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169</v>
      </c>
      <c r="P340">
        <f t="shared" si="26"/>
        <v>107.25</v>
      </c>
      <c r="Q340" s="13" t="s">
        <v>8311</v>
      </c>
      <c r="R340" t="s">
        <v>8316</v>
      </c>
      <c r="S340" s="11">
        <f t="shared" si="27"/>
        <v>42559.755671296298</v>
      </c>
      <c r="T340" s="11">
        <f t="shared" si="28"/>
        <v>17047.041666666668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420</v>
      </c>
      <c r="P341">
        <f t="shared" si="26"/>
        <v>282.85000000000002</v>
      </c>
      <c r="Q341" s="13" t="s">
        <v>8311</v>
      </c>
      <c r="R341" t="s">
        <v>8316</v>
      </c>
      <c r="S341" s="11">
        <f t="shared" si="27"/>
        <v>42093.760046296295</v>
      </c>
      <c r="T341" s="11">
        <f t="shared" si="28"/>
        <v>16554.760046296295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72</v>
      </c>
      <c r="P342">
        <f t="shared" si="26"/>
        <v>84.05</v>
      </c>
      <c r="Q342" s="13" t="s">
        <v>8311</v>
      </c>
      <c r="R342" t="s">
        <v>8316</v>
      </c>
      <c r="S342" s="11">
        <f t="shared" si="27"/>
        <v>42772.669062500005</v>
      </c>
      <c r="T342" s="11">
        <f t="shared" si="28"/>
        <v>17233.875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717</v>
      </c>
      <c r="P343">
        <f t="shared" si="26"/>
        <v>456.15</v>
      </c>
      <c r="Q343" s="13" t="s">
        <v>8311</v>
      </c>
      <c r="R343" t="s">
        <v>8316</v>
      </c>
      <c r="S343" s="11">
        <f t="shared" si="27"/>
        <v>41894.879606481481</v>
      </c>
      <c r="T343" s="11">
        <f t="shared" si="28"/>
        <v>16344.165972222223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45</v>
      </c>
      <c r="P344">
        <f t="shared" si="26"/>
        <v>76.28</v>
      </c>
      <c r="Q344" s="13" t="s">
        <v>8311</v>
      </c>
      <c r="R344" t="s">
        <v>8316</v>
      </c>
      <c r="S344" s="11">
        <f t="shared" si="27"/>
        <v>42459.780844907407</v>
      </c>
      <c r="T344" s="11">
        <f t="shared" si="28"/>
        <v>16920.780844907407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82</v>
      </c>
      <c r="P345">
        <f t="shared" si="26"/>
        <v>47.12</v>
      </c>
      <c r="Q345" s="13" t="s">
        <v>8311</v>
      </c>
      <c r="R345" t="s">
        <v>8316</v>
      </c>
      <c r="S345" s="11">
        <f t="shared" si="27"/>
        <v>41926.73778935185</v>
      </c>
      <c r="T345" s="11">
        <f t="shared" si="28"/>
        <v>16388.125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74</v>
      </c>
      <c r="P346">
        <f t="shared" si="26"/>
        <v>86.49</v>
      </c>
      <c r="Q346" s="13" t="s">
        <v>8311</v>
      </c>
      <c r="R346" t="s">
        <v>8316</v>
      </c>
      <c r="S346" s="11">
        <f t="shared" si="27"/>
        <v>42111.970995370371</v>
      </c>
      <c r="T346" s="11">
        <f t="shared" si="28"/>
        <v>16587.097222222223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169</v>
      </c>
      <c r="P347">
        <f t="shared" si="26"/>
        <v>136.9</v>
      </c>
      <c r="Q347" s="13" t="s">
        <v>8311</v>
      </c>
      <c r="R347" t="s">
        <v>8316</v>
      </c>
      <c r="S347" s="11">
        <f t="shared" si="27"/>
        <v>42114.944328703699</v>
      </c>
      <c r="T347" s="11">
        <f t="shared" si="28"/>
        <v>16575.944328703703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245</v>
      </c>
      <c r="P348">
        <f t="shared" si="26"/>
        <v>130.27000000000001</v>
      </c>
      <c r="Q348" s="13" t="s">
        <v>8311</v>
      </c>
      <c r="R348" t="s">
        <v>8316</v>
      </c>
      <c r="S348" s="11">
        <f t="shared" si="27"/>
        <v>42261.500243055561</v>
      </c>
      <c r="T348" s="11">
        <f t="shared" si="28"/>
        <v>16722.500243055558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61</v>
      </c>
      <c r="P349">
        <f t="shared" si="26"/>
        <v>64.430000000000007</v>
      </c>
      <c r="Q349" s="13" t="s">
        <v>8311</v>
      </c>
      <c r="R349" t="s">
        <v>8316</v>
      </c>
      <c r="S349" s="11">
        <f t="shared" si="27"/>
        <v>42292.495474537034</v>
      </c>
      <c r="T349" s="11">
        <f t="shared" si="28"/>
        <v>16753.537141203702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243</v>
      </c>
      <c r="P350">
        <f t="shared" si="26"/>
        <v>204.38</v>
      </c>
      <c r="Q350" s="13" t="s">
        <v>8311</v>
      </c>
      <c r="R350" t="s">
        <v>8316</v>
      </c>
      <c r="S350" s="11">
        <f t="shared" si="27"/>
        <v>42207.58699074074</v>
      </c>
      <c r="T350" s="11">
        <f t="shared" si="28"/>
        <v>16668.58699074074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216</v>
      </c>
      <c r="P351">
        <f t="shared" si="26"/>
        <v>145.6</v>
      </c>
      <c r="Q351" s="13" t="s">
        <v>8311</v>
      </c>
      <c r="R351" t="s">
        <v>8316</v>
      </c>
      <c r="S351" s="11">
        <f t="shared" si="27"/>
        <v>42760.498935185184</v>
      </c>
      <c r="T351" s="11">
        <f t="shared" si="28"/>
        <v>17221.498935185184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97</v>
      </c>
      <c r="P352">
        <f t="shared" si="26"/>
        <v>109.94</v>
      </c>
      <c r="Q352" s="13" t="s">
        <v>8311</v>
      </c>
      <c r="R352" t="s">
        <v>8316</v>
      </c>
      <c r="S352" s="11">
        <f t="shared" si="27"/>
        <v>42586.066076388888</v>
      </c>
      <c r="T352" s="11">
        <f t="shared" si="28"/>
        <v>17055.165972222221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71</v>
      </c>
      <c r="P353">
        <f t="shared" si="26"/>
        <v>25.1</v>
      </c>
      <c r="Q353" s="13" t="s">
        <v>8311</v>
      </c>
      <c r="R353" t="s">
        <v>8316</v>
      </c>
      <c r="S353" s="11">
        <f t="shared" si="27"/>
        <v>42427.964745370366</v>
      </c>
      <c r="T353" s="11">
        <f t="shared" si="28"/>
        <v>16898.923078703705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241</v>
      </c>
      <c r="P354">
        <f t="shared" si="26"/>
        <v>84.29</v>
      </c>
      <c r="Q354" s="13" t="s">
        <v>8311</v>
      </c>
      <c r="R354" t="s">
        <v>8316</v>
      </c>
      <c r="S354" s="11">
        <f t="shared" si="27"/>
        <v>41890.167453703703</v>
      </c>
      <c r="T354" s="11">
        <f t="shared" si="28"/>
        <v>16351.167453703703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41</v>
      </c>
      <c r="P355">
        <f t="shared" si="26"/>
        <v>39.07</v>
      </c>
      <c r="Q355" s="13" t="s">
        <v>8311</v>
      </c>
      <c r="R355" t="s">
        <v>8316</v>
      </c>
      <c r="S355" s="11">
        <f t="shared" si="27"/>
        <v>42297.791886574079</v>
      </c>
      <c r="T355" s="11">
        <f t="shared" si="28"/>
        <v>16758.83355324074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678</v>
      </c>
      <c r="P356">
        <f t="shared" si="26"/>
        <v>818.19</v>
      </c>
      <c r="Q356" s="13" t="s">
        <v>8311</v>
      </c>
      <c r="R356" t="s">
        <v>8316</v>
      </c>
      <c r="S356" s="11">
        <f t="shared" si="27"/>
        <v>42438.827789351853</v>
      </c>
      <c r="T356" s="11">
        <f t="shared" si="28"/>
        <v>16899.786122685186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67</v>
      </c>
      <c r="P357">
        <f t="shared" si="26"/>
        <v>142.61000000000001</v>
      </c>
      <c r="Q357" s="13" t="s">
        <v>8311</v>
      </c>
      <c r="R357" t="s">
        <v>8316</v>
      </c>
      <c r="S357" s="11">
        <f t="shared" si="27"/>
        <v>41943.293912037036</v>
      </c>
      <c r="T357" s="11">
        <f t="shared" si="28"/>
        <v>16405.335578703704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313</v>
      </c>
      <c r="P358">
        <f t="shared" si="26"/>
        <v>242.32</v>
      </c>
      <c r="Q358" s="13" t="s">
        <v>8311</v>
      </c>
      <c r="R358" t="s">
        <v>8316</v>
      </c>
      <c r="S358" s="11">
        <f t="shared" si="27"/>
        <v>42415.803159722222</v>
      </c>
      <c r="T358" s="11">
        <f t="shared" si="28"/>
        <v>16876.761493055554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156</v>
      </c>
      <c r="P359">
        <f t="shared" si="26"/>
        <v>77.27</v>
      </c>
      <c r="Q359" s="13" t="s">
        <v>8311</v>
      </c>
      <c r="R359" t="s">
        <v>8316</v>
      </c>
      <c r="S359" s="11">
        <f t="shared" si="27"/>
        <v>42078.222187499996</v>
      </c>
      <c r="T359" s="11">
        <f t="shared" si="28"/>
        <v>16549.2221875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47</v>
      </c>
      <c r="P360">
        <f t="shared" si="26"/>
        <v>87.21</v>
      </c>
      <c r="Q360" s="13" t="s">
        <v>8311</v>
      </c>
      <c r="R360" t="s">
        <v>8316</v>
      </c>
      <c r="S360" s="11">
        <f t="shared" si="27"/>
        <v>42507.860196759255</v>
      </c>
      <c r="T360" s="11">
        <f t="shared" si="28"/>
        <v>16967.625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95</v>
      </c>
      <c r="P361">
        <f t="shared" si="26"/>
        <v>76.48</v>
      </c>
      <c r="Q361" s="13" t="s">
        <v>8311</v>
      </c>
      <c r="R361" t="s">
        <v>8316</v>
      </c>
      <c r="S361" s="11">
        <f t="shared" si="27"/>
        <v>41935.070486111108</v>
      </c>
      <c r="T361" s="11">
        <f t="shared" si="28"/>
        <v>16388.216666666667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192</v>
      </c>
      <c r="P362">
        <f t="shared" si="26"/>
        <v>265.36</v>
      </c>
      <c r="Q362" s="13" t="s">
        <v>8311</v>
      </c>
      <c r="R362" t="s">
        <v>8316</v>
      </c>
      <c r="S362" s="11">
        <f t="shared" si="27"/>
        <v>42163.897916666669</v>
      </c>
      <c r="T362" s="11">
        <f t="shared" si="28"/>
        <v>16639.132638888888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66</v>
      </c>
      <c r="P363">
        <f t="shared" si="26"/>
        <v>64.95</v>
      </c>
      <c r="Q363" s="13" t="s">
        <v>8311</v>
      </c>
      <c r="R363" t="s">
        <v>8316</v>
      </c>
      <c r="S363" s="11">
        <f t="shared" si="27"/>
        <v>41936.001226851848</v>
      </c>
      <c r="T363" s="11">
        <f t="shared" si="28"/>
        <v>16397.042893518515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237</v>
      </c>
      <c r="P364">
        <f t="shared" si="26"/>
        <v>266.66000000000003</v>
      </c>
      <c r="Q364" s="13" t="s">
        <v>8311</v>
      </c>
      <c r="R364" t="s">
        <v>8316</v>
      </c>
      <c r="S364" s="11">
        <f t="shared" si="27"/>
        <v>41837.210543981484</v>
      </c>
      <c r="T364" s="11">
        <f t="shared" si="28"/>
        <v>16290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254</v>
      </c>
      <c r="P365">
        <f t="shared" si="26"/>
        <v>870.96</v>
      </c>
      <c r="Q365" s="13" t="s">
        <v>8311</v>
      </c>
      <c r="R365" t="s">
        <v>8316</v>
      </c>
      <c r="S365" s="11">
        <f t="shared" si="27"/>
        <v>40255.744629629626</v>
      </c>
      <c r="T365" s="11">
        <f t="shared" si="28"/>
        <v>14731.806944444443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323</v>
      </c>
      <c r="P366">
        <f t="shared" si="26"/>
        <v>200.03</v>
      </c>
      <c r="Q366" s="13" t="s">
        <v>8311</v>
      </c>
      <c r="R366" t="s">
        <v>8316</v>
      </c>
      <c r="S366" s="11">
        <f t="shared" si="27"/>
        <v>41780.859629629631</v>
      </c>
      <c r="T366" s="11">
        <f t="shared" si="28"/>
        <v>16242.165972222223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150</v>
      </c>
      <c r="P367">
        <f t="shared" si="26"/>
        <v>346.8</v>
      </c>
      <c r="Q367" s="13" t="s">
        <v>8311</v>
      </c>
      <c r="R367" t="s">
        <v>8316</v>
      </c>
      <c r="S367" s="11">
        <f t="shared" si="27"/>
        <v>41668.606469907405</v>
      </c>
      <c r="T367" s="11">
        <f t="shared" si="28"/>
        <v>16129.606469907407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59</v>
      </c>
      <c r="P368">
        <f t="shared" si="26"/>
        <v>167.32</v>
      </c>
      <c r="Q368" s="13" t="s">
        <v>8311</v>
      </c>
      <c r="R368" t="s">
        <v>8316</v>
      </c>
      <c r="S368" s="11">
        <f t="shared" si="27"/>
        <v>41019.793032407404</v>
      </c>
      <c r="T368" s="11">
        <f t="shared" si="28"/>
        <v>15480.793032407406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224</v>
      </c>
      <c r="P369">
        <f t="shared" si="26"/>
        <v>188.2</v>
      </c>
      <c r="Q369" s="13" t="s">
        <v>8311</v>
      </c>
      <c r="R369" t="s">
        <v>8316</v>
      </c>
      <c r="S369" s="11">
        <f t="shared" si="27"/>
        <v>41355.577291666668</v>
      </c>
      <c r="T369" s="11">
        <f t="shared" si="28"/>
        <v>15826.207638888889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179</v>
      </c>
      <c r="P370">
        <f t="shared" si="26"/>
        <v>140.53</v>
      </c>
      <c r="Q370" s="13" t="s">
        <v>8311</v>
      </c>
      <c r="R370" t="s">
        <v>8316</v>
      </c>
      <c r="S370" s="11">
        <f t="shared" si="27"/>
        <v>42043.605578703704</v>
      </c>
      <c r="T370" s="11">
        <f t="shared" si="28"/>
        <v>16509.563912037036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343</v>
      </c>
      <c r="P371">
        <f t="shared" si="26"/>
        <v>133.63999999999999</v>
      </c>
      <c r="Q371" s="13" t="s">
        <v>8311</v>
      </c>
      <c r="R371" t="s">
        <v>8316</v>
      </c>
      <c r="S371" s="11">
        <f t="shared" si="27"/>
        <v>40893.551724537036</v>
      </c>
      <c r="T371" s="11">
        <f t="shared" si="28"/>
        <v>15354.551724537037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89</v>
      </c>
      <c r="P372">
        <f t="shared" si="26"/>
        <v>516.63</v>
      </c>
      <c r="Q372" s="13" t="s">
        <v>8311</v>
      </c>
      <c r="R372" t="s">
        <v>8316</v>
      </c>
      <c r="S372" s="11">
        <f t="shared" si="27"/>
        <v>42711.795138888891</v>
      </c>
      <c r="T372" s="11">
        <f t="shared" si="28"/>
        <v>17172.795138888887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15</v>
      </c>
      <c r="P373">
        <f t="shared" si="26"/>
        <v>20.9</v>
      </c>
      <c r="Q373" s="13" t="s">
        <v>8311</v>
      </c>
      <c r="R373" t="s">
        <v>8316</v>
      </c>
      <c r="S373" s="11">
        <f t="shared" si="27"/>
        <v>41261.767812500002</v>
      </c>
      <c r="T373" s="11">
        <f t="shared" si="28"/>
        <v>15737.7678125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7331</v>
      </c>
      <c r="P374">
        <f t="shared" si="26"/>
        <v>2443.7800000000002</v>
      </c>
      <c r="Q374" s="13" t="s">
        <v>8311</v>
      </c>
      <c r="R374" t="s">
        <v>8316</v>
      </c>
      <c r="S374" s="11">
        <f t="shared" si="27"/>
        <v>42425.576898148152</v>
      </c>
      <c r="T374" s="11">
        <f t="shared" si="28"/>
        <v>16896.666666666668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292</v>
      </c>
      <c r="P375">
        <f t="shared" si="26"/>
        <v>246.46</v>
      </c>
      <c r="Q375" s="13" t="s">
        <v>8311</v>
      </c>
      <c r="R375" t="s">
        <v>8316</v>
      </c>
      <c r="S375" s="11">
        <f t="shared" si="27"/>
        <v>41078.91201388889</v>
      </c>
      <c r="T375" s="11">
        <f t="shared" si="28"/>
        <v>15539.91201388889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365</v>
      </c>
      <c r="P376">
        <f t="shared" si="26"/>
        <v>125.89</v>
      </c>
      <c r="Q376" s="13" t="s">
        <v>8311</v>
      </c>
      <c r="R376" t="s">
        <v>8316</v>
      </c>
      <c r="S376" s="11">
        <f t="shared" si="27"/>
        <v>40757.889247685183</v>
      </c>
      <c r="T376" s="11">
        <f t="shared" si="28"/>
        <v>15233.889247685183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4381</v>
      </c>
      <c r="P377">
        <f t="shared" si="26"/>
        <v>1564.57</v>
      </c>
      <c r="Q377" s="13" t="s">
        <v>8311</v>
      </c>
      <c r="R377" t="s">
        <v>8316</v>
      </c>
      <c r="S377" s="11">
        <f t="shared" si="27"/>
        <v>41657.985081018516</v>
      </c>
      <c r="T377" s="11">
        <f t="shared" si="28"/>
        <v>16130.720833333333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893</v>
      </c>
      <c r="P378">
        <f t="shared" si="26"/>
        <v>455.93</v>
      </c>
      <c r="Q378" s="13" t="s">
        <v>8311</v>
      </c>
      <c r="R378" t="s">
        <v>8316</v>
      </c>
      <c r="S378" s="11">
        <f t="shared" si="27"/>
        <v>42576.452731481477</v>
      </c>
      <c r="T378" s="11">
        <f t="shared" si="28"/>
        <v>17038.45273148148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182</v>
      </c>
      <c r="P379">
        <f t="shared" si="26"/>
        <v>164.53</v>
      </c>
      <c r="Q379" s="13" t="s">
        <v>8311</v>
      </c>
      <c r="R379" t="s">
        <v>8316</v>
      </c>
      <c r="S379" s="11">
        <f t="shared" si="27"/>
        <v>42292.250787037032</v>
      </c>
      <c r="T379" s="11">
        <f t="shared" si="28"/>
        <v>16753.292361111111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728</v>
      </c>
      <c r="P380">
        <f t="shared" si="26"/>
        <v>263.02</v>
      </c>
      <c r="Q380" s="13" t="s">
        <v>8311</v>
      </c>
      <c r="R380" t="s">
        <v>8316</v>
      </c>
      <c r="S380" s="11">
        <f t="shared" si="27"/>
        <v>42370.571851851855</v>
      </c>
      <c r="T380" s="11">
        <f t="shared" si="28"/>
        <v>16825.994444444445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145</v>
      </c>
      <c r="P381">
        <f t="shared" si="26"/>
        <v>145.91999999999999</v>
      </c>
      <c r="Q381" s="13" t="s">
        <v>8311</v>
      </c>
      <c r="R381" t="s">
        <v>8316</v>
      </c>
      <c r="S381" s="11">
        <f t="shared" si="27"/>
        <v>40987.688333333332</v>
      </c>
      <c r="T381" s="11">
        <f t="shared" si="28"/>
        <v>15463.688333333332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542</v>
      </c>
      <c r="P382">
        <f t="shared" si="26"/>
        <v>442.53</v>
      </c>
      <c r="Q382" s="13" t="s">
        <v>8311</v>
      </c>
      <c r="R382" t="s">
        <v>8316</v>
      </c>
      <c r="S382" s="11">
        <f t="shared" si="27"/>
        <v>42367.719814814816</v>
      </c>
      <c r="T382" s="11">
        <f t="shared" si="28"/>
        <v>16823.719814814816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87</v>
      </c>
      <c r="P383">
        <f t="shared" si="26"/>
        <v>86.37</v>
      </c>
      <c r="Q383" s="13" t="s">
        <v>8311</v>
      </c>
      <c r="R383" t="s">
        <v>8316</v>
      </c>
      <c r="S383" s="11">
        <f t="shared" si="27"/>
        <v>41085.698113425926</v>
      </c>
      <c r="T383" s="11">
        <f t="shared" si="28"/>
        <v>15551.208333333334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3606</v>
      </c>
      <c r="P384">
        <f t="shared" si="26"/>
        <v>983.51</v>
      </c>
      <c r="Q384" s="13" t="s">
        <v>8311</v>
      </c>
      <c r="R384" t="s">
        <v>8316</v>
      </c>
      <c r="S384" s="11">
        <f t="shared" si="27"/>
        <v>41144.709490740745</v>
      </c>
      <c r="T384" s="11">
        <f t="shared" si="28"/>
        <v>15589.709490740743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2161</v>
      </c>
      <c r="P385">
        <f t="shared" si="26"/>
        <v>449.75</v>
      </c>
      <c r="Q385" s="13" t="s">
        <v>8311</v>
      </c>
      <c r="R385" t="s">
        <v>8316</v>
      </c>
      <c r="S385" s="11">
        <f t="shared" si="27"/>
        <v>41755.117581018516</v>
      </c>
      <c r="T385" s="11">
        <f t="shared" si="28"/>
        <v>16209.117581018518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108</v>
      </c>
      <c r="P386">
        <f t="shared" si="26"/>
        <v>56.33</v>
      </c>
      <c r="Q386" s="13" t="s">
        <v>8311</v>
      </c>
      <c r="R386" t="s">
        <v>8316</v>
      </c>
      <c r="S386" s="11">
        <f t="shared" si="27"/>
        <v>41980.781793981485</v>
      </c>
      <c r="T386" s="11">
        <f t="shared" si="28"/>
        <v>16441.781793981481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86</v>
      </c>
      <c r="P387">
        <f t="shared" ref="P387:P450" si="31">ROUND(E387/L387,2)</f>
        <v>90.63</v>
      </c>
      <c r="Q387" s="13" t="s">
        <v>8311</v>
      </c>
      <c r="R387" t="s">
        <v>8316</v>
      </c>
      <c r="S387" s="11">
        <f t="shared" ref="S387:S450" si="32">(((J387/60)/60)/24)+DATE(1970, 1,1)</f>
        <v>41934.584502314814</v>
      </c>
      <c r="T387" s="11">
        <f t="shared" ref="T387:T450" si="33">(((I387/60)/60)/24)</f>
        <v>16395.626168981482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3568</v>
      </c>
      <c r="P388">
        <f t="shared" si="31"/>
        <v>1646.92</v>
      </c>
      <c r="Q388" s="13" t="s">
        <v>8311</v>
      </c>
      <c r="R388" t="s">
        <v>8316</v>
      </c>
      <c r="S388" s="11">
        <f t="shared" si="32"/>
        <v>42211.951284722221</v>
      </c>
      <c r="T388" s="11">
        <f t="shared" si="33"/>
        <v>16657.951284722225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56</v>
      </c>
      <c r="P389">
        <f t="shared" si="31"/>
        <v>38.04</v>
      </c>
      <c r="Q389" s="13" t="s">
        <v>8311</v>
      </c>
      <c r="R389" t="s">
        <v>8316</v>
      </c>
      <c r="S389" s="11">
        <f t="shared" si="32"/>
        <v>42200.67659722222</v>
      </c>
      <c r="T389" s="11">
        <f t="shared" si="33"/>
        <v>16662.25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427</v>
      </c>
      <c r="P390">
        <f t="shared" si="31"/>
        <v>300.86</v>
      </c>
      <c r="Q390" s="13" t="s">
        <v>8311</v>
      </c>
      <c r="R390" t="s">
        <v>8316</v>
      </c>
      <c r="S390" s="11">
        <f t="shared" si="32"/>
        <v>42549.076157407413</v>
      </c>
      <c r="T390" s="11">
        <f t="shared" si="33"/>
        <v>17010.076157407409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31</v>
      </c>
      <c r="P391">
        <f t="shared" si="31"/>
        <v>14.15</v>
      </c>
      <c r="Q391" s="13" t="s">
        <v>8311</v>
      </c>
      <c r="R391" t="s">
        <v>8316</v>
      </c>
      <c r="S391" s="11">
        <f t="shared" si="32"/>
        <v>41674.063078703701</v>
      </c>
      <c r="T391" s="11">
        <f t="shared" si="33"/>
        <v>16136.957638888889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2132</v>
      </c>
      <c r="P392">
        <f t="shared" si="31"/>
        <v>1522.57</v>
      </c>
      <c r="Q392" s="13" t="s">
        <v>8311</v>
      </c>
      <c r="R392" t="s">
        <v>8316</v>
      </c>
      <c r="S392" s="11">
        <f t="shared" si="32"/>
        <v>42112.036712962959</v>
      </c>
      <c r="T392" s="11">
        <f t="shared" si="33"/>
        <v>16563.036712962963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107</v>
      </c>
      <c r="P393">
        <f t="shared" si="31"/>
        <v>110.36</v>
      </c>
      <c r="Q393" s="13" t="s">
        <v>8311</v>
      </c>
      <c r="R393" t="s">
        <v>8316</v>
      </c>
      <c r="S393" s="11">
        <f t="shared" si="32"/>
        <v>40865.042256944449</v>
      </c>
      <c r="T393" s="11">
        <f t="shared" si="33"/>
        <v>15326.040972222223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114</v>
      </c>
      <c r="P394">
        <f t="shared" si="31"/>
        <v>102.71</v>
      </c>
      <c r="Q394" s="13" t="s">
        <v>8311</v>
      </c>
      <c r="R394" t="s">
        <v>8316</v>
      </c>
      <c r="S394" s="11">
        <f t="shared" si="32"/>
        <v>40763.717256944445</v>
      </c>
      <c r="T394" s="11">
        <f t="shared" si="33"/>
        <v>15225.125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42</v>
      </c>
      <c r="P395">
        <f t="shared" si="31"/>
        <v>60.24</v>
      </c>
      <c r="Q395" s="13" t="s">
        <v>8311</v>
      </c>
      <c r="R395" t="s">
        <v>8316</v>
      </c>
      <c r="S395" s="11">
        <f t="shared" si="32"/>
        <v>41526.708935185183</v>
      </c>
      <c r="T395" s="11">
        <f t="shared" si="33"/>
        <v>15988.708935185185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445</v>
      </c>
      <c r="P396">
        <f t="shared" si="31"/>
        <v>418.39</v>
      </c>
      <c r="Q396" s="13" t="s">
        <v>8311</v>
      </c>
      <c r="R396" t="s">
        <v>8316</v>
      </c>
      <c r="S396" s="11">
        <f t="shared" si="32"/>
        <v>42417.818078703705</v>
      </c>
      <c r="T396" s="11">
        <f t="shared" si="33"/>
        <v>16908.776412037038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208</v>
      </c>
      <c r="P397">
        <f t="shared" si="31"/>
        <v>113.28</v>
      </c>
      <c r="Q397" s="13" t="s">
        <v>8311</v>
      </c>
      <c r="R397" t="s">
        <v>8316</v>
      </c>
      <c r="S397" s="11">
        <f t="shared" si="32"/>
        <v>40990.909259259257</v>
      </c>
      <c r="T397" s="11">
        <f t="shared" si="33"/>
        <v>15457.897222222222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139</v>
      </c>
      <c r="P398">
        <f t="shared" si="31"/>
        <v>106.23</v>
      </c>
      <c r="Q398" s="13" t="s">
        <v>8311</v>
      </c>
      <c r="R398" t="s">
        <v>8316</v>
      </c>
      <c r="S398" s="11">
        <f t="shared" si="32"/>
        <v>41082.564884259256</v>
      </c>
      <c r="T398" s="11">
        <f t="shared" si="33"/>
        <v>15528.564884259258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167</v>
      </c>
      <c r="P399">
        <f t="shared" si="31"/>
        <v>90.63</v>
      </c>
      <c r="Q399" s="13" t="s">
        <v>8311</v>
      </c>
      <c r="R399" t="s">
        <v>8316</v>
      </c>
      <c r="S399" s="11">
        <f t="shared" si="32"/>
        <v>40379.776435185187</v>
      </c>
      <c r="T399" s="11">
        <f t="shared" si="33"/>
        <v>14853.155555555555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276</v>
      </c>
      <c r="P400">
        <f t="shared" si="31"/>
        <v>308.79000000000002</v>
      </c>
      <c r="Q400" s="13" t="s">
        <v>8311</v>
      </c>
      <c r="R400" t="s">
        <v>8316</v>
      </c>
      <c r="S400" s="11">
        <f t="shared" si="32"/>
        <v>42078.793124999997</v>
      </c>
      <c r="T400" s="11">
        <f t="shared" si="33"/>
        <v>16554.793125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103</v>
      </c>
      <c r="P401">
        <f t="shared" si="31"/>
        <v>217.17</v>
      </c>
      <c r="Q401" s="13" t="s">
        <v>8311</v>
      </c>
      <c r="R401" t="s">
        <v>8316</v>
      </c>
      <c r="S401" s="11">
        <f t="shared" si="32"/>
        <v>42687.875775462962</v>
      </c>
      <c r="T401" s="11">
        <f t="shared" si="33"/>
        <v>17149.5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206</v>
      </c>
      <c r="P402">
        <f t="shared" si="31"/>
        <v>331.76</v>
      </c>
      <c r="Q402" s="13" t="s">
        <v>8311</v>
      </c>
      <c r="R402" t="s">
        <v>8316</v>
      </c>
      <c r="S402" s="11">
        <f t="shared" si="32"/>
        <v>41745.635960648149</v>
      </c>
      <c r="T402" s="11">
        <f t="shared" si="33"/>
        <v>16207.145833333334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41</v>
      </c>
      <c r="P403">
        <f t="shared" si="31"/>
        <v>281.52999999999997</v>
      </c>
      <c r="Q403" s="13" t="s">
        <v>8311</v>
      </c>
      <c r="R403" t="s">
        <v>8316</v>
      </c>
      <c r="S403" s="11">
        <f t="shared" si="32"/>
        <v>40732.842245370368</v>
      </c>
      <c r="T403" s="11">
        <f t="shared" si="33"/>
        <v>15193.84224537037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1025</v>
      </c>
      <c r="P404">
        <f t="shared" si="31"/>
        <v>476.53</v>
      </c>
      <c r="Q404" s="13" t="s">
        <v>8311</v>
      </c>
      <c r="R404" t="s">
        <v>8316</v>
      </c>
      <c r="S404" s="11">
        <f t="shared" si="32"/>
        <v>42292.539548611108</v>
      </c>
      <c r="T404" s="11">
        <f t="shared" si="33"/>
        <v>16744.581215277776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409</v>
      </c>
      <c r="P405">
        <f t="shared" si="31"/>
        <v>292.27</v>
      </c>
      <c r="Q405" s="13" t="s">
        <v>8311</v>
      </c>
      <c r="R405" t="s">
        <v>8316</v>
      </c>
      <c r="S405" s="11">
        <f t="shared" si="32"/>
        <v>40718.310659722221</v>
      </c>
      <c r="T405" s="11">
        <f t="shared" si="33"/>
        <v>15196.297222222223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58</v>
      </c>
      <c r="P406">
        <f t="shared" si="31"/>
        <v>75.37</v>
      </c>
      <c r="Q406" s="13" t="s">
        <v>8311</v>
      </c>
      <c r="R406" t="s">
        <v>8316</v>
      </c>
      <c r="S406" s="11">
        <f t="shared" si="32"/>
        <v>41646.628032407411</v>
      </c>
      <c r="T406" s="11">
        <f t="shared" si="33"/>
        <v>16106.96111111111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723</v>
      </c>
      <c r="P407">
        <f t="shared" si="31"/>
        <v>370.87</v>
      </c>
      <c r="Q407" s="13" t="s">
        <v>8311</v>
      </c>
      <c r="R407" t="s">
        <v>8316</v>
      </c>
      <c r="S407" s="11">
        <f t="shared" si="32"/>
        <v>41674.08494212963</v>
      </c>
      <c r="T407" s="11">
        <f t="shared" si="33"/>
        <v>16135.08494212963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727</v>
      </c>
      <c r="P408">
        <f t="shared" si="31"/>
        <v>581.86</v>
      </c>
      <c r="Q408" s="13" t="s">
        <v>8311</v>
      </c>
      <c r="R408" t="s">
        <v>8316</v>
      </c>
      <c r="S408" s="11">
        <f t="shared" si="32"/>
        <v>40638.162465277775</v>
      </c>
      <c r="T408" s="11">
        <f t="shared" si="33"/>
        <v>15103.249305555555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1017</v>
      </c>
      <c r="P409">
        <f t="shared" si="31"/>
        <v>924.69</v>
      </c>
      <c r="Q409" s="13" t="s">
        <v>8311</v>
      </c>
      <c r="R409" t="s">
        <v>8316</v>
      </c>
      <c r="S409" s="11">
        <f t="shared" si="32"/>
        <v>40806.870949074073</v>
      </c>
      <c r="T409" s="11">
        <f t="shared" si="33"/>
        <v>15297.912615740743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338</v>
      </c>
      <c r="P410">
        <f t="shared" si="31"/>
        <v>532.97</v>
      </c>
      <c r="Q410" s="13" t="s">
        <v>8311</v>
      </c>
      <c r="R410" t="s">
        <v>8316</v>
      </c>
      <c r="S410" s="11">
        <f t="shared" si="32"/>
        <v>41543.735995370371</v>
      </c>
      <c r="T410" s="11">
        <f t="shared" si="33"/>
        <v>16014.777662037035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4038</v>
      </c>
      <c r="P411">
        <f t="shared" si="31"/>
        <v>1346</v>
      </c>
      <c r="Q411" s="13" t="s">
        <v>8311</v>
      </c>
      <c r="R411" t="s">
        <v>8316</v>
      </c>
      <c r="S411" s="11">
        <f t="shared" si="32"/>
        <v>42543.862777777773</v>
      </c>
      <c r="T411" s="11">
        <f t="shared" si="33"/>
        <v>17004.862777777777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2013</v>
      </c>
      <c r="P412">
        <f t="shared" si="31"/>
        <v>2875.43</v>
      </c>
      <c r="Q412" s="13" t="s">
        <v>8311</v>
      </c>
      <c r="R412" t="s">
        <v>8316</v>
      </c>
      <c r="S412" s="11">
        <f t="shared" si="32"/>
        <v>42113.981446759266</v>
      </c>
      <c r="T412" s="11">
        <f t="shared" si="33"/>
        <v>16604.981446759262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67</v>
      </c>
      <c r="P413">
        <f t="shared" si="31"/>
        <v>83.49</v>
      </c>
      <c r="Q413" s="13" t="s">
        <v>8311</v>
      </c>
      <c r="R413" t="s">
        <v>8316</v>
      </c>
      <c r="S413" s="11">
        <f t="shared" si="32"/>
        <v>41598.17597222222</v>
      </c>
      <c r="T413" s="11">
        <f t="shared" si="33"/>
        <v>16061.208333333334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805</v>
      </c>
      <c r="P414">
        <f t="shared" si="31"/>
        <v>365.82</v>
      </c>
      <c r="Q414" s="13" t="s">
        <v>8311</v>
      </c>
      <c r="R414" t="s">
        <v>8316</v>
      </c>
      <c r="S414" s="11">
        <f t="shared" si="32"/>
        <v>41099.742800925924</v>
      </c>
      <c r="T414" s="11">
        <f t="shared" si="33"/>
        <v>15546.742800925926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157</v>
      </c>
      <c r="P415">
        <f t="shared" si="31"/>
        <v>117.37</v>
      </c>
      <c r="Q415" s="13" t="s">
        <v>8311</v>
      </c>
      <c r="R415" t="s">
        <v>8316</v>
      </c>
      <c r="S415" s="11">
        <f t="shared" si="32"/>
        <v>41079.877442129626</v>
      </c>
      <c r="T415" s="11">
        <f t="shared" si="33"/>
        <v>15540.877442129628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108</v>
      </c>
      <c r="P416">
        <f t="shared" si="31"/>
        <v>96.31</v>
      </c>
      <c r="Q416" s="13" t="s">
        <v>8311</v>
      </c>
      <c r="R416" t="s">
        <v>8316</v>
      </c>
      <c r="S416" s="11">
        <f t="shared" si="32"/>
        <v>41529.063252314816</v>
      </c>
      <c r="T416" s="11">
        <f t="shared" si="33"/>
        <v>15990.063252314814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1430</v>
      </c>
      <c r="P417">
        <f t="shared" si="31"/>
        <v>953.58</v>
      </c>
      <c r="Q417" s="13" t="s">
        <v>8311</v>
      </c>
      <c r="R417" t="s">
        <v>8316</v>
      </c>
      <c r="S417" s="11">
        <f t="shared" si="32"/>
        <v>41904.851875</v>
      </c>
      <c r="T417" s="11">
        <f t="shared" si="33"/>
        <v>16360.5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2002</v>
      </c>
      <c r="P418">
        <f t="shared" si="31"/>
        <v>800.88</v>
      </c>
      <c r="Q418" s="13" t="s">
        <v>8311</v>
      </c>
      <c r="R418" t="s">
        <v>8316</v>
      </c>
      <c r="S418" s="11">
        <f t="shared" si="32"/>
        <v>41648.396192129629</v>
      </c>
      <c r="T418" s="11">
        <f t="shared" si="33"/>
        <v>16109.396192129629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190</v>
      </c>
      <c r="P419">
        <f t="shared" si="31"/>
        <v>383.29</v>
      </c>
      <c r="Q419" s="13" t="s">
        <v>8311</v>
      </c>
      <c r="R419" t="s">
        <v>8316</v>
      </c>
      <c r="S419" s="11">
        <f t="shared" si="32"/>
        <v>41360.970601851855</v>
      </c>
      <c r="T419" s="11">
        <f t="shared" si="33"/>
        <v>15803.189583333333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89</v>
      </c>
      <c r="P420">
        <f t="shared" si="31"/>
        <v>190.96</v>
      </c>
      <c r="Q420" s="13" t="s">
        <v>8311</v>
      </c>
      <c r="R420" t="s">
        <v>8316</v>
      </c>
      <c r="S420" s="11">
        <f t="shared" si="32"/>
        <v>42178.282372685186</v>
      </c>
      <c r="T420" s="11">
        <f t="shared" si="33"/>
        <v>16639.282372685186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248</v>
      </c>
      <c r="P421">
        <f t="shared" si="31"/>
        <v>271.56</v>
      </c>
      <c r="Q421" s="13" t="s">
        <v>8311</v>
      </c>
      <c r="R421" t="s">
        <v>8316</v>
      </c>
      <c r="S421" s="11">
        <f t="shared" si="32"/>
        <v>41394.842442129629</v>
      </c>
      <c r="T421" s="11">
        <f t="shared" si="33"/>
        <v>15885.842442129629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599</v>
      </c>
      <c r="P422">
        <f t="shared" si="31"/>
        <v>6590.04</v>
      </c>
      <c r="Q422" s="13" t="s">
        <v>8311</v>
      </c>
      <c r="R422" t="s">
        <v>8317</v>
      </c>
      <c r="S422" s="11">
        <f t="shared" si="32"/>
        <v>41682.23646990741</v>
      </c>
      <c r="T422" s="11">
        <f t="shared" si="33"/>
        <v>16143.19480324074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130</v>
      </c>
      <c r="P423">
        <f t="shared" si="31"/>
        <v>3262</v>
      </c>
      <c r="Q423" s="13" t="s">
        <v>8311</v>
      </c>
      <c r="R423" t="s">
        <v>8317</v>
      </c>
      <c r="S423" s="11">
        <f t="shared" si="32"/>
        <v>42177.491388888884</v>
      </c>
      <c r="T423" s="11">
        <f t="shared" si="33"/>
        <v>16668.491388888888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49</v>
      </c>
      <c r="P424">
        <f t="shared" si="31"/>
        <v>1629.75</v>
      </c>
      <c r="Q424" s="13" t="s">
        <v>8311</v>
      </c>
      <c r="R424" t="s">
        <v>8317</v>
      </c>
      <c r="S424" s="11">
        <f t="shared" si="32"/>
        <v>41863.260381944441</v>
      </c>
      <c r="T424" s="11">
        <f t="shared" si="33"/>
        <v>16324.260381944443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98</v>
      </c>
      <c r="P425">
        <f t="shared" si="31"/>
        <v>1501.79</v>
      </c>
      <c r="Q425" s="13" t="s">
        <v>8311</v>
      </c>
      <c r="R425" t="s">
        <v>8317</v>
      </c>
      <c r="S425" s="11">
        <f t="shared" si="32"/>
        <v>41400.92627314815</v>
      </c>
      <c r="T425" s="11">
        <f t="shared" si="33"/>
        <v>15861.926273148149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648</v>
      </c>
      <c r="P426">
        <f t="shared" si="31"/>
        <v>3886.8</v>
      </c>
      <c r="Q426" s="13" t="s">
        <v>8311</v>
      </c>
      <c r="R426" t="s">
        <v>8317</v>
      </c>
      <c r="S426" s="11">
        <f t="shared" si="32"/>
        <v>40934.376145833332</v>
      </c>
      <c r="T426" s="11">
        <f t="shared" si="33"/>
        <v>15425.334479166666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39</v>
      </c>
      <c r="P427">
        <f t="shared" si="31"/>
        <v>9715</v>
      </c>
      <c r="Q427" s="13" t="s">
        <v>8311</v>
      </c>
      <c r="R427" t="s">
        <v>8317</v>
      </c>
      <c r="S427" s="11">
        <f t="shared" si="32"/>
        <v>42275.861157407402</v>
      </c>
      <c r="T427" s="11">
        <f t="shared" si="33"/>
        <v>16766.902824074074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193</v>
      </c>
      <c r="P428">
        <f t="shared" si="31"/>
        <v>2415.5</v>
      </c>
      <c r="Q428" s="13" t="s">
        <v>8311</v>
      </c>
      <c r="R428" t="s">
        <v>8317</v>
      </c>
      <c r="S428" s="11">
        <f t="shared" si="32"/>
        <v>42400.711967592593</v>
      </c>
      <c r="T428" s="11">
        <f t="shared" si="33"/>
        <v>16861.711967592593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297</v>
      </c>
      <c r="P429" t="e">
        <f t="shared" si="31"/>
        <v>#DIV/0!</v>
      </c>
      <c r="Q429" s="13" t="s">
        <v>8311</v>
      </c>
      <c r="R429" t="s">
        <v>8317</v>
      </c>
      <c r="S429" s="11">
        <f t="shared" si="32"/>
        <v>42285.909027777772</v>
      </c>
      <c r="T429" s="11">
        <f t="shared" si="33"/>
        <v>16730.790972222221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160</v>
      </c>
      <c r="P430">
        <f t="shared" si="31"/>
        <v>1476.54</v>
      </c>
      <c r="Q430" s="13" t="s">
        <v>8311</v>
      </c>
      <c r="R430" t="s">
        <v>8317</v>
      </c>
      <c r="S430" s="11">
        <f t="shared" si="32"/>
        <v>41778.766724537039</v>
      </c>
      <c r="T430" s="11">
        <f t="shared" si="33"/>
        <v>16237.916666666666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383</v>
      </c>
      <c r="P431" t="e">
        <f t="shared" si="31"/>
        <v>#DIV/0!</v>
      </c>
      <c r="Q431" s="13" t="s">
        <v>8311</v>
      </c>
      <c r="R431" t="s">
        <v>8317</v>
      </c>
      <c r="S431" s="11">
        <f t="shared" si="32"/>
        <v>40070.901412037041</v>
      </c>
      <c r="T431" s="11">
        <f t="shared" si="33"/>
        <v>14575.207638888889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1903</v>
      </c>
      <c r="P432">
        <f t="shared" si="31"/>
        <v>3805.6</v>
      </c>
      <c r="Q432" s="13" t="s">
        <v>8311</v>
      </c>
      <c r="R432" t="s">
        <v>8317</v>
      </c>
      <c r="S432" s="11">
        <f t="shared" si="32"/>
        <v>41513.107256944444</v>
      </c>
      <c r="T432" s="11">
        <f t="shared" si="33"/>
        <v>15959.107256944444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629</v>
      </c>
      <c r="P433">
        <f t="shared" si="31"/>
        <v>2356.88</v>
      </c>
      <c r="Q433" s="13" t="s">
        <v>8311</v>
      </c>
      <c r="R433" t="s">
        <v>8317</v>
      </c>
      <c r="S433" s="11">
        <f t="shared" si="32"/>
        <v>42526.871331018512</v>
      </c>
      <c r="T433" s="11">
        <f t="shared" si="33"/>
        <v>16987.871331018516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314</v>
      </c>
      <c r="P434">
        <f t="shared" si="31"/>
        <v>2356.38</v>
      </c>
      <c r="Q434" s="13" t="s">
        <v>8311</v>
      </c>
      <c r="R434" t="s">
        <v>8317</v>
      </c>
      <c r="S434" s="11">
        <f t="shared" si="32"/>
        <v>42238.726631944446</v>
      </c>
      <c r="T434" s="11">
        <f t="shared" si="33"/>
        <v>16729.726631944446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622</v>
      </c>
      <c r="P435" t="e">
        <f t="shared" si="31"/>
        <v>#DIV/0!</v>
      </c>
      <c r="Q435" s="13" t="s">
        <v>8311</v>
      </c>
      <c r="R435" t="s">
        <v>8317</v>
      </c>
      <c r="S435" s="11">
        <f t="shared" si="32"/>
        <v>42228.629884259266</v>
      </c>
      <c r="T435" s="11">
        <f t="shared" si="33"/>
        <v>16719.629884259262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747</v>
      </c>
      <c r="P436">
        <f t="shared" si="31"/>
        <v>9333.5</v>
      </c>
      <c r="Q436" s="13" t="s">
        <v>8311</v>
      </c>
      <c r="R436" t="s">
        <v>8317</v>
      </c>
      <c r="S436" s="11">
        <f t="shared" si="32"/>
        <v>41576.834513888891</v>
      </c>
      <c r="T436" s="11">
        <f t="shared" si="33"/>
        <v>16040.876180555555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17</v>
      </c>
      <c r="P437">
        <f t="shared" si="31"/>
        <v>6215</v>
      </c>
      <c r="Q437" s="13" t="s">
        <v>8311</v>
      </c>
      <c r="R437" t="s">
        <v>8317</v>
      </c>
      <c r="S437" s="11">
        <f t="shared" si="32"/>
        <v>41500.747453703705</v>
      </c>
      <c r="T437" s="11">
        <f t="shared" si="33"/>
        <v>15961.747453703703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1863</v>
      </c>
      <c r="P438" t="e">
        <f t="shared" si="31"/>
        <v>#DIV/0!</v>
      </c>
      <c r="Q438" s="13" t="s">
        <v>8311</v>
      </c>
      <c r="R438" t="s">
        <v>8317</v>
      </c>
      <c r="S438" s="11">
        <f t="shared" si="32"/>
        <v>41456.36241898148</v>
      </c>
      <c r="T438" s="11">
        <f t="shared" si="33"/>
        <v>15917.36241898148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265</v>
      </c>
      <c r="P439" t="e">
        <f t="shared" si="31"/>
        <v>#DIV/0!</v>
      </c>
      <c r="Q439" s="13" t="s">
        <v>8311</v>
      </c>
      <c r="R439" t="s">
        <v>8317</v>
      </c>
      <c r="S439" s="11">
        <f t="shared" si="32"/>
        <v>42591.31858796296</v>
      </c>
      <c r="T439" s="11">
        <f t="shared" si="33"/>
        <v>17082.318587962964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92</v>
      </c>
      <c r="P440">
        <f t="shared" si="31"/>
        <v>1679.27</v>
      </c>
      <c r="Q440" s="13" t="s">
        <v>8311</v>
      </c>
      <c r="R440" t="s">
        <v>8317</v>
      </c>
      <c r="S440" s="11">
        <f t="shared" si="32"/>
        <v>42296.261087962965</v>
      </c>
      <c r="T440" s="11">
        <f t="shared" si="33"/>
        <v>16757.302754629629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4049</v>
      </c>
      <c r="P441" t="e">
        <f t="shared" si="31"/>
        <v>#DIV/0!</v>
      </c>
      <c r="Q441" s="13" t="s">
        <v>8311</v>
      </c>
      <c r="R441" t="s">
        <v>8317</v>
      </c>
      <c r="S441" s="11">
        <f t="shared" si="32"/>
        <v>41919.761782407404</v>
      </c>
      <c r="T441" s="11">
        <f t="shared" si="33"/>
        <v>16360.761782407406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364</v>
      </c>
      <c r="P442">
        <f t="shared" si="31"/>
        <v>18185</v>
      </c>
      <c r="Q442" s="13" t="s">
        <v>8311</v>
      </c>
      <c r="R442" t="s">
        <v>8317</v>
      </c>
      <c r="S442" s="11">
        <f t="shared" si="32"/>
        <v>42423.985567129625</v>
      </c>
      <c r="T442" s="11">
        <f t="shared" si="33"/>
        <v>16884.943900462964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4525</v>
      </c>
      <c r="P443" t="e">
        <f t="shared" si="31"/>
        <v>#DIV/0!</v>
      </c>
      <c r="Q443" s="13" t="s">
        <v>8311</v>
      </c>
      <c r="R443" t="s">
        <v>8317</v>
      </c>
      <c r="S443" s="11">
        <f t="shared" si="32"/>
        <v>41550.793935185182</v>
      </c>
      <c r="T443" s="11">
        <f t="shared" si="33"/>
        <v>16011.793935185184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106</v>
      </c>
      <c r="P444">
        <f t="shared" si="31"/>
        <v>1063.71</v>
      </c>
      <c r="Q444" s="13" t="s">
        <v>8311</v>
      </c>
      <c r="R444" t="s">
        <v>8317</v>
      </c>
      <c r="S444" s="11">
        <f t="shared" si="32"/>
        <v>42024.888692129629</v>
      </c>
      <c r="T444" s="11">
        <f t="shared" si="33"/>
        <v>16485.888692129629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181</v>
      </c>
      <c r="P445">
        <f t="shared" si="31"/>
        <v>9033</v>
      </c>
      <c r="Q445" s="13" t="s">
        <v>8311</v>
      </c>
      <c r="R445" t="s">
        <v>8317</v>
      </c>
      <c r="S445" s="11">
        <f t="shared" si="32"/>
        <v>41650.015057870369</v>
      </c>
      <c r="T445" s="11">
        <f t="shared" si="33"/>
        <v>16111.015057870371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1791</v>
      </c>
      <c r="P446">
        <f t="shared" si="31"/>
        <v>17914</v>
      </c>
      <c r="Q446" s="13" t="s">
        <v>8311</v>
      </c>
      <c r="R446" t="s">
        <v>8317</v>
      </c>
      <c r="S446" s="11">
        <f t="shared" si="32"/>
        <v>40894.906956018516</v>
      </c>
      <c r="T446" s="11">
        <f t="shared" si="33"/>
        <v>15385.906956018518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30</v>
      </c>
      <c r="P447">
        <f t="shared" si="31"/>
        <v>8947.6299999999992</v>
      </c>
      <c r="Q447" s="13" t="s">
        <v>8311</v>
      </c>
      <c r="R447" t="s">
        <v>8317</v>
      </c>
      <c r="S447" s="11">
        <f t="shared" si="32"/>
        <v>42130.335358796292</v>
      </c>
      <c r="T447" s="11">
        <f t="shared" si="33"/>
        <v>16576.335358796296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170</v>
      </c>
      <c r="P448">
        <f t="shared" si="31"/>
        <v>1117.19</v>
      </c>
      <c r="Q448" s="13" t="s">
        <v>8311</v>
      </c>
      <c r="R448" t="s">
        <v>8317</v>
      </c>
      <c r="S448" s="11">
        <f t="shared" si="32"/>
        <v>42037.083564814813</v>
      </c>
      <c r="T448" s="11">
        <f t="shared" si="33"/>
        <v>16498.083564814813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59</v>
      </c>
      <c r="P449">
        <f t="shared" si="31"/>
        <v>17805</v>
      </c>
      <c r="Q449" s="13" t="s">
        <v>8311</v>
      </c>
      <c r="R449" t="s">
        <v>8317</v>
      </c>
      <c r="S449" s="11">
        <f t="shared" si="32"/>
        <v>41331.555127314816</v>
      </c>
      <c r="T449" s="11">
        <f t="shared" si="33"/>
        <v>15787.513460648146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709</v>
      </c>
      <c r="P450">
        <f t="shared" si="31"/>
        <v>4432.75</v>
      </c>
      <c r="Q450" s="13" t="s">
        <v>8311</v>
      </c>
      <c r="R450" t="s">
        <v>8317</v>
      </c>
      <c r="S450" s="11">
        <f t="shared" si="32"/>
        <v>41753.758043981477</v>
      </c>
      <c r="T450" s="11">
        <f t="shared" si="33"/>
        <v>16204.758043981479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884</v>
      </c>
      <c r="P451">
        <f t="shared" ref="P451:P514" si="36">ROUND(E451/L451,2)</f>
        <v>3536</v>
      </c>
      <c r="Q451" s="13" t="s">
        <v>8311</v>
      </c>
      <c r="R451" t="s">
        <v>8317</v>
      </c>
      <c r="S451" s="11">
        <f t="shared" ref="S451:S514" si="37">(((J451/60)/60)/24)+DATE(1970, 1,1)</f>
        <v>41534.568113425928</v>
      </c>
      <c r="T451" s="11">
        <f t="shared" ref="T451:T514" si="38">(((I451/60)/60)/24)</f>
        <v>15995.568113425927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35</v>
      </c>
      <c r="P452">
        <f t="shared" si="36"/>
        <v>2512.86</v>
      </c>
      <c r="Q452" s="13" t="s">
        <v>8311</v>
      </c>
      <c r="R452" t="s">
        <v>8317</v>
      </c>
      <c r="S452" s="11">
        <f t="shared" si="37"/>
        <v>41654.946759259255</v>
      </c>
      <c r="T452" s="11">
        <f t="shared" si="38"/>
        <v>16115.946759259257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88</v>
      </c>
      <c r="P453" t="e">
        <f t="shared" si="36"/>
        <v>#DIV/0!</v>
      </c>
      <c r="Q453" s="13" t="s">
        <v>8311</v>
      </c>
      <c r="R453" t="s">
        <v>8317</v>
      </c>
      <c r="S453" s="11">
        <f t="shared" si="37"/>
        <v>41634.715173611112</v>
      </c>
      <c r="T453" s="11">
        <f t="shared" si="38"/>
        <v>16095.715173611112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2339</v>
      </c>
      <c r="P454">
        <f t="shared" si="36"/>
        <v>1462.08</v>
      </c>
      <c r="Q454" s="13" t="s">
        <v>8311</v>
      </c>
      <c r="R454" t="s">
        <v>8317</v>
      </c>
      <c r="S454" s="11">
        <f t="shared" si="37"/>
        <v>42107.703877314809</v>
      </c>
      <c r="T454" s="11">
        <f t="shared" si="38"/>
        <v>16568.703877314812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18</v>
      </c>
      <c r="P455">
        <f t="shared" si="36"/>
        <v>8741</v>
      </c>
      <c r="Q455" s="13" t="s">
        <v>8311</v>
      </c>
      <c r="R455" t="s">
        <v>8317</v>
      </c>
      <c r="S455" s="11">
        <f t="shared" si="37"/>
        <v>42038.824988425928</v>
      </c>
      <c r="T455" s="11">
        <f t="shared" si="38"/>
        <v>16485.824988425928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174</v>
      </c>
      <c r="P456">
        <f t="shared" si="36"/>
        <v>3488.8</v>
      </c>
      <c r="Q456" s="13" t="s">
        <v>8311</v>
      </c>
      <c r="R456" t="s">
        <v>8317</v>
      </c>
      <c r="S456" s="11">
        <f t="shared" si="37"/>
        <v>41938.717256944445</v>
      </c>
      <c r="T456" s="11">
        <f t="shared" si="38"/>
        <v>16400.551388888889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27</v>
      </c>
      <c r="P457">
        <f t="shared" si="36"/>
        <v>8706</v>
      </c>
      <c r="Q457" s="13" t="s">
        <v>8311</v>
      </c>
      <c r="R457" t="s">
        <v>8317</v>
      </c>
      <c r="S457" s="11">
        <f t="shared" si="37"/>
        <v>40971.002569444441</v>
      </c>
      <c r="T457" s="11">
        <f t="shared" si="38"/>
        <v>15447.021527777777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196</v>
      </c>
      <c r="P458">
        <f t="shared" si="36"/>
        <v>5798.67</v>
      </c>
      <c r="Q458" s="13" t="s">
        <v>8311</v>
      </c>
      <c r="R458" t="s">
        <v>8317</v>
      </c>
      <c r="S458" s="11">
        <f t="shared" si="37"/>
        <v>41547.694456018515</v>
      </c>
      <c r="T458" s="11">
        <f t="shared" si="38"/>
        <v>16000.165972222223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87</v>
      </c>
      <c r="P459" t="e">
        <f t="shared" si="36"/>
        <v>#DIV/0!</v>
      </c>
      <c r="Q459" s="13" t="s">
        <v>8311</v>
      </c>
      <c r="R459" t="s">
        <v>8317</v>
      </c>
      <c r="S459" s="11">
        <f t="shared" si="37"/>
        <v>41837.767500000002</v>
      </c>
      <c r="T459" s="11">
        <f t="shared" si="38"/>
        <v>16298.7675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174</v>
      </c>
      <c r="P460">
        <f t="shared" si="36"/>
        <v>354.08</v>
      </c>
      <c r="Q460" s="13" t="s">
        <v>8311</v>
      </c>
      <c r="R460" t="s">
        <v>8317</v>
      </c>
      <c r="S460" s="11">
        <f t="shared" si="37"/>
        <v>41378.69976851852</v>
      </c>
      <c r="T460" s="11">
        <f t="shared" si="38"/>
        <v>15839.69976851852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44</v>
      </c>
      <c r="P461">
        <f t="shared" si="36"/>
        <v>17277</v>
      </c>
      <c r="Q461" s="13" t="s">
        <v>8311</v>
      </c>
      <c r="R461" t="s">
        <v>8317</v>
      </c>
      <c r="S461" s="11">
        <f t="shared" si="37"/>
        <v>40800.6403587963</v>
      </c>
      <c r="T461" s="11">
        <f t="shared" si="38"/>
        <v>15291.682025462964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203</v>
      </c>
      <c r="P462">
        <f t="shared" si="36"/>
        <v>8630.19</v>
      </c>
      <c r="Q462" s="13" t="s">
        <v>8311</v>
      </c>
      <c r="R462" t="s">
        <v>8317</v>
      </c>
      <c r="S462" s="11">
        <f t="shared" si="37"/>
        <v>41759.542534722219</v>
      </c>
      <c r="T462" s="11">
        <f t="shared" si="38"/>
        <v>16222.166666666666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3123</v>
      </c>
      <c r="P463" t="e">
        <f t="shared" si="36"/>
        <v>#DIV/0!</v>
      </c>
      <c r="Q463" s="13" t="s">
        <v>8311</v>
      </c>
      <c r="R463" t="s">
        <v>8317</v>
      </c>
      <c r="S463" s="11">
        <f t="shared" si="37"/>
        <v>41407.84684027778</v>
      </c>
      <c r="T463" s="11">
        <f t="shared" si="38"/>
        <v>15858.846840277778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17</v>
      </c>
      <c r="P464" t="e">
        <f t="shared" si="36"/>
        <v>#DIV/0!</v>
      </c>
      <c r="Q464" s="13" t="s">
        <v>8311</v>
      </c>
      <c r="R464" t="s">
        <v>8317</v>
      </c>
      <c r="S464" s="11">
        <f t="shared" si="37"/>
        <v>40705.126631944448</v>
      </c>
      <c r="T464" s="11">
        <f t="shared" si="38"/>
        <v>15196.126631944446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31</v>
      </c>
      <c r="P465">
        <f t="shared" si="36"/>
        <v>1559.55</v>
      </c>
      <c r="Q465" s="13" t="s">
        <v>8311</v>
      </c>
      <c r="R465" t="s">
        <v>8317</v>
      </c>
      <c r="S465" s="11">
        <f t="shared" si="37"/>
        <v>40750.710104166668</v>
      </c>
      <c r="T465" s="11">
        <f t="shared" si="38"/>
        <v>15241.710104166668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1690</v>
      </c>
      <c r="P466">
        <f t="shared" si="36"/>
        <v>17066</v>
      </c>
      <c r="Q466" s="13" t="s">
        <v>8311</v>
      </c>
      <c r="R466" t="s">
        <v>8317</v>
      </c>
      <c r="S466" s="11">
        <f t="shared" si="37"/>
        <v>42488.848784722228</v>
      </c>
      <c r="T466" s="11">
        <f t="shared" si="38"/>
        <v>16939.848784722224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3326</v>
      </c>
      <c r="P467">
        <f t="shared" si="36"/>
        <v>2128.61</v>
      </c>
      <c r="Q467" s="13" t="s">
        <v>8311</v>
      </c>
      <c r="R467" t="s">
        <v>8317</v>
      </c>
      <c r="S467" s="11">
        <f t="shared" si="37"/>
        <v>41801.120069444441</v>
      </c>
      <c r="T467" s="11">
        <f t="shared" si="38"/>
        <v>16248.120069444443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170</v>
      </c>
      <c r="P468">
        <f t="shared" si="36"/>
        <v>3396.8</v>
      </c>
      <c r="Q468" s="13" t="s">
        <v>8311</v>
      </c>
      <c r="R468" t="s">
        <v>8317</v>
      </c>
      <c r="S468" s="11">
        <f t="shared" si="37"/>
        <v>41129.942870370374</v>
      </c>
      <c r="T468" s="11">
        <f t="shared" si="38"/>
        <v>15590.942870370372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84</v>
      </c>
      <c r="P469">
        <f t="shared" si="36"/>
        <v>432.36</v>
      </c>
      <c r="Q469" s="13" t="s">
        <v>8311</v>
      </c>
      <c r="R469" t="s">
        <v>8317</v>
      </c>
      <c r="S469" s="11">
        <f t="shared" si="37"/>
        <v>41135.679791666669</v>
      </c>
      <c r="T469" s="11">
        <f t="shared" si="38"/>
        <v>15611.679791666667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224</v>
      </c>
      <c r="P470" t="e">
        <f t="shared" si="36"/>
        <v>#DIV/0!</v>
      </c>
      <c r="Q470" s="13" t="s">
        <v>8311</v>
      </c>
      <c r="R470" t="s">
        <v>8317</v>
      </c>
      <c r="S470" s="11">
        <f t="shared" si="37"/>
        <v>41041.167627314811</v>
      </c>
      <c r="T470" s="11">
        <f t="shared" si="38"/>
        <v>15532.160474537035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278</v>
      </c>
      <c r="P471" t="e">
        <f t="shared" si="36"/>
        <v>#DIV/0!</v>
      </c>
      <c r="Q471" s="13" t="s">
        <v>8311</v>
      </c>
      <c r="R471" t="s">
        <v>8317</v>
      </c>
      <c r="S471" s="11">
        <f t="shared" si="37"/>
        <v>41827.989861111113</v>
      </c>
      <c r="T471" s="11">
        <f t="shared" si="38"/>
        <v>16318.989861111111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333</v>
      </c>
      <c r="P472">
        <f t="shared" si="36"/>
        <v>8318.39</v>
      </c>
      <c r="Q472" s="13" t="s">
        <v>8311</v>
      </c>
      <c r="R472" t="s">
        <v>8317</v>
      </c>
      <c r="S472" s="11">
        <f t="shared" si="37"/>
        <v>41605.167696759258</v>
      </c>
      <c r="T472" s="11">
        <f t="shared" si="38"/>
        <v>16086.166666666666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30</v>
      </c>
      <c r="P473">
        <f t="shared" si="36"/>
        <v>97.49</v>
      </c>
      <c r="Q473" s="13" t="s">
        <v>8311</v>
      </c>
      <c r="R473" t="s">
        <v>8317</v>
      </c>
      <c r="S473" s="11">
        <f t="shared" si="37"/>
        <v>41703.721979166665</v>
      </c>
      <c r="T473" s="11">
        <f t="shared" si="38"/>
        <v>16179.680312499999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2065</v>
      </c>
      <c r="P474">
        <f t="shared" si="36"/>
        <v>3304.01</v>
      </c>
      <c r="Q474" s="13" t="s">
        <v>8311</v>
      </c>
      <c r="R474" t="s">
        <v>8317</v>
      </c>
      <c r="S474" s="11">
        <f t="shared" si="37"/>
        <v>41844.922662037039</v>
      </c>
      <c r="T474" s="11">
        <f t="shared" si="38"/>
        <v>16305.922662037037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55</v>
      </c>
      <c r="P475">
        <f t="shared" si="36"/>
        <v>1178.6400000000001</v>
      </c>
      <c r="Q475" s="13" t="s">
        <v>8311</v>
      </c>
      <c r="R475" t="s">
        <v>8317</v>
      </c>
      <c r="S475" s="11">
        <f t="shared" si="37"/>
        <v>41869.698136574072</v>
      </c>
      <c r="T475" s="11">
        <f t="shared" si="38"/>
        <v>16330.698136574074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499</v>
      </c>
      <c r="P476">
        <f t="shared" si="36"/>
        <v>16465</v>
      </c>
      <c r="Q476" s="13" t="s">
        <v>8311</v>
      </c>
      <c r="R476" t="s">
        <v>8317</v>
      </c>
      <c r="S476" s="11">
        <f t="shared" si="37"/>
        <v>42753.329039351855</v>
      </c>
      <c r="T476" s="11">
        <f t="shared" si="38"/>
        <v>17214.329039351851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819</v>
      </c>
      <c r="P477" t="e">
        <f t="shared" si="36"/>
        <v>#DIV/0!</v>
      </c>
      <c r="Q477" s="13" t="s">
        <v>8311</v>
      </c>
      <c r="R477" t="s">
        <v>8317</v>
      </c>
      <c r="S477" s="11">
        <f t="shared" si="37"/>
        <v>42100.086145833338</v>
      </c>
      <c r="T477" s="11">
        <f t="shared" si="38"/>
        <v>16561.086145833335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7</v>
      </c>
      <c r="P478">
        <f t="shared" si="36"/>
        <v>131.38</v>
      </c>
      <c r="Q478" s="13" t="s">
        <v>8311</v>
      </c>
      <c r="R478" t="s">
        <v>8317</v>
      </c>
      <c r="S478" s="11">
        <f t="shared" si="37"/>
        <v>41757.975011574075</v>
      </c>
      <c r="T478" s="11">
        <f t="shared" si="38"/>
        <v>16224.165972222223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1082</v>
      </c>
      <c r="P479" t="e">
        <f t="shared" si="36"/>
        <v>#DIV/0!</v>
      </c>
      <c r="Q479" s="13" t="s">
        <v>8311</v>
      </c>
      <c r="R479" t="s">
        <v>8317</v>
      </c>
      <c r="S479" s="11">
        <f t="shared" si="37"/>
        <v>40987.83488425926</v>
      </c>
      <c r="T479" s="11">
        <f t="shared" si="38"/>
        <v>15478.83488425926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162</v>
      </c>
      <c r="P480" t="e">
        <f t="shared" si="36"/>
        <v>#DIV/0!</v>
      </c>
      <c r="Q480" s="13" t="s">
        <v>8311</v>
      </c>
      <c r="R480" t="s">
        <v>8317</v>
      </c>
      <c r="S480" s="11">
        <f t="shared" si="37"/>
        <v>42065.910983796297</v>
      </c>
      <c r="T480" s="11">
        <f t="shared" si="38"/>
        <v>16526.869317129629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108</v>
      </c>
      <c r="P481">
        <f t="shared" si="36"/>
        <v>294.55</v>
      </c>
      <c r="Q481" s="13" t="s">
        <v>8311</v>
      </c>
      <c r="R481" t="s">
        <v>8317</v>
      </c>
      <c r="S481" s="11">
        <f t="shared" si="37"/>
        <v>41904.407812500001</v>
      </c>
      <c r="T481" s="11">
        <f t="shared" si="38"/>
        <v>16395.449479166666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40</v>
      </c>
      <c r="P482">
        <f t="shared" si="36"/>
        <v>115.47</v>
      </c>
      <c r="Q482" s="13" t="s">
        <v>8311</v>
      </c>
      <c r="R482" t="s">
        <v>8317</v>
      </c>
      <c r="S482" s="11">
        <f t="shared" si="37"/>
        <v>41465.500173611108</v>
      </c>
      <c r="T482" s="11">
        <f t="shared" si="38"/>
        <v>15926.50017361111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54</v>
      </c>
      <c r="P483">
        <f t="shared" si="36"/>
        <v>768.82</v>
      </c>
      <c r="Q483" s="13" t="s">
        <v>8311</v>
      </c>
      <c r="R483" t="s">
        <v>8317</v>
      </c>
      <c r="S483" s="11">
        <f t="shared" si="37"/>
        <v>41162.672326388885</v>
      </c>
      <c r="T483" s="11">
        <f t="shared" si="38"/>
        <v>15623.672326388887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160</v>
      </c>
      <c r="P484">
        <f t="shared" si="36"/>
        <v>16000</v>
      </c>
      <c r="Q484" s="13" t="s">
        <v>8311</v>
      </c>
      <c r="R484" t="s">
        <v>8317</v>
      </c>
      <c r="S484" s="11">
        <f t="shared" si="37"/>
        <v>42447.896875000006</v>
      </c>
      <c r="T484" s="11">
        <f t="shared" si="38"/>
        <v>16905.606944444444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106</v>
      </c>
      <c r="P485">
        <f t="shared" si="36"/>
        <v>108.41</v>
      </c>
      <c r="Q485" s="13" t="s">
        <v>8311</v>
      </c>
      <c r="R485" t="s">
        <v>8317</v>
      </c>
      <c r="S485" s="11">
        <f t="shared" si="37"/>
        <v>41243.197592592594</v>
      </c>
      <c r="T485" s="11">
        <f t="shared" si="38"/>
        <v>15734.197592592594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20</v>
      </c>
      <c r="P486">
        <f t="shared" si="36"/>
        <v>1448.14</v>
      </c>
      <c r="Q486" s="13" t="s">
        <v>8311</v>
      </c>
      <c r="R486" t="s">
        <v>8317</v>
      </c>
      <c r="S486" s="11">
        <f t="shared" si="37"/>
        <v>42272.93949074074</v>
      </c>
      <c r="T486" s="11">
        <f t="shared" si="38"/>
        <v>16744.981157407408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42</v>
      </c>
      <c r="P487">
        <f t="shared" si="36"/>
        <v>127.35</v>
      </c>
      <c r="Q487" s="13" t="s">
        <v>8311</v>
      </c>
      <c r="R487" t="s">
        <v>8317</v>
      </c>
      <c r="S487" s="11">
        <f t="shared" si="37"/>
        <v>41381.50577546296</v>
      </c>
      <c r="T487" s="11">
        <f t="shared" si="38"/>
        <v>15842.505775462962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3</v>
      </c>
      <c r="P488">
        <f t="shared" si="36"/>
        <v>15903.5</v>
      </c>
      <c r="Q488" s="13" t="s">
        <v>8311</v>
      </c>
      <c r="R488" t="s">
        <v>8317</v>
      </c>
      <c r="S488" s="11">
        <f t="shared" si="37"/>
        <v>41761.94258101852</v>
      </c>
      <c r="T488" s="11">
        <f t="shared" si="38"/>
        <v>16222.942581018518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32</v>
      </c>
      <c r="P489" t="e">
        <f t="shared" si="36"/>
        <v>#DIV/0!</v>
      </c>
      <c r="Q489" s="13" t="s">
        <v>8311</v>
      </c>
      <c r="R489" t="s">
        <v>8317</v>
      </c>
      <c r="S489" s="11">
        <f t="shared" si="37"/>
        <v>42669.594837962963</v>
      </c>
      <c r="T489" s="11">
        <f t="shared" si="38"/>
        <v>17160.636504629631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132</v>
      </c>
      <c r="P490" t="e">
        <f t="shared" si="36"/>
        <v>#DIV/0!</v>
      </c>
      <c r="Q490" s="13" t="s">
        <v>8311</v>
      </c>
      <c r="R490" t="s">
        <v>8317</v>
      </c>
      <c r="S490" s="11">
        <f t="shared" si="37"/>
        <v>42714.054398148146</v>
      </c>
      <c r="T490" s="11">
        <f t="shared" si="38"/>
        <v>17175.05439814815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21</v>
      </c>
      <c r="P491">
        <f t="shared" si="36"/>
        <v>5248</v>
      </c>
      <c r="Q491" s="13" t="s">
        <v>8311</v>
      </c>
      <c r="R491" t="s">
        <v>8317</v>
      </c>
      <c r="S491" s="11">
        <f t="shared" si="37"/>
        <v>40882.481666666667</v>
      </c>
      <c r="T491" s="11">
        <f t="shared" si="38"/>
        <v>15344.481249999999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1573</v>
      </c>
      <c r="P492" t="e">
        <f t="shared" si="36"/>
        <v>#DIV/0!</v>
      </c>
      <c r="Q492" s="13" t="s">
        <v>8311</v>
      </c>
      <c r="R492" t="s">
        <v>8317</v>
      </c>
      <c r="S492" s="11">
        <f t="shared" si="37"/>
        <v>41113.968576388892</v>
      </c>
      <c r="T492" s="11">
        <f t="shared" si="38"/>
        <v>15574.96857638889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157</v>
      </c>
      <c r="P493" t="e">
        <f t="shared" si="36"/>
        <v>#DIV/0!</v>
      </c>
      <c r="Q493" s="13" t="s">
        <v>8311</v>
      </c>
      <c r="R493" t="s">
        <v>8317</v>
      </c>
      <c r="S493" s="11">
        <f t="shared" si="37"/>
        <v>42366.982627314821</v>
      </c>
      <c r="T493" s="11">
        <f t="shared" si="38"/>
        <v>16827.982627314817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3" t="s">
        <v>8311</v>
      </c>
      <c r="R494" t="s">
        <v>8317</v>
      </c>
      <c r="S494" s="11">
        <f t="shared" si="37"/>
        <v>42596.03506944445</v>
      </c>
      <c r="T494" s="11">
        <f t="shared" si="38"/>
        <v>17087.035069444446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52</v>
      </c>
      <c r="P495" t="e">
        <f t="shared" si="36"/>
        <v>#DIV/0!</v>
      </c>
      <c r="Q495" s="13" t="s">
        <v>8311</v>
      </c>
      <c r="R495" t="s">
        <v>8317</v>
      </c>
      <c r="S495" s="11">
        <f t="shared" si="37"/>
        <v>42114.726134259254</v>
      </c>
      <c r="T495" s="11">
        <f t="shared" si="38"/>
        <v>16575.726134259257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78</v>
      </c>
      <c r="P496">
        <f t="shared" si="36"/>
        <v>5232</v>
      </c>
      <c r="Q496" s="13" t="s">
        <v>8311</v>
      </c>
      <c r="R496" t="s">
        <v>8317</v>
      </c>
      <c r="S496" s="11">
        <f t="shared" si="37"/>
        <v>41799.830613425926</v>
      </c>
      <c r="T496" s="11">
        <f t="shared" si="38"/>
        <v>16254.125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224</v>
      </c>
      <c r="P497" t="e">
        <f t="shared" si="36"/>
        <v>#DIV/0!</v>
      </c>
      <c r="Q497" s="13" t="s">
        <v>8311</v>
      </c>
      <c r="R497" t="s">
        <v>8317</v>
      </c>
      <c r="S497" s="11">
        <f t="shared" si="37"/>
        <v>42171.827604166669</v>
      </c>
      <c r="T497" s="11">
        <f t="shared" si="38"/>
        <v>16632.827604166665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26</v>
      </c>
      <c r="P498">
        <f t="shared" si="36"/>
        <v>15673.44</v>
      </c>
      <c r="Q498" s="13" t="s">
        <v>8311</v>
      </c>
      <c r="R498" t="s">
        <v>8317</v>
      </c>
      <c r="S498" s="11">
        <f t="shared" si="37"/>
        <v>41620.93141203704</v>
      </c>
      <c r="T498" s="11">
        <f t="shared" si="38"/>
        <v>16111.931412037038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349</v>
      </c>
      <c r="P499">
        <f t="shared" si="36"/>
        <v>5217</v>
      </c>
      <c r="Q499" s="13" t="s">
        <v>8311</v>
      </c>
      <c r="R499" t="s">
        <v>8317</v>
      </c>
      <c r="S499" s="11">
        <f t="shared" si="37"/>
        <v>41945.037789351853</v>
      </c>
      <c r="T499" s="11">
        <f t="shared" si="38"/>
        <v>16429.208333333332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24</v>
      </c>
      <c r="P500">
        <f t="shared" si="36"/>
        <v>711.36</v>
      </c>
      <c r="Q500" s="13" t="s">
        <v>8311</v>
      </c>
      <c r="R500" t="s">
        <v>8317</v>
      </c>
      <c r="S500" s="11">
        <f t="shared" si="37"/>
        <v>40858.762141203704</v>
      </c>
      <c r="T500" s="11">
        <f t="shared" si="38"/>
        <v>15331.762141203704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78</v>
      </c>
      <c r="P501">
        <f t="shared" si="36"/>
        <v>600.25</v>
      </c>
      <c r="Q501" s="13" t="s">
        <v>8311</v>
      </c>
      <c r="R501" t="s">
        <v>8317</v>
      </c>
      <c r="S501" s="11">
        <f t="shared" si="37"/>
        <v>40043.895462962959</v>
      </c>
      <c r="T501" s="11">
        <f t="shared" si="38"/>
        <v>14529.874305555555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240</v>
      </c>
      <c r="P502">
        <f t="shared" si="36"/>
        <v>3899.25</v>
      </c>
      <c r="Q502" s="13" t="s">
        <v>8311</v>
      </c>
      <c r="R502" t="s">
        <v>8317</v>
      </c>
      <c r="S502" s="11">
        <f t="shared" si="37"/>
        <v>40247.886006944449</v>
      </c>
      <c r="T502" s="11">
        <f t="shared" si="38"/>
        <v>14737.927777777777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156</v>
      </c>
      <c r="P503" t="e">
        <f t="shared" si="36"/>
        <v>#DIV/0!</v>
      </c>
      <c r="Q503" s="13" t="s">
        <v>8311</v>
      </c>
      <c r="R503" t="s">
        <v>8317</v>
      </c>
      <c r="S503" s="11">
        <f t="shared" si="37"/>
        <v>40703.234386574077</v>
      </c>
      <c r="T503" s="11">
        <f t="shared" si="38"/>
        <v>15164.234386574075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78</v>
      </c>
      <c r="P504">
        <f t="shared" si="36"/>
        <v>3897.75</v>
      </c>
      <c r="Q504" s="13" t="s">
        <v>8311</v>
      </c>
      <c r="R504" t="s">
        <v>8317</v>
      </c>
      <c r="S504" s="11">
        <f t="shared" si="37"/>
        <v>40956.553530092591</v>
      </c>
      <c r="T504" s="11">
        <f t="shared" si="38"/>
        <v>15417.511863425925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239</v>
      </c>
      <c r="P505">
        <f t="shared" si="36"/>
        <v>1729.44</v>
      </c>
      <c r="Q505" s="13" t="s">
        <v>8311</v>
      </c>
      <c r="R505" t="s">
        <v>8317</v>
      </c>
      <c r="S505" s="11">
        <f t="shared" si="37"/>
        <v>41991.526655092588</v>
      </c>
      <c r="T505" s="11">
        <f t="shared" si="38"/>
        <v>16452.526655092592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63</v>
      </c>
      <c r="P506">
        <f t="shared" si="36"/>
        <v>3107</v>
      </c>
      <c r="Q506" s="13" t="s">
        <v>8311</v>
      </c>
      <c r="R506" t="s">
        <v>8317</v>
      </c>
      <c r="S506" s="11">
        <f t="shared" si="37"/>
        <v>40949.98364583333</v>
      </c>
      <c r="T506" s="11">
        <f t="shared" si="38"/>
        <v>15440.941979166666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129</v>
      </c>
      <c r="P507">
        <f t="shared" si="36"/>
        <v>1109.29</v>
      </c>
      <c r="Q507" s="13" t="s">
        <v>8311</v>
      </c>
      <c r="R507" t="s">
        <v>8317</v>
      </c>
      <c r="S507" s="11">
        <f t="shared" si="37"/>
        <v>42318.098217592589</v>
      </c>
      <c r="T507" s="11">
        <f t="shared" si="38"/>
        <v>16794.098217592593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8</v>
      </c>
      <c r="P508">
        <f t="shared" si="36"/>
        <v>15505</v>
      </c>
      <c r="Q508" s="13" t="s">
        <v>8311</v>
      </c>
      <c r="R508" t="s">
        <v>8317</v>
      </c>
      <c r="S508" s="11">
        <f t="shared" si="37"/>
        <v>41466.552314814813</v>
      </c>
      <c r="T508" s="11">
        <f t="shared" si="38"/>
        <v>15927.552314814813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77</v>
      </c>
      <c r="P509">
        <f t="shared" si="36"/>
        <v>1548.1</v>
      </c>
      <c r="Q509" s="13" t="s">
        <v>8311</v>
      </c>
      <c r="R509" t="s">
        <v>8317</v>
      </c>
      <c r="S509" s="11">
        <f t="shared" si="37"/>
        <v>41156.958993055552</v>
      </c>
      <c r="T509" s="11">
        <f t="shared" si="38"/>
        <v>15632.958993055554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31</v>
      </c>
      <c r="P510">
        <f t="shared" si="36"/>
        <v>5147.67</v>
      </c>
      <c r="Q510" s="13" t="s">
        <v>8311</v>
      </c>
      <c r="R510" t="s">
        <v>8317</v>
      </c>
      <c r="S510" s="11">
        <f t="shared" si="37"/>
        <v>40995.024317129632</v>
      </c>
      <c r="T510" s="11">
        <f t="shared" si="38"/>
        <v>15485.593055555555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309</v>
      </c>
      <c r="P511">
        <f t="shared" si="36"/>
        <v>15435.55</v>
      </c>
      <c r="Q511" s="13" t="s">
        <v>8311</v>
      </c>
      <c r="R511" t="s">
        <v>8317</v>
      </c>
      <c r="S511" s="11">
        <f t="shared" si="37"/>
        <v>42153.631597222222</v>
      </c>
      <c r="T511" s="11">
        <f t="shared" si="38"/>
        <v>16614.631597222222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110</v>
      </c>
      <c r="P512" t="e">
        <f t="shared" si="36"/>
        <v>#DIV/0!</v>
      </c>
      <c r="Q512" s="13" t="s">
        <v>8311</v>
      </c>
      <c r="R512" t="s">
        <v>8317</v>
      </c>
      <c r="S512" s="11">
        <f t="shared" si="37"/>
        <v>42400.176377314812</v>
      </c>
      <c r="T512" s="11">
        <f t="shared" si="38"/>
        <v>16861.176377314816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307</v>
      </c>
      <c r="P513">
        <f t="shared" si="36"/>
        <v>3067</v>
      </c>
      <c r="Q513" s="13" t="s">
        <v>8311</v>
      </c>
      <c r="R513" t="s">
        <v>8317</v>
      </c>
      <c r="S513" s="11">
        <f t="shared" si="37"/>
        <v>41340.303032407406</v>
      </c>
      <c r="T513" s="11">
        <f t="shared" si="38"/>
        <v>15801.261365740742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192</v>
      </c>
      <c r="P514">
        <f t="shared" si="36"/>
        <v>7663.5</v>
      </c>
      <c r="Q514" s="13" t="s">
        <v>8311</v>
      </c>
      <c r="R514" t="s">
        <v>8317</v>
      </c>
      <c r="S514" s="11">
        <f t="shared" si="37"/>
        <v>42649.742210648154</v>
      </c>
      <c r="T514" s="11">
        <f t="shared" si="38"/>
        <v>17125.783877314814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31</v>
      </c>
      <c r="P515">
        <f t="shared" ref="P515:P578" si="41">ROUND(E515/L515,2)</f>
        <v>225.27</v>
      </c>
      <c r="Q515" s="13" t="s">
        <v>8311</v>
      </c>
      <c r="R515" t="s">
        <v>8317</v>
      </c>
      <c r="S515" s="11">
        <f t="shared" ref="S515:S578" si="42">(((J515/60)/60)/24)+DATE(1970, 1,1)</f>
        <v>42552.653993055559</v>
      </c>
      <c r="T515" s="11">
        <f t="shared" ref="T515:T578" si="43">(((I515/60)/60)/24)</f>
        <v>17028.291666666668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1021</v>
      </c>
      <c r="P516">
        <f t="shared" si="41"/>
        <v>5105</v>
      </c>
      <c r="Q516" s="13" t="s">
        <v>8311</v>
      </c>
      <c r="R516" t="s">
        <v>8317</v>
      </c>
      <c r="S516" s="11">
        <f t="shared" si="42"/>
        <v>41830.613969907405</v>
      </c>
      <c r="T516" s="11">
        <f t="shared" si="43"/>
        <v>16291.613969907406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16</v>
      </c>
      <c r="P517">
        <f t="shared" si="41"/>
        <v>449.56</v>
      </c>
      <c r="Q517" s="13" t="s">
        <v>8311</v>
      </c>
      <c r="R517" t="s">
        <v>8317</v>
      </c>
      <c r="S517" s="11">
        <f t="shared" si="42"/>
        <v>42327.490752314814</v>
      </c>
      <c r="T517" s="11">
        <f t="shared" si="43"/>
        <v>16798.490752314814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306</v>
      </c>
      <c r="P518" t="e">
        <f t="shared" si="41"/>
        <v>#DIV/0!</v>
      </c>
      <c r="Q518" s="13" t="s">
        <v>8311</v>
      </c>
      <c r="R518" t="s">
        <v>8317</v>
      </c>
      <c r="S518" s="11">
        <f t="shared" si="42"/>
        <v>42091.778703703705</v>
      </c>
      <c r="T518" s="11">
        <f t="shared" si="43"/>
        <v>16582.778703703701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102</v>
      </c>
      <c r="P519">
        <f t="shared" si="41"/>
        <v>5091</v>
      </c>
      <c r="Q519" s="13" t="s">
        <v>8311</v>
      </c>
      <c r="R519" t="s">
        <v>8317</v>
      </c>
      <c r="S519" s="11">
        <f t="shared" si="42"/>
        <v>42738.615289351852</v>
      </c>
      <c r="T519" s="11">
        <f t="shared" si="43"/>
        <v>17199.615289351852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213</v>
      </c>
      <c r="P520" t="e">
        <f t="shared" si="41"/>
        <v>#DIV/0!</v>
      </c>
      <c r="Q520" s="13" t="s">
        <v>8311</v>
      </c>
      <c r="R520" t="s">
        <v>8317</v>
      </c>
      <c r="S520" s="11">
        <f t="shared" si="42"/>
        <v>42223.616018518514</v>
      </c>
      <c r="T520" s="11">
        <f t="shared" si="43"/>
        <v>16684.615277777779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127</v>
      </c>
      <c r="P521">
        <f t="shared" si="41"/>
        <v>217.57</v>
      </c>
      <c r="Q521" s="13" t="s">
        <v>8311</v>
      </c>
      <c r="R521" t="s">
        <v>8317</v>
      </c>
      <c r="S521" s="11">
        <f t="shared" si="42"/>
        <v>41218.391446759262</v>
      </c>
      <c r="T521" s="11">
        <f t="shared" si="43"/>
        <v>15679.39144675926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305</v>
      </c>
      <c r="P522">
        <f t="shared" si="41"/>
        <v>447.94</v>
      </c>
      <c r="Q522" s="13" t="s">
        <v>8318</v>
      </c>
      <c r="R522" t="s">
        <v>8319</v>
      </c>
      <c r="S522" s="11">
        <f t="shared" si="42"/>
        <v>42318.702094907407</v>
      </c>
      <c r="T522" s="11">
        <f t="shared" si="43"/>
        <v>16779.702094907407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304</v>
      </c>
      <c r="P523">
        <f t="shared" si="41"/>
        <v>271.19</v>
      </c>
      <c r="Q523" s="13" t="s">
        <v>8318</v>
      </c>
      <c r="R523" t="s">
        <v>8319</v>
      </c>
      <c r="S523" s="11">
        <f t="shared" si="42"/>
        <v>42646.092812499999</v>
      </c>
      <c r="T523" s="11">
        <f t="shared" si="43"/>
        <v>17106.207638888889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506</v>
      </c>
      <c r="P524">
        <f t="shared" si="41"/>
        <v>489.4</v>
      </c>
      <c r="Q524" s="13" t="s">
        <v>8318</v>
      </c>
      <c r="R524" t="s">
        <v>8319</v>
      </c>
      <c r="S524" s="11">
        <f t="shared" si="42"/>
        <v>42430.040798611109</v>
      </c>
      <c r="T524" s="11">
        <f t="shared" si="43"/>
        <v>16880.999131944445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303</v>
      </c>
      <c r="P525">
        <f t="shared" si="41"/>
        <v>180.07</v>
      </c>
      <c r="Q525" s="13" t="s">
        <v>8318</v>
      </c>
      <c r="R525" t="s">
        <v>8319</v>
      </c>
      <c r="S525" s="11">
        <f t="shared" si="42"/>
        <v>42238.13282407407</v>
      </c>
      <c r="T525" s="11">
        <f t="shared" si="43"/>
        <v>16699.132824074073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432</v>
      </c>
      <c r="P526">
        <f t="shared" si="41"/>
        <v>116.32</v>
      </c>
      <c r="Q526" s="13" t="s">
        <v>8318</v>
      </c>
      <c r="R526" t="s">
        <v>8319</v>
      </c>
      <c r="S526" s="11">
        <f t="shared" si="42"/>
        <v>42492.717233796298</v>
      </c>
      <c r="T526" s="11">
        <f t="shared" si="43"/>
        <v>16953.717233796295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126</v>
      </c>
      <c r="P527">
        <f t="shared" si="41"/>
        <v>1257.5899999999999</v>
      </c>
      <c r="Q527" s="13" t="s">
        <v>8318</v>
      </c>
      <c r="R527" t="s">
        <v>8319</v>
      </c>
      <c r="S527" s="11">
        <f t="shared" si="42"/>
        <v>41850.400937500002</v>
      </c>
      <c r="T527" s="11">
        <f t="shared" si="43"/>
        <v>16326.400937500001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1005</v>
      </c>
      <c r="P528">
        <f t="shared" si="41"/>
        <v>655.52</v>
      </c>
      <c r="Q528" s="13" t="s">
        <v>8318</v>
      </c>
      <c r="R528" t="s">
        <v>8319</v>
      </c>
      <c r="S528" s="11">
        <f t="shared" si="42"/>
        <v>42192.591944444444</v>
      </c>
      <c r="T528" s="11">
        <f t="shared" si="43"/>
        <v>16654.708333333332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150</v>
      </c>
      <c r="P529">
        <f t="shared" si="41"/>
        <v>95.18</v>
      </c>
      <c r="Q529" s="13" t="s">
        <v>8318</v>
      </c>
      <c r="R529" t="s">
        <v>8319</v>
      </c>
      <c r="S529" s="11">
        <f t="shared" si="42"/>
        <v>42753.205625000002</v>
      </c>
      <c r="T529" s="11">
        <f t="shared" si="43"/>
        <v>17214.670138888887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1283</v>
      </c>
      <c r="P530">
        <f t="shared" si="41"/>
        <v>491.67</v>
      </c>
      <c r="Q530" s="13" t="s">
        <v>8318</v>
      </c>
      <c r="R530" t="s">
        <v>8319</v>
      </c>
      <c r="S530" s="11">
        <f t="shared" si="42"/>
        <v>42155.920219907406</v>
      </c>
      <c r="T530" s="11">
        <f t="shared" si="43"/>
        <v>16607.888888888887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1221</v>
      </c>
      <c r="P531">
        <f t="shared" si="41"/>
        <v>814.06</v>
      </c>
      <c r="Q531" s="13" t="s">
        <v>8318</v>
      </c>
      <c r="R531" t="s">
        <v>8319</v>
      </c>
      <c r="S531" s="11">
        <f t="shared" si="42"/>
        <v>42725.031180555554</v>
      </c>
      <c r="T531" s="11">
        <f t="shared" si="43"/>
        <v>17177.208333333332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429</v>
      </c>
      <c r="P532">
        <f t="shared" si="41"/>
        <v>503.38</v>
      </c>
      <c r="Q532" s="13" t="s">
        <v>8318</v>
      </c>
      <c r="R532" t="s">
        <v>8319</v>
      </c>
      <c r="S532" s="11">
        <f t="shared" si="42"/>
        <v>42157.591064814813</v>
      </c>
      <c r="T532" s="11">
        <f t="shared" si="43"/>
        <v>16610.083333333332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363</v>
      </c>
      <c r="P533">
        <f t="shared" si="41"/>
        <v>468.1</v>
      </c>
      <c r="Q533" s="13" t="s">
        <v>8318</v>
      </c>
      <c r="R533" t="s">
        <v>8319</v>
      </c>
      <c r="S533" s="11">
        <f t="shared" si="42"/>
        <v>42676.065150462964</v>
      </c>
      <c r="T533" s="11">
        <f t="shared" si="43"/>
        <v>17152.290972222221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145</v>
      </c>
      <c r="P534">
        <f t="shared" si="41"/>
        <v>83.53</v>
      </c>
      <c r="Q534" s="13" t="s">
        <v>8318</v>
      </c>
      <c r="R534" t="s">
        <v>8319</v>
      </c>
      <c r="S534" s="11">
        <f t="shared" si="42"/>
        <v>42473.007037037038</v>
      </c>
      <c r="T534" s="11">
        <f t="shared" si="43"/>
        <v>16934.007037037038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722</v>
      </c>
      <c r="P535">
        <f t="shared" si="41"/>
        <v>849.26</v>
      </c>
      <c r="Q535" s="13" t="s">
        <v>8318</v>
      </c>
      <c r="R535" t="s">
        <v>8319</v>
      </c>
      <c r="S535" s="11">
        <f t="shared" si="42"/>
        <v>42482.43478009259</v>
      </c>
      <c r="T535" s="11">
        <f t="shared" si="43"/>
        <v>16937.434780092593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95</v>
      </c>
      <c r="P536">
        <f t="shared" si="41"/>
        <v>297.98</v>
      </c>
      <c r="Q536" s="13" t="s">
        <v>8318</v>
      </c>
      <c r="R536" t="s">
        <v>8319</v>
      </c>
      <c r="S536" s="11">
        <f t="shared" si="42"/>
        <v>42270.810995370368</v>
      </c>
      <c r="T536" s="11">
        <f t="shared" si="43"/>
        <v>16740.958333333332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710</v>
      </c>
      <c r="P537">
        <f t="shared" si="41"/>
        <v>240.73</v>
      </c>
      <c r="Q537" s="13" t="s">
        <v>8318</v>
      </c>
      <c r="R537" t="s">
        <v>8319</v>
      </c>
      <c r="S537" s="11">
        <f t="shared" si="42"/>
        <v>42711.545196759253</v>
      </c>
      <c r="T537" s="11">
        <f t="shared" si="43"/>
        <v>17172.545196759256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430</v>
      </c>
      <c r="P538">
        <f t="shared" si="41"/>
        <v>363.85</v>
      </c>
      <c r="Q538" s="13" t="s">
        <v>8318</v>
      </c>
      <c r="R538" t="s">
        <v>8319</v>
      </c>
      <c r="S538" s="11">
        <f t="shared" si="42"/>
        <v>42179.344988425932</v>
      </c>
      <c r="T538" s="11">
        <f t="shared" si="43"/>
        <v>16650.75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708</v>
      </c>
      <c r="P539">
        <f t="shared" si="41"/>
        <v>240.1</v>
      </c>
      <c r="Q539" s="13" t="s">
        <v>8318</v>
      </c>
      <c r="R539" t="s">
        <v>8319</v>
      </c>
      <c r="S539" s="11">
        <f t="shared" si="42"/>
        <v>42282.768414351856</v>
      </c>
      <c r="T539" s="11">
        <f t="shared" si="43"/>
        <v>16743.810081018517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282</v>
      </c>
      <c r="P540">
        <f t="shared" si="41"/>
        <v>234.7</v>
      </c>
      <c r="Q540" s="13" t="s">
        <v>8318</v>
      </c>
      <c r="R540" t="s">
        <v>8319</v>
      </c>
      <c r="S540" s="11">
        <f t="shared" si="42"/>
        <v>42473.794710648144</v>
      </c>
      <c r="T540" s="11">
        <f t="shared" si="43"/>
        <v>16934.794710648148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2811</v>
      </c>
      <c r="P541">
        <f t="shared" si="41"/>
        <v>702.75</v>
      </c>
      <c r="Q541" s="13" t="s">
        <v>8318</v>
      </c>
      <c r="R541" t="s">
        <v>8319</v>
      </c>
      <c r="S541" s="11">
        <f t="shared" si="42"/>
        <v>42535.049849537041</v>
      </c>
      <c r="T541" s="11">
        <f t="shared" si="43"/>
        <v>16987.049849537038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93</v>
      </c>
      <c r="P542">
        <f t="shared" si="41"/>
        <v>14000</v>
      </c>
      <c r="Q542" s="13" t="s">
        <v>8320</v>
      </c>
      <c r="R542" t="s">
        <v>8321</v>
      </c>
      <c r="S542" s="11">
        <f t="shared" si="42"/>
        <v>42009.817199074074</v>
      </c>
      <c r="T542" s="11">
        <f t="shared" si="43"/>
        <v>16470.817199074074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311</v>
      </c>
      <c r="P543">
        <f t="shared" si="41"/>
        <v>14000</v>
      </c>
      <c r="Q543" s="13" t="s">
        <v>8320</v>
      </c>
      <c r="R543" t="s">
        <v>8321</v>
      </c>
      <c r="S543" s="11">
        <f t="shared" si="42"/>
        <v>42276.046689814815</v>
      </c>
      <c r="T543" s="11">
        <f t="shared" si="43"/>
        <v>16737.046689814815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6</v>
      </c>
      <c r="P544">
        <f t="shared" si="41"/>
        <v>13864.17</v>
      </c>
      <c r="Q544" s="13" t="s">
        <v>8320</v>
      </c>
      <c r="R544" t="s">
        <v>8321</v>
      </c>
      <c r="S544" s="11">
        <f t="shared" si="42"/>
        <v>42433.737453703703</v>
      </c>
      <c r="T544" s="11">
        <f t="shared" si="43"/>
        <v>16924.695787037035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63</v>
      </c>
      <c r="P545">
        <f t="shared" si="41"/>
        <v>6932</v>
      </c>
      <c r="Q545" s="13" t="s">
        <v>8320</v>
      </c>
      <c r="R545" t="s">
        <v>8321</v>
      </c>
      <c r="S545" s="11">
        <f t="shared" si="42"/>
        <v>41914.092152777775</v>
      </c>
      <c r="T545" s="11">
        <f t="shared" si="43"/>
        <v>16375.092152777777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2769</v>
      </c>
      <c r="P546">
        <f t="shared" si="41"/>
        <v>6923</v>
      </c>
      <c r="Q546" s="13" t="s">
        <v>8320</v>
      </c>
      <c r="R546" t="s">
        <v>8321</v>
      </c>
      <c r="S546" s="11">
        <f t="shared" si="42"/>
        <v>42525.656944444447</v>
      </c>
      <c r="T546" s="11">
        <f t="shared" si="43"/>
        <v>16986.656944444443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403.76</v>
      </c>
      <c r="Q547" s="13" t="s">
        <v>8320</v>
      </c>
      <c r="R547" t="s">
        <v>8321</v>
      </c>
      <c r="S547" s="11">
        <f t="shared" si="42"/>
        <v>42283.592465277776</v>
      </c>
      <c r="T547" s="11">
        <f t="shared" si="43"/>
        <v>16754.634131944444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23</v>
      </c>
      <c r="P548">
        <f t="shared" si="41"/>
        <v>6852.17</v>
      </c>
      <c r="Q548" s="13" t="s">
        <v>8320</v>
      </c>
      <c r="R548" t="s">
        <v>8321</v>
      </c>
      <c r="S548" s="11">
        <f t="shared" si="42"/>
        <v>42249.667997685188</v>
      </c>
      <c r="T548" s="11">
        <f t="shared" si="43"/>
        <v>16725.667997685185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183</v>
      </c>
      <c r="P549" t="e">
        <f t="shared" si="41"/>
        <v>#DIV/0!</v>
      </c>
      <c r="Q549" s="13" t="s">
        <v>8320</v>
      </c>
      <c r="R549" t="s">
        <v>8321</v>
      </c>
      <c r="S549" s="11">
        <f t="shared" si="42"/>
        <v>42380.696342592593</v>
      </c>
      <c r="T549" s="11">
        <f t="shared" si="43"/>
        <v>16841.696342592593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137</v>
      </c>
      <c r="P550">
        <f t="shared" si="41"/>
        <v>13685.99</v>
      </c>
      <c r="Q550" s="13" t="s">
        <v>8320</v>
      </c>
      <c r="R550" t="s">
        <v>8321</v>
      </c>
      <c r="S550" s="11">
        <f t="shared" si="42"/>
        <v>42276.903333333335</v>
      </c>
      <c r="T550" s="11">
        <f t="shared" si="43"/>
        <v>16737.903333333332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545</v>
      </c>
      <c r="P551">
        <f t="shared" si="41"/>
        <v>1701.75</v>
      </c>
      <c r="Q551" s="13" t="s">
        <v>8320</v>
      </c>
      <c r="R551" t="s">
        <v>8321</v>
      </c>
      <c r="S551" s="11">
        <f t="shared" si="42"/>
        <v>42163.636828703704</v>
      </c>
      <c r="T551" s="11">
        <f t="shared" si="43"/>
        <v>16624.636828703704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271</v>
      </c>
      <c r="P552">
        <f t="shared" si="41"/>
        <v>3391.5</v>
      </c>
      <c r="Q552" s="13" t="s">
        <v>8320</v>
      </c>
      <c r="R552" t="s">
        <v>8321</v>
      </c>
      <c r="S552" s="11">
        <f t="shared" si="42"/>
        <v>42753.678761574076</v>
      </c>
      <c r="T552" s="11">
        <f t="shared" si="43"/>
        <v>17197.208333333332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18</v>
      </c>
      <c r="P553">
        <f t="shared" si="41"/>
        <v>483.36</v>
      </c>
      <c r="Q553" s="13" t="s">
        <v>8320</v>
      </c>
      <c r="R553" t="s">
        <v>8321</v>
      </c>
      <c r="S553" s="11">
        <f t="shared" si="42"/>
        <v>42173.275740740741</v>
      </c>
      <c r="T553" s="11">
        <f t="shared" si="43"/>
        <v>16648.745138888891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30</v>
      </c>
      <c r="P554" t="e">
        <f t="shared" si="41"/>
        <v>#DIV/0!</v>
      </c>
      <c r="Q554" s="13" t="s">
        <v>8320</v>
      </c>
      <c r="R554" t="s">
        <v>8321</v>
      </c>
      <c r="S554" s="11">
        <f t="shared" si="42"/>
        <v>42318.616851851853</v>
      </c>
      <c r="T554" s="11">
        <f t="shared" si="43"/>
        <v>16809.61685185185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54</v>
      </c>
      <c r="P555">
        <f t="shared" si="41"/>
        <v>2246.69</v>
      </c>
      <c r="Q555" s="13" t="s">
        <v>8320</v>
      </c>
      <c r="R555" t="s">
        <v>8321</v>
      </c>
      <c r="S555" s="11">
        <f t="shared" si="42"/>
        <v>41927.71980324074</v>
      </c>
      <c r="T555" s="11">
        <f t="shared" si="43"/>
        <v>16388.761469907407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348</v>
      </c>
      <c r="P556">
        <f t="shared" si="41"/>
        <v>611.41</v>
      </c>
      <c r="Q556" s="13" t="s">
        <v>8320</v>
      </c>
      <c r="R556" t="s">
        <v>8321</v>
      </c>
      <c r="S556" s="11">
        <f t="shared" si="42"/>
        <v>41901.684861111113</v>
      </c>
      <c r="T556" s="11">
        <f t="shared" si="43"/>
        <v>16362.684861111111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178</v>
      </c>
      <c r="P557" t="e">
        <f t="shared" si="41"/>
        <v>#DIV/0!</v>
      </c>
      <c r="Q557" s="13" t="s">
        <v>8320</v>
      </c>
      <c r="R557" t="s">
        <v>8321</v>
      </c>
      <c r="S557" s="11">
        <f t="shared" si="42"/>
        <v>42503.353506944448</v>
      </c>
      <c r="T557" s="11">
        <f t="shared" si="43"/>
        <v>16964.353506944444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167</v>
      </c>
      <c r="P558">
        <f t="shared" si="41"/>
        <v>13323</v>
      </c>
      <c r="Q558" s="13" t="s">
        <v>8320</v>
      </c>
      <c r="R558" t="s">
        <v>8321</v>
      </c>
      <c r="S558" s="11">
        <f t="shared" si="42"/>
        <v>42345.860150462962</v>
      </c>
      <c r="T558" s="11">
        <f t="shared" si="43"/>
        <v>16806.860150462962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9</v>
      </c>
      <c r="P559">
        <f t="shared" si="41"/>
        <v>664.8</v>
      </c>
      <c r="Q559" s="13" t="s">
        <v>8320</v>
      </c>
      <c r="R559" t="s">
        <v>8321</v>
      </c>
      <c r="S559" s="11">
        <f t="shared" si="42"/>
        <v>42676.942164351851</v>
      </c>
      <c r="T559" s="11">
        <f t="shared" si="43"/>
        <v>17137.983831018519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1773</v>
      </c>
      <c r="P560" t="e">
        <f t="shared" si="41"/>
        <v>#DIV/0!</v>
      </c>
      <c r="Q560" s="13" t="s">
        <v>8320</v>
      </c>
      <c r="R560" t="s">
        <v>8321</v>
      </c>
      <c r="S560" s="11">
        <f t="shared" si="42"/>
        <v>42057.883159722223</v>
      </c>
      <c r="T560" s="11">
        <f t="shared" si="43"/>
        <v>16518.841493055555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6</v>
      </c>
      <c r="P561">
        <f t="shared" si="41"/>
        <v>13279</v>
      </c>
      <c r="Q561" s="13" t="s">
        <v>8320</v>
      </c>
      <c r="R561" t="s">
        <v>8321</v>
      </c>
      <c r="S561" s="11">
        <f t="shared" si="42"/>
        <v>42321.283101851848</v>
      </c>
      <c r="T561" s="11">
        <f t="shared" si="43"/>
        <v>16782.283101851852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13</v>
      </c>
      <c r="P562">
        <f t="shared" si="41"/>
        <v>4409.33</v>
      </c>
      <c r="Q562" s="13" t="s">
        <v>8320</v>
      </c>
      <c r="R562" t="s">
        <v>8321</v>
      </c>
      <c r="S562" s="11">
        <f t="shared" si="42"/>
        <v>41960.771354166667</v>
      </c>
      <c r="T562" s="11">
        <f t="shared" si="43"/>
        <v>16421.771354166667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88</v>
      </c>
      <c r="P563">
        <f t="shared" si="41"/>
        <v>6590</v>
      </c>
      <c r="Q563" s="13" t="s">
        <v>8320</v>
      </c>
      <c r="R563" t="s">
        <v>8321</v>
      </c>
      <c r="S563" s="11">
        <f t="shared" si="42"/>
        <v>42268.658715277779</v>
      </c>
      <c r="T563" s="11">
        <f t="shared" si="43"/>
        <v>16734.658715277779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26</v>
      </c>
      <c r="P564" t="e">
        <f t="shared" si="41"/>
        <v>#DIV/0!</v>
      </c>
      <c r="Q564" s="13" t="s">
        <v>8320</v>
      </c>
      <c r="R564" t="s">
        <v>8321</v>
      </c>
      <c r="S564" s="11">
        <f t="shared" si="42"/>
        <v>42692.389062500006</v>
      </c>
      <c r="T564" s="11">
        <f t="shared" si="43"/>
        <v>17153.389062500002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17</v>
      </c>
      <c r="P565">
        <f t="shared" si="41"/>
        <v>6560.5</v>
      </c>
      <c r="Q565" s="13" t="s">
        <v>8320</v>
      </c>
      <c r="R565" t="s">
        <v>8321</v>
      </c>
      <c r="S565" s="11">
        <f t="shared" si="42"/>
        <v>42022.069988425923</v>
      </c>
      <c r="T565" s="11">
        <f t="shared" si="43"/>
        <v>16483.069988425927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73</v>
      </c>
      <c r="P566">
        <f t="shared" si="41"/>
        <v>13114</v>
      </c>
      <c r="Q566" s="13" t="s">
        <v>8320</v>
      </c>
      <c r="R566" t="s">
        <v>8321</v>
      </c>
      <c r="S566" s="11">
        <f t="shared" si="42"/>
        <v>42411.942997685182</v>
      </c>
      <c r="T566" s="11">
        <f t="shared" si="43"/>
        <v>16872.942997685186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52</v>
      </c>
      <c r="P567" t="e">
        <f t="shared" si="41"/>
        <v>#DIV/0!</v>
      </c>
      <c r="Q567" s="13" t="s">
        <v>8320</v>
      </c>
      <c r="R567" t="s">
        <v>8321</v>
      </c>
      <c r="S567" s="11">
        <f t="shared" si="42"/>
        <v>42165.785289351858</v>
      </c>
      <c r="T567" s="11">
        <f t="shared" si="43"/>
        <v>16626.785289351854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260</v>
      </c>
      <c r="P568">
        <f t="shared" si="41"/>
        <v>13014</v>
      </c>
      <c r="Q568" s="13" t="s">
        <v>8320</v>
      </c>
      <c r="R568" t="s">
        <v>8321</v>
      </c>
      <c r="S568" s="11">
        <f t="shared" si="42"/>
        <v>42535.68440972222</v>
      </c>
      <c r="T568" s="11">
        <f t="shared" si="43"/>
        <v>16996.684409722224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130</v>
      </c>
      <c r="P569" t="e">
        <f t="shared" si="41"/>
        <v>#DIV/0!</v>
      </c>
      <c r="Q569" s="13" t="s">
        <v>8320</v>
      </c>
      <c r="R569" t="s">
        <v>8321</v>
      </c>
      <c r="S569" s="11">
        <f t="shared" si="42"/>
        <v>41975.842523148152</v>
      </c>
      <c r="T569" s="11">
        <f t="shared" si="43"/>
        <v>16436.842523148149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53</v>
      </c>
      <c r="P570">
        <f t="shared" si="41"/>
        <v>2585.87</v>
      </c>
      <c r="Q570" s="13" t="s">
        <v>8320</v>
      </c>
      <c r="R570" t="s">
        <v>8321</v>
      </c>
      <c r="S570" s="11">
        <f t="shared" si="42"/>
        <v>42348.9215625</v>
      </c>
      <c r="T570" s="11">
        <f t="shared" si="43"/>
        <v>16816.458333333332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515</v>
      </c>
      <c r="P571">
        <f t="shared" si="41"/>
        <v>12879</v>
      </c>
      <c r="Q571" s="13" t="s">
        <v>8320</v>
      </c>
      <c r="R571" t="s">
        <v>8321</v>
      </c>
      <c r="S571" s="11">
        <f t="shared" si="42"/>
        <v>42340.847361111111</v>
      </c>
      <c r="T571" s="11">
        <f t="shared" si="43"/>
        <v>16801.847361111111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15</v>
      </c>
      <c r="P572">
        <f t="shared" si="41"/>
        <v>12870</v>
      </c>
      <c r="Q572" s="13" t="s">
        <v>8320</v>
      </c>
      <c r="R572" t="s">
        <v>8321</v>
      </c>
      <c r="S572" s="11">
        <f t="shared" si="42"/>
        <v>42388.798252314817</v>
      </c>
      <c r="T572" s="11">
        <f t="shared" si="43"/>
        <v>16849.798252314817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51</v>
      </c>
      <c r="P573">
        <f t="shared" si="41"/>
        <v>6409</v>
      </c>
      <c r="Q573" s="13" t="s">
        <v>8320</v>
      </c>
      <c r="R573" t="s">
        <v>8321</v>
      </c>
      <c r="S573" s="11">
        <f t="shared" si="42"/>
        <v>42192.816238425927</v>
      </c>
      <c r="T573" s="11">
        <f t="shared" si="43"/>
        <v>16643.165972222221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512</v>
      </c>
      <c r="P574" t="e">
        <f t="shared" si="41"/>
        <v>#DIV/0!</v>
      </c>
      <c r="Q574" s="13" t="s">
        <v>8320</v>
      </c>
      <c r="R574" t="s">
        <v>8321</v>
      </c>
      <c r="S574" s="11">
        <f t="shared" si="42"/>
        <v>42282.71629629629</v>
      </c>
      <c r="T574" s="11">
        <f t="shared" si="43"/>
        <v>16743.757962962962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14</v>
      </c>
      <c r="P575">
        <f t="shared" si="41"/>
        <v>1422.22</v>
      </c>
      <c r="Q575" s="13" t="s">
        <v>8320</v>
      </c>
      <c r="R575" t="s">
        <v>8321</v>
      </c>
      <c r="S575" s="11">
        <f t="shared" si="42"/>
        <v>41963.050127314811</v>
      </c>
      <c r="T575" s="11">
        <f t="shared" si="43"/>
        <v>16453.05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114</v>
      </c>
      <c r="P576">
        <f t="shared" si="41"/>
        <v>3198.75</v>
      </c>
      <c r="Q576" s="13" t="s">
        <v>8320</v>
      </c>
      <c r="R576" t="s">
        <v>8321</v>
      </c>
      <c r="S576" s="11">
        <f t="shared" si="42"/>
        <v>42632.443368055552</v>
      </c>
      <c r="T576" s="11">
        <f t="shared" si="43"/>
        <v>17093.443368055556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21</v>
      </c>
      <c r="P577">
        <f t="shared" si="41"/>
        <v>3198</v>
      </c>
      <c r="Q577" s="13" t="s">
        <v>8320</v>
      </c>
      <c r="R577" t="s">
        <v>8321</v>
      </c>
      <c r="S577" s="11">
        <f t="shared" si="42"/>
        <v>42138.692627314813</v>
      </c>
      <c r="T577" s="11">
        <f t="shared" si="43"/>
        <v>16599.692627314816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16</v>
      </c>
      <c r="P578">
        <f t="shared" si="41"/>
        <v>12772.6</v>
      </c>
      <c r="Q578" s="13" t="s">
        <v>8320</v>
      </c>
      <c r="R578" t="s">
        <v>8321</v>
      </c>
      <c r="S578" s="11">
        <f t="shared" si="42"/>
        <v>42031.471666666665</v>
      </c>
      <c r="T578" s="11">
        <f t="shared" si="43"/>
        <v>16522.43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255</v>
      </c>
      <c r="P579">
        <f t="shared" ref="P579:P642" si="46">ROUND(E579/L579,2)</f>
        <v>12730.42</v>
      </c>
      <c r="Q579" s="13" t="s">
        <v>8320</v>
      </c>
      <c r="R579" t="s">
        <v>8321</v>
      </c>
      <c r="S579" s="11">
        <f t="shared" ref="S579:S642" si="47">(((J579/60)/60)/24)+DATE(1970, 1,1)</f>
        <v>42450.589143518519</v>
      </c>
      <c r="T579" s="11">
        <f t="shared" ref="T579:T642" si="48">(((I579/60)/60)/24)</f>
        <v>16941.589143518519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10</v>
      </c>
      <c r="P580">
        <f t="shared" si="46"/>
        <v>1809.71</v>
      </c>
      <c r="Q580" s="13" t="s">
        <v>8320</v>
      </c>
      <c r="R580" t="s">
        <v>8321</v>
      </c>
      <c r="S580" s="11">
        <f t="shared" si="47"/>
        <v>42230.578622685185</v>
      </c>
      <c r="T580" s="11">
        <f t="shared" si="48"/>
        <v>16685.578622685185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105</v>
      </c>
      <c r="P581">
        <f t="shared" si="46"/>
        <v>2525.4</v>
      </c>
      <c r="Q581" s="13" t="s">
        <v>8320</v>
      </c>
      <c r="R581" t="s">
        <v>8321</v>
      </c>
      <c r="S581" s="11">
        <f t="shared" si="47"/>
        <v>41968.852118055554</v>
      </c>
      <c r="T581" s="11">
        <f t="shared" si="48"/>
        <v>16429.852118055558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419</v>
      </c>
      <c r="P582">
        <f t="shared" si="46"/>
        <v>12571</v>
      </c>
      <c r="Q582" s="13" t="s">
        <v>8320</v>
      </c>
      <c r="R582" t="s">
        <v>8321</v>
      </c>
      <c r="S582" s="11">
        <f t="shared" si="47"/>
        <v>42605.908182870371</v>
      </c>
      <c r="T582" s="11">
        <f t="shared" si="48"/>
        <v>17066.908182870371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3139</v>
      </c>
      <c r="P583" t="e">
        <f t="shared" si="46"/>
        <v>#DIV/0!</v>
      </c>
      <c r="Q583" s="13" t="s">
        <v>8320</v>
      </c>
      <c r="R583" t="s">
        <v>8321</v>
      </c>
      <c r="S583" s="11">
        <f t="shared" si="47"/>
        <v>42188.012777777782</v>
      </c>
      <c r="T583" s="11">
        <f t="shared" si="48"/>
        <v>16649.012777777778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13</v>
      </c>
      <c r="P584" t="e">
        <f t="shared" si="46"/>
        <v>#DIV/0!</v>
      </c>
      <c r="Q584" s="13" t="s">
        <v>8320</v>
      </c>
      <c r="R584" t="s">
        <v>8321</v>
      </c>
      <c r="S584" s="11">
        <f t="shared" si="47"/>
        <v>42055.739803240736</v>
      </c>
      <c r="T584" s="11">
        <f t="shared" si="48"/>
        <v>16509.75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138</v>
      </c>
      <c r="P585">
        <f t="shared" si="46"/>
        <v>12446</v>
      </c>
      <c r="Q585" s="13" t="s">
        <v>8320</v>
      </c>
      <c r="R585" t="s">
        <v>8321</v>
      </c>
      <c r="S585" s="11">
        <f t="shared" si="47"/>
        <v>42052.93850694444</v>
      </c>
      <c r="T585" s="11">
        <f t="shared" si="48"/>
        <v>16513.896840277779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1241</v>
      </c>
      <c r="P586">
        <f t="shared" si="46"/>
        <v>6206.5</v>
      </c>
      <c r="Q586" s="13" t="s">
        <v>8320</v>
      </c>
      <c r="R586" t="s">
        <v>8321</v>
      </c>
      <c r="S586" s="11">
        <f t="shared" si="47"/>
        <v>42049.716620370367</v>
      </c>
      <c r="T586" s="11">
        <f t="shared" si="48"/>
        <v>16510.674953703703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138</v>
      </c>
      <c r="P587" t="e">
        <f t="shared" si="46"/>
        <v>#DIV/0!</v>
      </c>
      <c r="Q587" s="13" t="s">
        <v>8320</v>
      </c>
      <c r="R587" t="s">
        <v>8321</v>
      </c>
      <c r="S587" s="11">
        <f t="shared" si="47"/>
        <v>42283.3909375</v>
      </c>
      <c r="T587" s="11">
        <f t="shared" si="48"/>
        <v>16770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124</v>
      </c>
      <c r="P588">
        <f t="shared" si="46"/>
        <v>3100.15</v>
      </c>
      <c r="Q588" s="13" t="s">
        <v>8320</v>
      </c>
      <c r="R588" t="s">
        <v>8321</v>
      </c>
      <c r="S588" s="11">
        <f t="shared" si="47"/>
        <v>42020.854247685187</v>
      </c>
      <c r="T588" s="11">
        <f t="shared" si="48"/>
        <v>16481.854247685184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41</v>
      </c>
      <c r="P589">
        <f t="shared" si="46"/>
        <v>1764.71</v>
      </c>
      <c r="Q589" s="13" t="s">
        <v>8320</v>
      </c>
      <c r="R589" t="s">
        <v>8321</v>
      </c>
      <c r="S589" s="11">
        <f t="shared" si="47"/>
        <v>42080.757326388892</v>
      </c>
      <c r="T589" s="11">
        <f t="shared" si="48"/>
        <v>16541.757326388888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137</v>
      </c>
      <c r="P590">
        <f t="shared" si="46"/>
        <v>6174.25</v>
      </c>
      <c r="Q590" s="13" t="s">
        <v>8320</v>
      </c>
      <c r="R590" t="s">
        <v>8321</v>
      </c>
      <c r="S590" s="11">
        <f t="shared" si="47"/>
        <v>42631.769513888896</v>
      </c>
      <c r="T590" s="11">
        <f t="shared" si="48"/>
        <v>17122.811180555556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164</v>
      </c>
      <c r="P591">
        <f t="shared" si="46"/>
        <v>12325</v>
      </c>
      <c r="Q591" s="13" t="s">
        <v>8320</v>
      </c>
      <c r="R591" t="s">
        <v>8321</v>
      </c>
      <c r="S591" s="11">
        <f t="shared" si="47"/>
        <v>42178.614571759259</v>
      </c>
      <c r="T591" s="11">
        <f t="shared" si="48"/>
        <v>16624.614571759259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246</v>
      </c>
      <c r="P592">
        <f t="shared" si="46"/>
        <v>1369</v>
      </c>
      <c r="Q592" s="13" t="s">
        <v>8320</v>
      </c>
      <c r="R592" t="s">
        <v>8321</v>
      </c>
      <c r="S592" s="11">
        <f t="shared" si="47"/>
        <v>42377.554756944446</v>
      </c>
      <c r="T592" s="11">
        <f t="shared" si="48"/>
        <v>16839.542361111111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12</v>
      </c>
      <c r="P593">
        <f t="shared" si="46"/>
        <v>6128</v>
      </c>
      <c r="Q593" s="13" t="s">
        <v>8320</v>
      </c>
      <c r="R593" t="s">
        <v>8321</v>
      </c>
      <c r="S593" s="11">
        <f t="shared" si="47"/>
        <v>42177.543171296296</v>
      </c>
      <c r="T593" s="11">
        <f t="shared" si="48"/>
        <v>16638.543171296296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163</v>
      </c>
      <c r="P594">
        <f t="shared" si="46"/>
        <v>12252</v>
      </c>
      <c r="Q594" s="13" t="s">
        <v>8320</v>
      </c>
      <c r="R594" t="s">
        <v>8321</v>
      </c>
      <c r="S594" s="11">
        <f t="shared" si="47"/>
        <v>41946.232175925928</v>
      </c>
      <c r="T594" s="11">
        <f t="shared" si="48"/>
        <v>16407.232175925925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2446</v>
      </c>
      <c r="P595">
        <f t="shared" si="46"/>
        <v>1747</v>
      </c>
      <c r="Q595" s="13" t="s">
        <v>8320</v>
      </c>
      <c r="R595" t="s">
        <v>8321</v>
      </c>
      <c r="S595" s="11">
        <f t="shared" si="47"/>
        <v>42070.677604166667</v>
      </c>
      <c r="T595" s="11">
        <f t="shared" si="48"/>
        <v>16531.635937499999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49</v>
      </c>
      <c r="P596">
        <f t="shared" si="46"/>
        <v>6089</v>
      </c>
      <c r="Q596" s="13" t="s">
        <v>8320</v>
      </c>
      <c r="R596" t="s">
        <v>8321</v>
      </c>
      <c r="S596" s="11">
        <f t="shared" si="47"/>
        <v>42446.780162037037</v>
      </c>
      <c r="T596" s="11">
        <f t="shared" si="48"/>
        <v>16907.780162037037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12</v>
      </c>
      <c r="P597">
        <f t="shared" si="46"/>
        <v>1520.63</v>
      </c>
      <c r="Q597" s="13" t="s">
        <v>8320</v>
      </c>
      <c r="R597" t="s">
        <v>8321</v>
      </c>
      <c r="S597" s="11">
        <f t="shared" si="47"/>
        <v>42083.069884259254</v>
      </c>
      <c r="T597" s="11">
        <f t="shared" si="48"/>
        <v>16559.069884259257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61</v>
      </c>
      <c r="P598">
        <f t="shared" si="46"/>
        <v>6082.5</v>
      </c>
      <c r="Q598" s="13" t="s">
        <v>8320</v>
      </c>
      <c r="R598" t="s">
        <v>8321</v>
      </c>
      <c r="S598" s="11">
        <f t="shared" si="47"/>
        <v>42646.896898148145</v>
      </c>
      <c r="T598" s="11">
        <f t="shared" si="48"/>
        <v>17107.896898148148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161</v>
      </c>
      <c r="P599">
        <f t="shared" si="46"/>
        <v>6055</v>
      </c>
      <c r="Q599" s="13" t="s">
        <v>8320</v>
      </c>
      <c r="R599" t="s">
        <v>8321</v>
      </c>
      <c r="S599" s="11">
        <f t="shared" si="47"/>
        <v>42545.705266203702</v>
      </c>
      <c r="T599" s="11">
        <f t="shared" si="48"/>
        <v>17013.666666666668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484</v>
      </c>
      <c r="P600">
        <f t="shared" si="46"/>
        <v>1729.43</v>
      </c>
      <c r="Q600" s="13" t="s">
        <v>8320</v>
      </c>
      <c r="R600" t="s">
        <v>8321</v>
      </c>
      <c r="S600" s="11">
        <f t="shared" si="47"/>
        <v>41948.00209490741</v>
      </c>
      <c r="T600" s="11">
        <f t="shared" si="48"/>
        <v>16409.002094907406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24</v>
      </c>
      <c r="P601">
        <f t="shared" si="46"/>
        <v>6047.5</v>
      </c>
      <c r="Q601" s="13" t="s">
        <v>8320</v>
      </c>
      <c r="R601" t="s">
        <v>8321</v>
      </c>
      <c r="S601" s="11">
        <f t="shared" si="47"/>
        <v>42047.812523148154</v>
      </c>
      <c r="T601" s="11">
        <f t="shared" si="48"/>
        <v>16502.636111111111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241</v>
      </c>
      <c r="P602">
        <f t="shared" si="46"/>
        <v>12042</v>
      </c>
      <c r="Q602" s="13" t="s">
        <v>8320</v>
      </c>
      <c r="R602" t="s">
        <v>8321</v>
      </c>
      <c r="S602" s="11">
        <f t="shared" si="47"/>
        <v>42073.798171296294</v>
      </c>
      <c r="T602" s="11">
        <f t="shared" si="48"/>
        <v>16564.798171296297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120</v>
      </c>
      <c r="P603">
        <f t="shared" si="46"/>
        <v>2006.94</v>
      </c>
      <c r="Q603" s="13" t="s">
        <v>8320</v>
      </c>
      <c r="R603" t="s">
        <v>8321</v>
      </c>
      <c r="S603" s="11">
        <f t="shared" si="47"/>
        <v>41969.858090277776</v>
      </c>
      <c r="T603" s="11">
        <f t="shared" si="48"/>
        <v>16430.858090277776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17</v>
      </c>
      <c r="P604" t="e">
        <f t="shared" si="46"/>
        <v>#DIV/0!</v>
      </c>
      <c r="Q604" s="13" t="s">
        <v>8320</v>
      </c>
      <c r="R604" t="s">
        <v>8321</v>
      </c>
      <c r="S604" s="11">
        <f t="shared" si="47"/>
        <v>42143.79415509259</v>
      </c>
      <c r="T604" s="11">
        <f t="shared" si="48"/>
        <v>16604.794155092593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80</v>
      </c>
      <c r="P605">
        <f t="shared" si="46"/>
        <v>923.63</v>
      </c>
      <c r="Q605" s="13" t="s">
        <v>8320</v>
      </c>
      <c r="R605" t="s">
        <v>8321</v>
      </c>
      <c r="S605" s="11">
        <f t="shared" si="47"/>
        <v>41835.639155092591</v>
      </c>
      <c r="T605" s="11">
        <f t="shared" si="48"/>
        <v>16296.639155092593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800</v>
      </c>
      <c r="P606" t="e">
        <f t="shared" si="46"/>
        <v>#DIV/0!</v>
      </c>
      <c r="Q606" s="13" t="s">
        <v>8320</v>
      </c>
      <c r="R606" t="s">
        <v>8321</v>
      </c>
      <c r="S606" s="11">
        <f t="shared" si="47"/>
        <v>41849.035370370373</v>
      </c>
      <c r="T606" s="11">
        <f t="shared" si="48"/>
        <v>16310.035370370371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240</v>
      </c>
      <c r="P607">
        <f t="shared" si="46"/>
        <v>1500</v>
      </c>
      <c r="Q607" s="13" t="s">
        <v>8320</v>
      </c>
      <c r="R607" t="s">
        <v>8321</v>
      </c>
      <c r="S607" s="11">
        <f t="shared" si="47"/>
        <v>42194.357731481476</v>
      </c>
      <c r="T607" s="11">
        <f t="shared" si="48"/>
        <v>16670.357731481479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240</v>
      </c>
      <c r="P608">
        <f t="shared" si="46"/>
        <v>12000</v>
      </c>
      <c r="Q608" s="13" t="s">
        <v>8320</v>
      </c>
      <c r="R608" t="s">
        <v>8321</v>
      </c>
      <c r="S608" s="11">
        <f t="shared" si="47"/>
        <v>42102.650567129633</v>
      </c>
      <c r="T608" s="11">
        <f t="shared" si="48"/>
        <v>16579.625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4800</v>
      </c>
      <c r="P609" t="e">
        <f t="shared" si="46"/>
        <v>#DIV/0!</v>
      </c>
      <c r="Q609" s="13" t="s">
        <v>8320</v>
      </c>
      <c r="R609" t="s">
        <v>8321</v>
      </c>
      <c r="S609" s="11">
        <f t="shared" si="47"/>
        <v>42300.825648148151</v>
      </c>
      <c r="T609" s="11">
        <f t="shared" si="48"/>
        <v>16761.867314814815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8</v>
      </c>
      <c r="P610">
        <f t="shared" si="46"/>
        <v>2399.6</v>
      </c>
      <c r="Q610" s="13" t="s">
        <v>8320</v>
      </c>
      <c r="R610" t="s">
        <v>8321</v>
      </c>
      <c r="S610" s="11">
        <f t="shared" si="47"/>
        <v>42140.921064814815</v>
      </c>
      <c r="T610" s="11">
        <f t="shared" si="48"/>
        <v>16601.921064814815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1537</v>
      </c>
      <c r="P611">
        <f t="shared" si="46"/>
        <v>11992</v>
      </c>
      <c r="Q611" s="13" t="s">
        <v>8320</v>
      </c>
      <c r="R611" t="s">
        <v>8321</v>
      </c>
      <c r="S611" s="11">
        <f t="shared" si="47"/>
        <v>42307.034074074079</v>
      </c>
      <c r="T611" s="11">
        <f t="shared" si="48"/>
        <v>16768.07574074074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87</v>
      </c>
      <c r="P612" t="e">
        <f t="shared" si="46"/>
        <v>#DIV/0!</v>
      </c>
      <c r="Q612" s="13" t="s">
        <v>8320</v>
      </c>
      <c r="R612" t="s">
        <v>8321</v>
      </c>
      <c r="S612" s="11">
        <f t="shared" si="47"/>
        <v>42086.83085648148</v>
      </c>
      <c r="T612" s="11">
        <f t="shared" si="48"/>
        <v>16547.830856481483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15</v>
      </c>
      <c r="P613" t="e">
        <f t="shared" si="46"/>
        <v>#DIV/0!</v>
      </c>
      <c r="Q613" s="13" t="s">
        <v>8320</v>
      </c>
      <c r="R613" t="s">
        <v>8321</v>
      </c>
      <c r="S613" s="11">
        <f t="shared" si="47"/>
        <v>42328.560613425929</v>
      </c>
      <c r="T613" s="11">
        <f t="shared" si="48"/>
        <v>16819.560613425925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119</v>
      </c>
      <c r="P614" t="e">
        <f t="shared" si="46"/>
        <v>#DIV/0!</v>
      </c>
      <c r="Q614" s="13" t="s">
        <v>8320</v>
      </c>
      <c r="R614" t="s">
        <v>8321</v>
      </c>
      <c r="S614" s="11">
        <f t="shared" si="47"/>
        <v>42585.031782407401</v>
      </c>
      <c r="T614" s="11">
        <f t="shared" si="48"/>
        <v>17046.031782407405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20</v>
      </c>
      <c r="P615">
        <f t="shared" si="46"/>
        <v>97.75</v>
      </c>
      <c r="Q615" s="13" t="s">
        <v>8320</v>
      </c>
      <c r="R615" t="s">
        <v>8321</v>
      </c>
      <c r="S615" s="11">
        <f t="shared" si="47"/>
        <v>42247.496759259258</v>
      </c>
      <c r="T615" s="11">
        <f t="shared" si="48"/>
        <v>16709.207638888889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118</v>
      </c>
      <c r="P616" t="e">
        <f t="shared" si="46"/>
        <v>#DIV/0!</v>
      </c>
      <c r="Q616" s="13" t="s">
        <v>8320</v>
      </c>
      <c r="R616" t="s">
        <v>8321</v>
      </c>
      <c r="S616" s="11">
        <f t="shared" si="47"/>
        <v>42515.061805555553</v>
      </c>
      <c r="T616" s="11">
        <f t="shared" si="48"/>
        <v>16976.061805555557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2282</v>
      </c>
      <c r="P617" t="e">
        <f t="shared" si="46"/>
        <v>#DIV/0!</v>
      </c>
      <c r="Q617" s="13" t="s">
        <v>8320</v>
      </c>
      <c r="R617" t="s">
        <v>8321</v>
      </c>
      <c r="S617" s="11">
        <f t="shared" si="47"/>
        <v>42242.122210648144</v>
      </c>
      <c r="T617" s="11">
        <f t="shared" si="48"/>
        <v>16703.122210648147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235</v>
      </c>
      <c r="P618" t="e">
        <f t="shared" si="46"/>
        <v>#DIV/0!</v>
      </c>
      <c r="Q618" s="13" t="s">
        <v>8320</v>
      </c>
      <c r="R618" t="s">
        <v>8321</v>
      </c>
      <c r="S618" s="11">
        <f t="shared" si="47"/>
        <v>42761.376238425932</v>
      </c>
      <c r="T618" s="11">
        <f t="shared" si="48"/>
        <v>17222.376238425928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587</v>
      </c>
      <c r="P619">
        <f t="shared" si="46"/>
        <v>3915</v>
      </c>
      <c r="Q619" s="13" t="s">
        <v>8320</v>
      </c>
      <c r="R619" t="s">
        <v>8321</v>
      </c>
      <c r="S619" s="11">
        <f t="shared" si="47"/>
        <v>42087.343090277776</v>
      </c>
      <c r="T619" s="11">
        <f t="shared" si="48"/>
        <v>16563.34309027778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2936</v>
      </c>
      <c r="P620" t="e">
        <f t="shared" si="46"/>
        <v>#DIV/0!</v>
      </c>
      <c r="Q620" s="13" t="s">
        <v>8320</v>
      </c>
      <c r="R620" t="s">
        <v>8321</v>
      </c>
      <c r="S620" s="11">
        <f t="shared" si="47"/>
        <v>42317.810219907406</v>
      </c>
      <c r="T620" s="11">
        <f t="shared" si="48"/>
        <v>16778.810219907406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11727</v>
      </c>
      <c r="Q621" s="13" t="s">
        <v>8320</v>
      </c>
      <c r="R621" t="s">
        <v>8321</v>
      </c>
      <c r="S621" s="11">
        <f t="shared" si="47"/>
        <v>41908.650347222225</v>
      </c>
      <c r="T621" s="11">
        <f t="shared" si="48"/>
        <v>16399.692013888889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39</v>
      </c>
      <c r="P622">
        <f t="shared" si="46"/>
        <v>11683</v>
      </c>
      <c r="Q622" s="13" t="s">
        <v>8320</v>
      </c>
      <c r="R622" t="s">
        <v>8321</v>
      </c>
      <c r="S622" s="11">
        <f t="shared" si="47"/>
        <v>41831.716874999998</v>
      </c>
      <c r="T622" s="11">
        <f t="shared" si="48"/>
        <v>16307.716875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47</v>
      </c>
      <c r="P623">
        <f t="shared" si="46"/>
        <v>3885.33</v>
      </c>
      <c r="Q623" s="13" t="s">
        <v>8320</v>
      </c>
      <c r="R623" t="s">
        <v>8321</v>
      </c>
      <c r="S623" s="11">
        <f t="shared" si="47"/>
        <v>42528.987696759257</v>
      </c>
      <c r="T623" s="11">
        <f t="shared" si="48"/>
        <v>16989.987696759261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194</v>
      </c>
      <c r="P624">
        <f t="shared" si="46"/>
        <v>1294.44</v>
      </c>
      <c r="Q624" s="13" t="s">
        <v>8320</v>
      </c>
      <c r="R624" t="s">
        <v>8321</v>
      </c>
      <c r="S624" s="11">
        <f t="shared" si="47"/>
        <v>42532.774745370371</v>
      </c>
      <c r="T624" s="11">
        <f t="shared" si="48"/>
        <v>16983.774745370371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16</v>
      </c>
      <c r="P625" t="e">
        <f t="shared" si="46"/>
        <v>#DIV/0!</v>
      </c>
      <c r="Q625" s="13" t="s">
        <v>8320</v>
      </c>
      <c r="R625" t="s">
        <v>8321</v>
      </c>
      <c r="S625" s="11">
        <f t="shared" si="47"/>
        <v>42122.009224537032</v>
      </c>
      <c r="T625" s="11">
        <f t="shared" si="48"/>
        <v>16583.009224537036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232</v>
      </c>
      <c r="P626" t="e">
        <f t="shared" si="46"/>
        <v>#DIV/0!</v>
      </c>
      <c r="Q626" s="13" t="s">
        <v>8320</v>
      </c>
      <c r="R626" t="s">
        <v>8321</v>
      </c>
      <c r="S626" s="11">
        <f t="shared" si="47"/>
        <v>42108.988900462966</v>
      </c>
      <c r="T626" s="11">
        <f t="shared" si="48"/>
        <v>16569.988900462962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46</v>
      </c>
      <c r="P627" t="e">
        <f t="shared" si="46"/>
        <v>#DIV/0!</v>
      </c>
      <c r="Q627" s="13" t="s">
        <v>8320</v>
      </c>
      <c r="R627" t="s">
        <v>8321</v>
      </c>
      <c r="S627" s="11">
        <f t="shared" si="47"/>
        <v>42790.895567129628</v>
      </c>
      <c r="T627" s="11">
        <f t="shared" si="48"/>
        <v>17251.853900462964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46</v>
      </c>
      <c r="P628">
        <f t="shared" si="46"/>
        <v>296.69</v>
      </c>
      <c r="Q628" s="13" t="s">
        <v>8320</v>
      </c>
      <c r="R628" t="s">
        <v>8321</v>
      </c>
      <c r="S628" s="11">
        <f t="shared" si="47"/>
        <v>42198.559479166666</v>
      </c>
      <c r="T628" s="11">
        <f t="shared" si="48"/>
        <v>16662.556944444445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3</v>
      </c>
      <c r="P629">
        <f t="shared" si="46"/>
        <v>11545.1</v>
      </c>
      <c r="Q629" s="13" t="s">
        <v>8320</v>
      </c>
      <c r="R629" t="s">
        <v>8321</v>
      </c>
      <c r="S629" s="11">
        <f t="shared" si="47"/>
        <v>42384.306840277779</v>
      </c>
      <c r="T629" s="11">
        <f t="shared" si="48"/>
        <v>16874.958333333332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231</v>
      </c>
      <c r="P630" t="e">
        <f t="shared" si="46"/>
        <v>#DIV/0!</v>
      </c>
      <c r="Q630" s="13" t="s">
        <v>8320</v>
      </c>
      <c r="R630" t="s">
        <v>8321</v>
      </c>
      <c r="S630" s="11">
        <f t="shared" si="47"/>
        <v>41803.692789351851</v>
      </c>
      <c r="T630" s="11">
        <f t="shared" si="48"/>
        <v>16264.692789351851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6</v>
      </c>
      <c r="P631">
        <f t="shared" si="46"/>
        <v>3843.33</v>
      </c>
      <c r="Q631" s="13" t="s">
        <v>8320</v>
      </c>
      <c r="R631" t="s">
        <v>8321</v>
      </c>
      <c r="S631" s="11">
        <f t="shared" si="47"/>
        <v>42474.637824074074</v>
      </c>
      <c r="T631" s="11">
        <f t="shared" si="48"/>
        <v>16935.637824074071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96</v>
      </c>
      <c r="P632">
        <f t="shared" si="46"/>
        <v>11500</v>
      </c>
      <c r="Q632" s="13" t="s">
        <v>8320</v>
      </c>
      <c r="R632" t="s">
        <v>8321</v>
      </c>
      <c r="S632" s="11">
        <f t="shared" si="47"/>
        <v>42223.619456018518</v>
      </c>
      <c r="T632" s="11">
        <f t="shared" si="48"/>
        <v>16684.215277777777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23</v>
      </c>
      <c r="P633">
        <f t="shared" si="46"/>
        <v>1274.67</v>
      </c>
      <c r="Q633" s="13" t="s">
        <v>8320</v>
      </c>
      <c r="R633" t="s">
        <v>8321</v>
      </c>
      <c r="S633" s="11">
        <f t="shared" si="47"/>
        <v>42489.772326388891</v>
      </c>
      <c r="T633" s="11">
        <f t="shared" si="48"/>
        <v>16949.772326388887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57</v>
      </c>
      <c r="P634" t="e">
        <f t="shared" si="46"/>
        <v>#DIV/0!</v>
      </c>
      <c r="Q634" s="13" t="s">
        <v>8320</v>
      </c>
      <c r="R634" t="s">
        <v>8321</v>
      </c>
      <c r="S634" s="11">
        <f t="shared" si="47"/>
        <v>42303.659317129626</v>
      </c>
      <c r="T634" s="11">
        <f t="shared" si="48"/>
        <v>16764.700983796298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115</v>
      </c>
      <c r="P635">
        <f t="shared" si="46"/>
        <v>458</v>
      </c>
      <c r="Q635" s="13" t="s">
        <v>8320</v>
      </c>
      <c r="R635" t="s">
        <v>8321</v>
      </c>
      <c r="S635" s="11">
        <f t="shared" si="47"/>
        <v>42507.29932870371</v>
      </c>
      <c r="T635" s="11">
        <f t="shared" si="48"/>
        <v>16969.958333333332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229</v>
      </c>
      <c r="P636">
        <f t="shared" si="46"/>
        <v>11432</v>
      </c>
      <c r="Q636" s="13" t="s">
        <v>8320</v>
      </c>
      <c r="R636" t="s">
        <v>8321</v>
      </c>
      <c r="S636" s="11">
        <f t="shared" si="47"/>
        <v>42031.928576388891</v>
      </c>
      <c r="T636" s="11">
        <f t="shared" si="48"/>
        <v>16492.928576388887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46</v>
      </c>
      <c r="P637">
        <f t="shared" si="46"/>
        <v>11428.19</v>
      </c>
      <c r="Q637" s="13" t="s">
        <v>8320</v>
      </c>
      <c r="R637" t="s">
        <v>8321</v>
      </c>
      <c r="S637" s="11">
        <f t="shared" si="47"/>
        <v>42076.092152777783</v>
      </c>
      <c r="T637" s="11">
        <f t="shared" si="48"/>
        <v>16537.092152777779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569</v>
      </c>
      <c r="P638">
        <f t="shared" si="46"/>
        <v>11385</v>
      </c>
      <c r="Q638" s="13" t="s">
        <v>8320</v>
      </c>
      <c r="R638" t="s">
        <v>8321</v>
      </c>
      <c r="S638" s="11">
        <f t="shared" si="47"/>
        <v>42131.455439814818</v>
      </c>
      <c r="T638" s="11">
        <f t="shared" si="48"/>
        <v>16592.449305555554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11</v>
      </c>
      <c r="P639" t="e">
        <f t="shared" si="46"/>
        <v>#DIV/0!</v>
      </c>
      <c r="Q639" s="13" t="s">
        <v>8320</v>
      </c>
      <c r="R639" t="s">
        <v>8321</v>
      </c>
      <c r="S639" s="11">
        <f t="shared" si="47"/>
        <v>42762.962013888886</v>
      </c>
      <c r="T639" s="11">
        <f t="shared" si="48"/>
        <v>17222.961111111112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6</v>
      </c>
      <c r="P640">
        <f t="shared" si="46"/>
        <v>1893.83</v>
      </c>
      <c r="Q640" s="13" t="s">
        <v>8320</v>
      </c>
      <c r="R640" t="s">
        <v>8321</v>
      </c>
      <c r="S640" s="11">
        <f t="shared" si="47"/>
        <v>42759.593310185184</v>
      </c>
      <c r="T640" s="11">
        <f t="shared" si="48"/>
        <v>17250.55164351852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1</v>
      </c>
      <c r="P641">
        <f t="shared" si="46"/>
        <v>11353</v>
      </c>
      <c r="Q641" s="13" t="s">
        <v>8320</v>
      </c>
      <c r="R641" t="s">
        <v>8321</v>
      </c>
      <c r="S641" s="11">
        <f t="shared" si="47"/>
        <v>41865.583275462966</v>
      </c>
      <c r="T641" s="11">
        <f t="shared" si="48"/>
        <v>16356.583275462965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16207</v>
      </c>
      <c r="P642">
        <f t="shared" si="46"/>
        <v>5672.5</v>
      </c>
      <c r="Q642" s="13" t="s">
        <v>8320</v>
      </c>
      <c r="R642" t="s">
        <v>8322</v>
      </c>
      <c r="S642" s="11">
        <f t="shared" si="47"/>
        <v>42683.420312500006</v>
      </c>
      <c r="T642" s="11">
        <f t="shared" si="48"/>
        <v>17129.958333333332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28</v>
      </c>
      <c r="P643">
        <f t="shared" ref="P643:P706" si="51">ROUND(E643/L643,2)</f>
        <v>35.99</v>
      </c>
      <c r="Q643" s="13" t="s">
        <v>8320</v>
      </c>
      <c r="R643" t="s">
        <v>8322</v>
      </c>
      <c r="S643" s="11">
        <f t="shared" ref="S643:S706" si="52">(((J643/60)/60)/24)+DATE(1970, 1,1)</f>
        <v>42199.57</v>
      </c>
      <c r="T643" s="11">
        <f t="shared" ref="T643:T706" si="53">(((I643/60)/60)/24)</f>
        <v>16660.57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57</v>
      </c>
      <c r="P644">
        <f t="shared" si="51"/>
        <v>5.21</v>
      </c>
      <c r="Q644" s="13" t="s">
        <v>8320</v>
      </c>
      <c r="R644" t="s">
        <v>8322</v>
      </c>
      <c r="S644" s="11">
        <f t="shared" si="52"/>
        <v>42199.651319444441</v>
      </c>
      <c r="T644" s="11">
        <f t="shared" si="53"/>
        <v>16666.651319444445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45</v>
      </c>
      <c r="P645">
        <f t="shared" si="51"/>
        <v>74.290000000000006</v>
      </c>
      <c r="Q645" s="13" t="s">
        <v>8320</v>
      </c>
      <c r="R645" t="s">
        <v>8322</v>
      </c>
      <c r="S645" s="11">
        <f t="shared" si="52"/>
        <v>42100.642071759255</v>
      </c>
      <c r="T645" s="11">
        <f t="shared" si="53"/>
        <v>16586.642071759259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45</v>
      </c>
      <c r="P646">
        <f t="shared" si="51"/>
        <v>11</v>
      </c>
      <c r="Q646" s="13" t="s">
        <v>8320</v>
      </c>
      <c r="R646" t="s">
        <v>8322</v>
      </c>
      <c r="S646" s="11">
        <f t="shared" si="52"/>
        <v>41898.665960648148</v>
      </c>
      <c r="T646" s="11">
        <f t="shared" si="53"/>
        <v>16372.041666666666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562</v>
      </c>
      <c r="P647">
        <f t="shared" si="51"/>
        <v>47.39</v>
      </c>
      <c r="Q647" s="13" t="s">
        <v>8320</v>
      </c>
      <c r="R647" t="s">
        <v>8322</v>
      </c>
      <c r="S647" s="11">
        <f t="shared" si="52"/>
        <v>42564.026319444441</v>
      </c>
      <c r="T647" s="11">
        <f t="shared" si="53"/>
        <v>17025.026319444445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1403</v>
      </c>
      <c r="P648">
        <f t="shared" si="51"/>
        <v>415.78</v>
      </c>
      <c r="Q648" s="13" t="s">
        <v>8320</v>
      </c>
      <c r="R648" t="s">
        <v>8322</v>
      </c>
      <c r="S648" s="11">
        <f t="shared" si="52"/>
        <v>41832.852627314816</v>
      </c>
      <c r="T648" s="11">
        <f t="shared" si="53"/>
        <v>16293.852627314816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561</v>
      </c>
      <c r="P649">
        <f t="shared" si="51"/>
        <v>659.71</v>
      </c>
      <c r="Q649" s="13" t="s">
        <v>8320</v>
      </c>
      <c r="R649" t="s">
        <v>8322</v>
      </c>
      <c r="S649" s="11">
        <f t="shared" si="52"/>
        <v>42416.767928240741</v>
      </c>
      <c r="T649" s="11">
        <f t="shared" si="53"/>
        <v>16877.726261574073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32</v>
      </c>
      <c r="P650">
        <f t="shared" si="51"/>
        <v>413.93</v>
      </c>
      <c r="Q650" s="13" t="s">
        <v>8320</v>
      </c>
      <c r="R650" t="s">
        <v>8322</v>
      </c>
      <c r="S650" s="11">
        <f t="shared" si="52"/>
        <v>41891.693379629629</v>
      </c>
      <c r="T650" s="11">
        <f t="shared" si="53"/>
        <v>16357.693379629629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446</v>
      </c>
      <c r="P651">
        <f t="shared" si="51"/>
        <v>136.1</v>
      </c>
      <c r="Q651" s="13" t="s">
        <v>8320</v>
      </c>
      <c r="R651" t="s">
        <v>8322</v>
      </c>
      <c r="S651" s="11">
        <f t="shared" si="52"/>
        <v>41877.912187499998</v>
      </c>
      <c r="T651" s="11">
        <f t="shared" si="53"/>
        <v>16329.9121875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741</v>
      </c>
      <c r="P652">
        <f t="shared" si="51"/>
        <v>231.71</v>
      </c>
      <c r="Q652" s="13" t="s">
        <v>8320</v>
      </c>
      <c r="R652" t="s">
        <v>8322</v>
      </c>
      <c r="S652" s="11">
        <f t="shared" si="52"/>
        <v>41932.036851851852</v>
      </c>
      <c r="T652" s="11">
        <f t="shared" si="53"/>
        <v>16423.07851851852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44</v>
      </c>
      <c r="P653">
        <f t="shared" si="51"/>
        <v>105.66</v>
      </c>
      <c r="Q653" s="13" t="s">
        <v>8320</v>
      </c>
      <c r="R653" t="s">
        <v>8322</v>
      </c>
      <c r="S653" s="11">
        <f t="shared" si="52"/>
        <v>41956.017488425925</v>
      </c>
      <c r="T653" s="11">
        <f t="shared" si="53"/>
        <v>16417.017488425925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370</v>
      </c>
      <c r="P654">
        <f t="shared" si="51"/>
        <v>396.07</v>
      </c>
      <c r="Q654" s="13" t="s">
        <v>8320</v>
      </c>
      <c r="R654" t="s">
        <v>8322</v>
      </c>
      <c r="S654" s="11">
        <f t="shared" si="52"/>
        <v>42675.690393518518</v>
      </c>
      <c r="T654" s="11">
        <f t="shared" si="53"/>
        <v>17136.732060185186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15</v>
      </c>
      <c r="P655">
        <f t="shared" si="51"/>
        <v>10</v>
      </c>
      <c r="Q655" s="13" t="s">
        <v>8320</v>
      </c>
      <c r="R655" t="s">
        <v>8322</v>
      </c>
      <c r="S655" s="11">
        <f t="shared" si="52"/>
        <v>42199.618518518517</v>
      </c>
      <c r="T655" s="11">
        <f t="shared" si="53"/>
        <v>16667.61851851852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92</v>
      </c>
      <c r="P656">
        <f t="shared" si="51"/>
        <v>10.91</v>
      </c>
      <c r="Q656" s="13" t="s">
        <v>8320</v>
      </c>
      <c r="R656" t="s">
        <v>8322</v>
      </c>
      <c r="S656" s="11">
        <f t="shared" si="52"/>
        <v>42163.957326388889</v>
      </c>
      <c r="T656" s="11">
        <f t="shared" si="53"/>
        <v>16624.957326388889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138</v>
      </c>
      <c r="P657">
        <f t="shared" si="51"/>
        <v>40.31</v>
      </c>
      <c r="Q657" s="13" t="s">
        <v>8320</v>
      </c>
      <c r="R657" t="s">
        <v>8322</v>
      </c>
      <c r="S657" s="11">
        <f t="shared" si="52"/>
        <v>42045.957314814819</v>
      </c>
      <c r="T657" s="11">
        <f t="shared" si="53"/>
        <v>16506.915648148151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221</v>
      </c>
      <c r="P658">
        <f t="shared" si="51"/>
        <v>126.8</v>
      </c>
      <c r="Q658" s="13" t="s">
        <v>8320</v>
      </c>
      <c r="R658" t="s">
        <v>8322</v>
      </c>
      <c r="S658" s="11">
        <f t="shared" si="52"/>
        <v>42417.804618055554</v>
      </c>
      <c r="T658" s="11">
        <f t="shared" si="53"/>
        <v>16908.762951388886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73</v>
      </c>
      <c r="P659">
        <f t="shared" si="51"/>
        <v>110.76</v>
      </c>
      <c r="Q659" s="13" t="s">
        <v>8320</v>
      </c>
      <c r="R659" t="s">
        <v>8322</v>
      </c>
      <c r="S659" s="11">
        <f t="shared" si="52"/>
        <v>42331.84574074074</v>
      </c>
      <c r="T659" s="11">
        <f t="shared" si="53"/>
        <v>16792.84574074074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38</v>
      </c>
      <c r="P660">
        <f t="shared" si="51"/>
        <v>39.67</v>
      </c>
      <c r="Q660" s="13" t="s">
        <v>8320</v>
      </c>
      <c r="R660" t="s">
        <v>8322</v>
      </c>
      <c r="S660" s="11">
        <f t="shared" si="52"/>
        <v>42179.160752314812</v>
      </c>
      <c r="T660" s="11">
        <f t="shared" si="53"/>
        <v>16642.75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362</v>
      </c>
      <c r="P661">
        <f t="shared" si="51"/>
        <v>516.48</v>
      </c>
      <c r="Q661" s="13" t="s">
        <v>8320</v>
      </c>
      <c r="R661" t="s">
        <v>8322</v>
      </c>
      <c r="S661" s="11">
        <f t="shared" si="52"/>
        <v>42209.593692129631</v>
      </c>
      <c r="T661" s="11">
        <f t="shared" si="53"/>
        <v>16670.593692129631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22</v>
      </c>
      <c r="P662">
        <f t="shared" si="51"/>
        <v>602.39</v>
      </c>
      <c r="Q662" s="13" t="s">
        <v>8320</v>
      </c>
      <c r="R662" t="s">
        <v>8322</v>
      </c>
      <c r="S662" s="11">
        <f t="shared" si="52"/>
        <v>41922.741655092592</v>
      </c>
      <c r="T662" s="11">
        <f t="shared" si="53"/>
        <v>16383.783321759262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108</v>
      </c>
      <c r="P663">
        <f t="shared" si="51"/>
        <v>1201.56</v>
      </c>
      <c r="Q663" s="13" t="s">
        <v>8320</v>
      </c>
      <c r="R663" t="s">
        <v>8322</v>
      </c>
      <c r="S663" s="11">
        <f t="shared" si="52"/>
        <v>42636.645358796297</v>
      </c>
      <c r="T663" s="11">
        <f t="shared" si="53"/>
        <v>17097.645358796297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28</v>
      </c>
      <c r="P664">
        <f t="shared" si="51"/>
        <v>2701.11</v>
      </c>
      <c r="Q664" s="13" t="s">
        <v>8320</v>
      </c>
      <c r="R664" t="s">
        <v>8322</v>
      </c>
      <c r="S664" s="11">
        <f t="shared" si="52"/>
        <v>41990.438043981485</v>
      </c>
      <c r="T664" s="11">
        <f t="shared" si="53"/>
        <v>16451.438043981481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5</v>
      </c>
      <c r="P665">
        <f t="shared" si="51"/>
        <v>1543.14</v>
      </c>
      <c r="Q665" s="13" t="s">
        <v>8320</v>
      </c>
      <c r="R665" t="s">
        <v>8322</v>
      </c>
      <c r="S665" s="11">
        <f t="shared" si="52"/>
        <v>42173.843240740738</v>
      </c>
      <c r="T665" s="11">
        <f t="shared" si="53"/>
        <v>16634.843240740742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90</v>
      </c>
      <c r="P666">
        <f t="shared" si="51"/>
        <v>372.41</v>
      </c>
      <c r="Q666" s="13" t="s">
        <v>8320</v>
      </c>
      <c r="R666" t="s">
        <v>8322</v>
      </c>
      <c r="S666" s="11">
        <f t="shared" si="52"/>
        <v>42077.666377314818</v>
      </c>
      <c r="T666" s="11">
        <f t="shared" si="53"/>
        <v>16538.666377314814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108</v>
      </c>
      <c r="P667">
        <f t="shared" si="51"/>
        <v>897.92</v>
      </c>
      <c r="Q667" s="13" t="s">
        <v>8320</v>
      </c>
      <c r="R667" t="s">
        <v>8322</v>
      </c>
      <c r="S667" s="11">
        <f t="shared" si="52"/>
        <v>42688.711354166662</v>
      </c>
      <c r="T667" s="11">
        <f t="shared" si="53"/>
        <v>17179.711354166666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5</v>
      </c>
      <c r="P668">
        <f t="shared" si="51"/>
        <v>2685</v>
      </c>
      <c r="Q668" s="13" t="s">
        <v>8320</v>
      </c>
      <c r="R668" t="s">
        <v>8322</v>
      </c>
      <c r="S668" s="11">
        <f t="shared" si="52"/>
        <v>41838.832152777781</v>
      </c>
      <c r="T668" s="11">
        <f t="shared" si="53"/>
        <v>16299.832152777779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21</v>
      </c>
      <c r="P669">
        <f t="shared" si="51"/>
        <v>382.5</v>
      </c>
      <c r="Q669" s="13" t="s">
        <v>8320</v>
      </c>
      <c r="R669" t="s">
        <v>8322</v>
      </c>
      <c r="S669" s="11">
        <f t="shared" si="52"/>
        <v>42632.373414351852</v>
      </c>
      <c r="T669" s="11">
        <f t="shared" si="53"/>
        <v>17103.373414351849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71</v>
      </c>
      <c r="P670">
        <f t="shared" si="51"/>
        <v>428.24</v>
      </c>
      <c r="Q670" s="13" t="s">
        <v>8320</v>
      </c>
      <c r="R670" t="s">
        <v>8322</v>
      </c>
      <c r="S670" s="11">
        <f t="shared" si="52"/>
        <v>42090.831273148149</v>
      </c>
      <c r="T670" s="11">
        <f t="shared" si="53"/>
        <v>16566.831273148149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5</v>
      </c>
      <c r="P671">
        <f t="shared" si="51"/>
        <v>381.61</v>
      </c>
      <c r="Q671" s="13" t="s">
        <v>8320</v>
      </c>
      <c r="R671" t="s">
        <v>8322</v>
      </c>
      <c r="S671" s="11">
        <f t="shared" si="52"/>
        <v>42527.625671296293</v>
      </c>
      <c r="T671" s="11">
        <f t="shared" si="53"/>
        <v>16988.625671296297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12</v>
      </c>
      <c r="P672">
        <f t="shared" si="51"/>
        <v>34.450000000000003</v>
      </c>
      <c r="Q672" s="13" t="s">
        <v>8320</v>
      </c>
      <c r="R672" t="s">
        <v>8322</v>
      </c>
      <c r="S672" s="11">
        <f t="shared" si="52"/>
        <v>42506.709722222222</v>
      </c>
      <c r="T672" s="11">
        <f t="shared" si="53"/>
        <v>16971.340277777777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36</v>
      </c>
      <c r="P673">
        <f t="shared" si="51"/>
        <v>711.87</v>
      </c>
      <c r="Q673" s="13" t="s">
        <v>8320</v>
      </c>
      <c r="R673" t="s">
        <v>8322</v>
      </c>
      <c r="S673" s="11">
        <f t="shared" si="52"/>
        <v>41984.692731481482</v>
      </c>
      <c r="T673" s="11">
        <f t="shared" si="53"/>
        <v>16449.166666666668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21</v>
      </c>
      <c r="P674">
        <f t="shared" si="51"/>
        <v>49.63</v>
      </c>
      <c r="Q674" s="13" t="s">
        <v>8320</v>
      </c>
      <c r="R674" t="s">
        <v>8322</v>
      </c>
      <c r="S674" s="11">
        <f t="shared" si="52"/>
        <v>41974.219490740739</v>
      </c>
      <c r="T674" s="11">
        <f t="shared" si="53"/>
        <v>16436.207638888889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11</v>
      </c>
      <c r="P675">
        <f t="shared" si="51"/>
        <v>3546.67</v>
      </c>
      <c r="Q675" s="13" t="s">
        <v>8320</v>
      </c>
      <c r="R675" t="s">
        <v>8322</v>
      </c>
      <c r="S675" s="11">
        <f t="shared" si="52"/>
        <v>41838.840474537035</v>
      </c>
      <c r="T675" s="11">
        <f t="shared" si="53"/>
        <v>16314.840474537037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21</v>
      </c>
      <c r="P676">
        <f t="shared" si="51"/>
        <v>5305</v>
      </c>
      <c r="Q676" s="13" t="s">
        <v>8320</v>
      </c>
      <c r="R676" t="s">
        <v>8322</v>
      </c>
      <c r="S676" s="11">
        <f t="shared" si="52"/>
        <v>41803.116053240738</v>
      </c>
      <c r="T676" s="11">
        <f t="shared" si="53"/>
        <v>16294.116053240739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177</v>
      </c>
      <c r="P677">
        <f t="shared" si="51"/>
        <v>407.81</v>
      </c>
      <c r="Q677" s="13" t="s">
        <v>8320</v>
      </c>
      <c r="R677" t="s">
        <v>8322</v>
      </c>
      <c r="S677" s="11">
        <f t="shared" si="52"/>
        <v>41975.930601851855</v>
      </c>
      <c r="T677" s="11">
        <f t="shared" si="53"/>
        <v>16436.290972222221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11</v>
      </c>
      <c r="P678">
        <f t="shared" si="51"/>
        <v>439.83</v>
      </c>
      <c r="Q678" s="13" t="s">
        <v>8320</v>
      </c>
      <c r="R678" t="s">
        <v>8322</v>
      </c>
      <c r="S678" s="11">
        <f t="shared" si="52"/>
        <v>42012.768298611118</v>
      </c>
      <c r="T678" s="11">
        <f t="shared" si="53"/>
        <v>16473.768298611114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21</v>
      </c>
      <c r="P679">
        <f t="shared" si="51"/>
        <v>109.95</v>
      </c>
      <c r="Q679" s="13" t="s">
        <v>8320</v>
      </c>
      <c r="R679" t="s">
        <v>8322</v>
      </c>
      <c r="S679" s="11">
        <f t="shared" si="52"/>
        <v>42504.403877314813</v>
      </c>
      <c r="T679" s="11">
        <f t="shared" si="53"/>
        <v>16980.403877314813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36</v>
      </c>
      <c r="P680">
        <f t="shared" si="51"/>
        <v>620.88</v>
      </c>
      <c r="Q680" s="13" t="s">
        <v>8320</v>
      </c>
      <c r="R680" t="s">
        <v>8322</v>
      </c>
      <c r="S680" s="11">
        <f t="shared" si="52"/>
        <v>42481.376597222217</v>
      </c>
      <c r="T680" s="11">
        <f t="shared" si="53"/>
        <v>16942.376597222221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19</v>
      </c>
      <c r="P681">
        <f t="shared" si="51"/>
        <v>112.28</v>
      </c>
      <c r="Q681" s="13" t="s">
        <v>8320</v>
      </c>
      <c r="R681" t="s">
        <v>8322</v>
      </c>
      <c r="S681" s="11">
        <f t="shared" si="52"/>
        <v>42556.695706018523</v>
      </c>
      <c r="T681" s="11">
        <f t="shared" si="53"/>
        <v>17047.69570601852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14</v>
      </c>
      <c r="P682">
        <f t="shared" si="51"/>
        <v>81.78</v>
      </c>
      <c r="Q682" s="13" t="s">
        <v>8320</v>
      </c>
      <c r="R682" t="s">
        <v>8322</v>
      </c>
      <c r="S682" s="11">
        <f t="shared" si="52"/>
        <v>41864.501516203702</v>
      </c>
      <c r="T682" s="11">
        <f t="shared" si="53"/>
        <v>16330.501516203703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421</v>
      </c>
      <c r="P683">
        <f t="shared" si="51"/>
        <v>10526</v>
      </c>
      <c r="Q683" s="13" t="s">
        <v>8320</v>
      </c>
      <c r="R683" t="s">
        <v>8322</v>
      </c>
      <c r="S683" s="11">
        <f t="shared" si="52"/>
        <v>42639.805601851855</v>
      </c>
      <c r="T683" s="11">
        <f t="shared" si="53"/>
        <v>17100.805601851851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21</v>
      </c>
      <c r="P684">
        <f t="shared" si="51"/>
        <v>2625.25</v>
      </c>
      <c r="Q684" s="13" t="s">
        <v>8320</v>
      </c>
      <c r="R684" t="s">
        <v>8322</v>
      </c>
      <c r="S684" s="11">
        <f t="shared" si="52"/>
        <v>42778.765300925923</v>
      </c>
      <c r="T684" s="11">
        <f t="shared" si="53"/>
        <v>17239.723634259262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30</v>
      </c>
      <c r="P685">
        <f t="shared" si="51"/>
        <v>3480</v>
      </c>
      <c r="Q685" s="13" t="s">
        <v>8320</v>
      </c>
      <c r="R685" t="s">
        <v>8322</v>
      </c>
      <c r="S685" s="11">
        <f t="shared" si="52"/>
        <v>42634.900046296301</v>
      </c>
      <c r="T685" s="11">
        <f t="shared" si="53"/>
        <v>17105.900046296298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3</v>
      </c>
      <c r="P686">
        <f t="shared" si="51"/>
        <v>77.3</v>
      </c>
      <c r="Q686" s="13" t="s">
        <v>8320</v>
      </c>
      <c r="R686" t="s">
        <v>8322</v>
      </c>
      <c r="S686" s="11">
        <f t="shared" si="52"/>
        <v>41809.473275462966</v>
      </c>
      <c r="T686" s="11">
        <f t="shared" si="53"/>
        <v>16276.125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521</v>
      </c>
      <c r="P687">
        <f t="shared" si="51"/>
        <v>1042.9000000000001</v>
      </c>
      <c r="Q687" s="13" t="s">
        <v>8320</v>
      </c>
      <c r="R687" t="s">
        <v>8322</v>
      </c>
      <c r="S687" s="11">
        <f t="shared" si="52"/>
        <v>41971.866574074069</v>
      </c>
      <c r="T687" s="11">
        <f t="shared" si="53"/>
        <v>16447.866574074073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2</v>
      </c>
      <c r="P688" t="e">
        <f t="shared" si="51"/>
        <v>#DIV/0!</v>
      </c>
      <c r="Q688" s="13" t="s">
        <v>8320</v>
      </c>
      <c r="R688" t="s">
        <v>8322</v>
      </c>
      <c r="S688" s="11">
        <f t="shared" si="52"/>
        <v>42189.673263888893</v>
      </c>
      <c r="T688" s="11">
        <f t="shared" si="53"/>
        <v>16650.67326388889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10</v>
      </c>
      <c r="P689">
        <f t="shared" si="51"/>
        <v>1731.67</v>
      </c>
      <c r="Q689" s="13" t="s">
        <v>8320</v>
      </c>
      <c r="R689" t="s">
        <v>8322</v>
      </c>
      <c r="S689" s="11">
        <f t="shared" si="52"/>
        <v>42711.750613425931</v>
      </c>
      <c r="T689" s="11">
        <f t="shared" si="53"/>
        <v>17202.750613425927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52</v>
      </c>
      <c r="P690">
        <f t="shared" si="51"/>
        <v>288.14</v>
      </c>
      <c r="Q690" s="13" t="s">
        <v>8320</v>
      </c>
      <c r="R690" t="s">
        <v>8322</v>
      </c>
      <c r="S690" s="11">
        <f t="shared" si="52"/>
        <v>42262.104780092588</v>
      </c>
      <c r="T690" s="11">
        <f t="shared" si="53"/>
        <v>16723.104780092592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</v>
      </c>
      <c r="P691">
        <f t="shared" si="51"/>
        <v>30.79</v>
      </c>
      <c r="Q691" s="13" t="s">
        <v>8320</v>
      </c>
      <c r="R691" t="s">
        <v>8322</v>
      </c>
      <c r="S691" s="11">
        <f t="shared" si="52"/>
        <v>42675.66778935185</v>
      </c>
      <c r="T691" s="11">
        <f t="shared" si="53"/>
        <v>17143.207638888889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52</v>
      </c>
      <c r="P692">
        <f t="shared" si="51"/>
        <v>304.06</v>
      </c>
      <c r="Q692" s="13" t="s">
        <v>8320</v>
      </c>
      <c r="R692" t="s">
        <v>8322</v>
      </c>
      <c r="S692" s="11">
        <f t="shared" si="52"/>
        <v>42579.634733796294</v>
      </c>
      <c r="T692" s="11">
        <f t="shared" si="53"/>
        <v>17053.25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21</v>
      </c>
      <c r="P693">
        <f t="shared" si="51"/>
        <v>1033.5</v>
      </c>
      <c r="Q693" s="13" t="s">
        <v>8320</v>
      </c>
      <c r="R693" t="s">
        <v>8322</v>
      </c>
      <c r="S693" s="11">
        <f t="shared" si="52"/>
        <v>42158.028310185182</v>
      </c>
      <c r="T693" s="11">
        <f t="shared" si="53"/>
        <v>16617.028310185186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52</v>
      </c>
      <c r="P694">
        <f t="shared" si="51"/>
        <v>51.24</v>
      </c>
      <c r="Q694" s="13" t="s">
        <v>8320</v>
      </c>
      <c r="R694" t="s">
        <v>8322</v>
      </c>
      <c r="S694" s="11">
        <f t="shared" si="52"/>
        <v>42696.37572916667</v>
      </c>
      <c r="T694" s="11">
        <f t="shared" si="53"/>
        <v>17157.375729166666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10</v>
      </c>
      <c r="P695">
        <f t="shared" si="51"/>
        <v>34.799999999999997</v>
      </c>
      <c r="Q695" s="13" t="s">
        <v>8320</v>
      </c>
      <c r="R695" t="s">
        <v>8322</v>
      </c>
      <c r="S695" s="11">
        <f t="shared" si="52"/>
        <v>42094.808182870373</v>
      </c>
      <c r="T695" s="11">
        <f t="shared" si="53"/>
        <v>16555.808182870373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7</v>
      </c>
      <c r="P696">
        <f t="shared" si="51"/>
        <v>1471.29</v>
      </c>
      <c r="Q696" s="13" t="s">
        <v>8320</v>
      </c>
      <c r="R696" t="s">
        <v>8322</v>
      </c>
      <c r="S696" s="11">
        <f t="shared" si="52"/>
        <v>42737.663877314815</v>
      </c>
      <c r="T696" s="11">
        <f t="shared" si="53"/>
        <v>17198.663877314815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17</v>
      </c>
      <c r="P697">
        <f t="shared" si="51"/>
        <v>1470.14</v>
      </c>
      <c r="Q697" s="13" t="s">
        <v>8320</v>
      </c>
      <c r="R697" t="s">
        <v>8322</v>
      </c>
      <c r="S697" s="11">
        <f t="shared" si="52"/>
        <v>41913.521064814813</v>
      </c>
      <c r="T697" s="11">
        <f t="shared" si="53"/>
        <v>16374.521064814813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6</v>
      </c>
      <c r="P698">
        <f t="shared" si="51"/>
        <v>10290</v>
      </c>
      <c r="Q698" s="13" t="s">
        <v>8320</v>
      </c>
      <c r="R698" t="s">
        <v>8322</v>
      </c>
      <c r="S698" s="11">
        <f t="shared" si="52"/>
        <v>41815.927106481482</v>
      </c>
      <c r="T698" s="11">
        <f t="shared" si="53"/>
        <v>16276.927106481482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205</v>
      </c>
      <c r="P699">
        <f t="shared" si="51"/>
        <v>90.04</v>
      </c>
      <c r="Q699" s="13" t="s">
        <v>8320</v>
      </c>
      <c r="R699" t="s">
        <v>8322</v>
      </c>
      <c r="S699" s="11">
        <f t="shared" si="52"/>
        <v>42388.523020833338</v>
      </c>
      <c r="T699" s="11">
        <f t="shared" si="53"/>
        <v>16834.523020833334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10</v>
      </c>
      <c r="P700">
        <f t="shared" si="51"/>
        <v>352.93</v>
      </c>
      <c r="Q700" s="13" t="s">
        <v>8320</v>
      </c>
      <c r="R700" t="s">
        <v>8322</v>
      </c>
      <c r="S700" s="11">
        <f t="shared" si="52"/>
        <v>41866.931076388886</v>
      </c>
      <c r="T700" s="11">
        <f t="shared" si="53"/>
        <v>16331.083333333334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</v>
      </c>
      <c r="P701">
        <f t="shared" si="51"/>
        <v>11.5</v>
      </c>
      <c r="Q701" s="13" t="s">
        <v>8320</v>
      </c>
      <c r="R701" t="s">
        <v>8322</v>
      </c>
      <c r="S701" s="11">
        <f t="shared" si="52"/>
        <v>41563.485509259262</v>
      </c>
      <c r="T701" s="11">
        <f t="shared" si="53"/>
        <v>16031.666666666666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68</v>
      </c>
      <c r="P702">
        <f t="shared" si="51"/>
        <v>329.35</v>
      </c>
      <c r="Q702" s="13" t="s">
        <v>8320</v>
      </c>
      <c r="R702" t="s">
        <v>8322</v>
      </c>
      <c r="S702" s="11">
        <f t="shared" si="52"/>
        <v>42715.688437500001</v>
      </c>
      <c r="T702" s="11">
        <f t="shared" si="53"/>
        <v>17176.688437500001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44</v>
      </c>
      <c r="P703">
        <f t="shared" si="51"/>
        <v>486.19</v>
      </c>
      <c r="Q703" s="13" t="s">
        <v>8320</v>
      </c>
      <c r="R703" t="s">
        <v>8322</v>
      </c>
      <c r="S703" s="11">
        <f t="shared" si="52"/>
        <v>41813.662962962961</v>
      </c>
      <c r="T703" s="11">
        <f t="shared" si="53"/>
        <v>16274.662962962962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68</v>
      </c>
      <c r="P704">
        <f t="shared" si="51"/>
        <v>275.68</v>
      </c>
      <c r="Q704" s="13" t="s">
        <v>8320</v>
      </c>
      <c r="R704" t="s">
        <v>8322</v>
      </c>
      <c r="S704" s="11">
        <f t="shared" si="52"/>
        <v>42668.726701388892</v>
      </c>
      <c r="T704" s="11">
        <f t="shared" si="53"/>
        <v>17129.768368055553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68</v>
      </c>
      <c r="P705">
        <f t="shared" si="51"/>
        <v>1454.57</v>
      </c>
      <c r="Q705" s="13" t="s">
        <v>8320</v>
      </c>
      <c r="R705" t="s">
        <v>8322</v>
      </c>
      <c r="S705" s="11">
        <f t="shared" si="52"/>
        <v>42711.950798611113</v>
      </c>
      <c r="T705" s="11">
        <f t="shared" si="53"/>
        <v>17197.980555555554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18</v>
      </c>
      <c r="P706">
        <f t="shared" si="51"/>
        <v>2543.25</v>
      </c>
      <c r="Q706" s="13" t="s">
        <v>8320</v>
      </c>
      <c r="R706" t="s">
        <v>8322</v>
      </c>
      <c r="S706" s="11">
        <f t="shared" si="52"/>
        <v>42726.192916666667</v>
      </c>
      <c r="T706" s="11">
        <f t="shared" si="53"/>
        <v>17217.192916666667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10</v>
      </c>
      <c r="P707">
        <f t="shared" ref="P707:P770" si="56">ROUND(E707/L707,2)</f>
        <v>2031.2</v>
      </c>
      <c r="Q707" s="13" t="s">
        <v>8320</v>
      </c>
      <c r="R707" t="s">
        <v>8322</v>
      </c>
      <c r="S707" s="11">
        <f t="shared" ref="S707:S770" si="57">(((J707/60)/60)/24)+DATE(1970, 1,1)</f>
        <v>42726.491643518515</v>
      </c>
      <c r="T707" s="11">
        <f t="shared" ref="T707:T770" si="58">(((I707/60)/60)/24)</f>
        <v>17187.491643518519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10</v>
      </c>
      <c r="P708" t="e">
        <f t="shared" si="56"/>
        <v>#DIV/0!</v>
      </c>
      <c r="Q708" s="13" t="s">
        <v>8320</v>
      </c>
      <c r="R708" t="s">
        <v>8322</v>
      </c>
      <c r="S708" s="11">
        <f t="shared" si="57"/>
        <v>42676.995173611111</v>
      </c>
      <c r="T708" s="11">
        <f t="shared" si="58"/>
        <v>17149.777083333334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15</v>
      </c>
      <c r="P709">
        <f t="shared" si="56"/>
        <v>22.22</v>
      </c>
      <c r="Q709" s="13" t="s">
        <v>8320</v>
      </c>
      <c r="R709" t="s">
        <v>8322</v>
      </c>
      <c r="S709" s="11">
        <f t="shared" si="57"/>
        <v>42696.663506944446</v>
      </c>
      <c r="T709" s="11">
        <f t="shared" si="58"/>
        <v>17167.663506944442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25</v>
      </c>
      <c r="P710">
        <f t="shared" si="56"/>
        <v>27.42</v>
      </c>
      <c r="Q710" s="13" t="s">
        <v>8320</v>
      </c>
      <c r="R710" t="s">
        <v>8322</v>
      </c>
      <c r="S710" s="11">
        <f t="shared" si="57"/>
        <v>41835.581018518518</v>
      </c>
      <c r="T710" s="11">
        <f t="shared" si="58"/>
        <v>16326.581018518518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67</v>
      </c>
      <c r="P711">
        <f t="shared" si="56"/>
        <v>5057.5</v>
      </c>
      <c r="Q711" s="13" t="s">
        <v>8320</v>
      </c>
      <c r="R711" t="s">
        <v>8322</v>
      </c>
      <c r="S711" s="11">
        <f t="shared" si="57"/>
        <v>41948.041192129633</v>
      </c>
      <c r="T711" s="11">
        <f t="shared" si="58"/>
        <v>16409.041192129629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842</v>
      </c>
      <c r="P712" t="e">
        <f t="shared" si="56"/>
        <v>#DIV/0!</v>
      </c>
      <c r="Q712" s="13" t="s">
        <v>8320</v>
      </c>
      <c r="R712" t="s">
        <v>8322</v>
      </c>
      <c r="S712" s="11">
        <f t="shared" si="57"/>
        <v>41837.984976851854</v>
      </c>
      <c r="T712" s="11">
        <f t="shared" si="58"/>
        <v>16302.030555555555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10</v>
      </c>
      <c r="P713">
        <f t="shared" si="56"/>
        <v>29.86</v>
      </c>
      <c r="Q713" s="13" t="s">
        <v>8320</v>
      </c>
      <c r="R713" t="s">
        <v>8322</v>
      </c>
      <c r="S713" s="11">
        <f t="shared" si="57"/>
        <v>42678.459120370375</v>
      </c>
      <c r="T713" s="11">
        <f t="shared" si="58"/>
        <v>17149.500787037035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21</v>
      </c>
      <c r="P714">
        <f t="shared" si="56"/>
        <v>2522</v>
      </c>
      <c r="Q714" s="13" t="s">
        <v>8320</v>
      </c>
      <c r="R714" t="s">
        <v>8322</v>
      </c>
      <c r="S714" s="11">
        <f t="shared" si="57"/>
        <v>42384.680925925932</v>
      </c>
      <c r="T714" s="11">
        <f t="shared" si="58"/>
        <v>16845.680925925928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40</v>
      </c>
      <c r="P715">
        <f t="shared" si="56"/>
        <v>10085</v>
      </c>
      <c r="Q715" s="13" t="s">
        <v>8320</v>
      </c>
      <c r="R715" t="s">
        <v>8322</v>
      </c>
      <c r="S715" s="11">
        <f t="shared" si="57"/>
        <v>42496.529305555552</v>
      </c>
      <c r="T715" s="11">
        <f t="shared" si="58"/>
        <v>16957.529305555556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67</v>
      </c>
      <c r="P716">
        <f t="shared" si="56"/>
        <v>360.18</v>
      </c>
      <c r="Q716" s="13" t="s">
        <v>8320</v>
      </c>
      <c r="R716" t="s">
        <v>8322</v>
      </c>
      <c r="S716" s="11">
        <f t="shared" si="57"/>
        <v>42734.787986111114</v>
      </c>
      <c r="T716" s="11">
        <f t="shared" si="58"/>
        <v>17225.787986111111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37</v>
      </c>
      <c r="P717">
        <f t="shared" si="56"/>
        <v>840.08</v>
      </c>
      <c r="Q717" s="13" t="s">
        <v>8320</v>
      </c>
      <c r="R717" t="s">
        <v>8322</v>
      </c>
      <c r="S717" s="11">
        <f t="shared" si="57"/>
        <v>42273.090740740736</v>
      </c>
      <c r="T717" s="11">
        <f t="shared" si="58"/>
        <v>16744.132407407407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144</v>
      </c>
      <c r="P718">
        <f t="shared" si="56"/>
        <v>629.44000000000005</v>
      </c>
      <c r="Q718" s="13" t="s">
        <v>8320</v>
      </c>
      <c r="R718" t="s">
        <v>8322</v>
      </c>
      <c r="S718" s="11">
        <f t="shared" si="57"/>
        <v>41940.658645833333</v>
      </c>
      <c r="T718" s="11">
        <f t="shared" si="58"/>
        <v>16405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10</v>
      </c>
      <c r="P719">
        <f t="shared" si="56"/>
        <v>2516.88</v>
      </c>
      <c r="Q719" s="13" t="s">
        <v>8320</v>
      </c>
      <c r="R719" t="s">
        <v>8322</v>
      </c>
      <c r="S719" s="11">
        <f t="shared" si="57"/>
        <v>41857.854189814818</v>
      </c>
      <c r="T719" s="11">
        <f t="shared" si="58"/>
        <v>16318.854189814816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84</v>
      </c>
      <c r="P720">
        <f t="shared" si="56"/>
        <v>2516.25</v>
      </c>
      <c r="Q720" s="13" t="s">
        <v>8320</v>
      </c>
      <c r="R720" t="s">
        <v>8322</v>
      </c>
      <c r="S720" s="11">
        <f t="shared" si="57"/>
        <v>42752.845451388886</v>
      </c>
      <c r="T720" s="11">
        <f t="shared" si="58"/>
        <v>17215.249305555557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67</v>
      </c>
      <c r="P721">
        <f t="shared" si="56"/>
        <v>1004.6</v>
      </c>
      <c r="Q721" s="13" t="s">
        <v>8320</v>
      </c>
      <c r="R721" t="s">
        <v>8322</v>
      </c>
      <c r="S721" s="11">
        <f t="shared" si="57"/>
        <v>42409.040231481486</v>
      </c>
      <c r="T721" s="11">
        <f t="shared" si="58"/>
        <v>16854.040231481482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529</v>
      </c>
      <c r="P722">
        <f t="shared" si="56"/>
        <v>245</v>
      </c>
      <c r="Q722" s="13" t="s">
        <v>8323</v>
      </c>
      <c r="R722" t="s">
        <v>8324</v>
      </c>
      <c r="S722" s="11">
        <f t="shared" si="57"/>
        <v>40909.649201388893</v>
      </c>
      <c r="T722" s="11">
        <f t="shared" si="58"/>
        <v>15368.649201388891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84.39</v>
      </c>
      <c r="Q723" s="13" t="s">
        <v>8323</v>
      </c>
      <c r="R723" t="s">
        <v>8324</v>
      </c>
      <c r="S723" s="11">
        <f t="shared" si="57"/>
        <v>41807.571840277778</v>
      </c>
      <c r="T723" s="11">
        <f t="shared" si="58"/>
        <v>16283.571840277778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40</v>
      </c>
      <c r="P724">
        <f t="shared" si="56"/>
        <v>65.63</v>
      </c>
      <c r="Q724" s="13" t="s">
        <v>8323</v>
      </c>
      <c r="R724" t="s">
        <v>8324</v>
      </c>
      <c r="S724" s="11">
        <f t="shared" si="57"/>
        <v>40977.805300925924</v>
      </c>
      <c r="T724" s="11">
        <f t="shared" si="58"/>
        <v>15438.76363425926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201</v>
      </c>
      <c r="P725">
        <f t="shared" si="56"/>
        <v>100.31</v>
      </c>
      <c r="Q725" s="13" t="s">
        <v>8323</v>
      </c>
      <c r="R725" t="s">
        <v>8324</v>
      </c>
      <c r="S725" s="11">
        <f t="shared" si="57"/>
        <v>42184.816539351858</v>
      </c>
      <c r="T725" s="11">
        <f t="shared" si="58"/>
        <v>16646.165972222221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143</v>
      </c>
      <c r="P726">
        <f t="shared" si="56"/>
        <v>70.12</v>
      </c>
      <c r="Q726" s="13" t="s">
        <v>8323</v>
      </c>
      <c r="R726" t="s">
        <v>8324</v>
      </c>
      <c r="S726" s="11">
        <f t="shared" si="57"/>
        <v>40694.638460648144</v>
      </c>
      <c r="T726" s="11">
        <f t="shared" si="58"/>
        <v>15155.638460648146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50</v>
      </c>
      <c r="P727">
        <f t="shared" si="56"/>
        <v>71.62</v>
      </c>
      <c r="Q727" s="13" t="s">
        <v>8323</v>
      </c>
      <c r="R727" t="s">
        <v>8324</v>
      </c>
      <c r="S727" s="11">
        <f t="shared" si="57"/>
        <v>42321.626296296294</v>
      </c>
      <c r="T727" s="11">
        <f t="shared" si="58"/>
        <v>16782.626296296297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401</v>
      </c>
      <c r="P728">
        <f t="shared" si="56"/>
        <v>286.43</v>
      </c>
      <c r="Q728" s="13" t="s">
        <v>8323</v>
      </c>
      <c r="R728" t="s">
        <v>8324</v>
      </c>
      <c r="S728" s="11">
        <f t="shared" si="57"/>
        <v>41346.042673611111</v>
      </c>
      <c r="T728" s="11">
        <f t="shared" si="58"/>
        <v>15807.042673611111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286</v>
      </c>
      <c r="P729">
        <f t="shared" si="56"/>
        <v>67.23</v>
      </c>
      <c r="Q729" s="13" t="s">
        <v>8323</v>
      </c>
      <c r="R729" t="s">
        <v>8324</v>
      </c>
      <c r="S729" s="11">
        <f t="shared" si="57"/>
        <v>41247.020243055551</v>
      </c>
      <c r="T729" s="11">
        <f t="shared" si="58"/>
        <v>15719.888888888889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134</v>
      </c>
      <c r="P730">
        <f t="shared" si="56"/>
        <v>77.02</v>
      </c>
      <c r="Q730" s="13" t="s">
        <v>8323</v>
      </c>
      <c r="R730" t="s">
        <v>8324</v>
      </c>
      <c r="S730" s="11">
        <f t="shared" si="57"/>
        <v>40731.837465277778</v>
      </c>
      <c r="T730" s="11">
        <f t="shared" si="58"/>
        <v>15207.837465277778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250</v>
      </c>
      <c r="P731">
        <f t="shared" si="56"/>
        <v>83.33</v>
      </c>
      <c r="Q731" s="13" t="s">
        <v>8323</v>
      </c>
      <c r="R731" t="s">
        <v>8324</v>
      </c>
      <c r="S731" s="11">
        <f t="shared" si="57"/>
        <v>41111.185891203706</v>
      </c>
      <c r="T731" s="11">
        <f t="shared" si="58"/>
        <v>15602.185891203704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50</v>
      </c>
      <c r="P732">
        <f t="shared" si="56"/>
        <v>37.74</v>
      </c>
      <c r="Q732" s="13" t="s">
        <v>8323</v>
      </c>
      <c r="R732" t="s">
        <v>8324</v>
      </c>
      <c r="S732" s="11">
        <f t="shared" si="57"/>
        <v>40854.745266203703</v>
      </c>
      <c r="T732" s="11">
        <f t="shared" si="58"/>
        <v>15315.745266203703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198</v>
      </c>
      <c r="P733">
        <f t="shared" si="56"/>
        <v>139.08000000000001</v>
      </c>
      <c r="Q733" s="13" t="s">
        <v>8323</v>
      </c>
      <c r="R733" t="s">
        <v>8324</v>
      </c>
      <c r="S733" s="11">
        <f t="shared" si="57"/>
        <v>40879.795682870368</v>
      </c>
      <c r="T733" s="11">
        <f t="shared" si="58"/>
        <v>15361.25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24580</v>
      </c>
      <c r="P734">
        <f t="shared" si="56"/>
        <v>756.31</v>
      </c>
      <c r="Q734" s="13" t="s">
        <v>8323</v>
      </c>
      <c r="R734" t="s">
        <v>8324</v>
      </c>
      <c r="S734" s="11">
        <f t="shared" si="57"/>
        <v>41486.424317129626</v>
      </c>
      <c r="T734" s="11">
        <f t="shared" si="58"/>
        <v>15977.424317129628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392</v>
      </c>
      <c r="P735">
        <f t="shared" si="56"/>
        <v>57.99</v>
      </c>
      <c r="Q735" s="13" t="s">
        <v>8323</v>
      </c>
      <c r="R735" t="s">
        <v>8324</v>
      </c>
      <c r="S735" s="11">
        <f t="shared" si="57"/>
        <v>41598.420046296298</v>
      </c>
      <c r="T735" s="11">
        <f t="shared" si="58"/>
        <v>16059.420046296296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115</v>
      </c>
      <c r="P736">
        <f t="shared" si="56"/>
        <v>171.49</v>
      </c>
      <c r="Q736" s="13" t="s">
        <v>8323</v>
      </c>
      <c r="R736" t="s">
        <v>8324</v>
      </c>
      <c r="S736" s="11">
        <f t="shared" si="57"/>
        <v>42102.164583333331</v>
      </c>
      <c r="T736" s="11">
        <f t="shared" si="58"/>
        <v>16564.208333333332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21</v>
      </c>
      <c r="P737">
        <f t="shared" si="56"/>
        <v>42.47</v>
      </c>
      <c r="Q737" s="13" t="s">
        <v>8323</v>
      </c>
      <c r="R737" t="s">
        <v>8324</v>
      </c>
      <c r="S737" s="11">
        <f t="shared" si="57"/>
        <v>41946.029467592591</v>
      </c>
      <c r="T737" s="11">
        <f t="shared" si="58"/>
        <v>16408.027083333334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269</v>
      </c>
      <c r="P738">
        <f t="shared" si="56"/>
        <v>89.81</v>
      </c>
      <c r="Q738" s="13" t="s">
        <v>8323</v>
      </c>
      <c r="R738" t="s">
        <v>8324</v>
      </c>
      <c r="S738" s="11">
        <f t="shared" si="57"/>
        <v>41579.734259259261</v>
      </c>
      <c r="T738" s="11">
        <f t="shared" si="58"/>
        <v>16030.207638888889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191</v>
      </c>
      <c r="P739">
        <f t="shared" si="56"/>
        <v>88.38</v>
      </c>
      <c r="Q739" s="13" t="s">
        <v>8323</v>
      </c>
      <c r="R739" t="s">
        <v>8324</v>
      </c>
      <c r="S739" s="11">
        <f t="shared" si="57"/>
        <v>41667.275312500002</v>
      </c>
      <c r="T739" s="11">
        <f t="shared" si="58"/>
        <v>16115.833333333334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636</v>
      </c>
      <c r="P740">
        <f t="shared" si="56"/>
        <v>232.59</v>
      </c>
      <c r="Q740" s="13" t="s">
        <v>8323</v>
      </c>
      <c r="R740" t="s">
        <v>8324</v>
      </c>
      <c r="S740" s="11">
        <f t="shared" si="57"/>
        <v>41943.604097222218</v>
      </c>
      <c r="T740" s="11">
        <f t="shared" si="58"/>
        <v>16405.207638888889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159</v>
      </c>
      <c r="P741">
        <f t="shared" si="56"/>
        <v>68.53</v>
      </c>
      <c r="Q741" s="13" t="s">
        <v>8323</v>
      </c>
      <c r="R741" t="s">
        <v>8324</v>
      </c>
      <c r="S741" s="11">
        <f t="shared" si="57"/>
        <v>41829.502650462964</v>
      </c>
      <c r="T741" s="11">
        <f t="shared" si="58"/>
        <v>16293.502650462962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317</v>
      </c>
      <c r="P742">
        <f t="shared" si="56"/>
        <v>500</v>
      </c>
      <c r="Q742" s="13" t="s">
        <v>8323</v>
      </c>
      <c r="R742" t="s">
        <v>8324</v>
      </c>
      <c r="S742" s="11">
        <f t="shared" si="57"/>
        <v>42162.146782407406</v>
      </c>
      <c r="T742" s="11">
        <f t="shared" si="58"/>
        <v>16607.14678240741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73</v>
      </c>
      <c r="P743">
        <f t="shared" si="56"/>
        <v>100.92</v>
      </c>
      <c r="Q743" s="13" t="s">
        <v>8323</v>
      </c>
      <c r="R743" t="s">
        <v>8324</v>
      </c>
      <c r="S743" s="11">
        <f t="shared" si="57"/>
        <v>41401.648217592592</v>
      </c>
      <c r="T743" s="11">
        <f t="shared" si="58"/>
        <v>15867.648217592592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677</v>
      </c>
      <c r="P744">
        <f t="shared" si="56"/>
        <v>412.04</v>
      </c>
      <c r="Q744" s="13" t="s">
        <v>8323</v>
      </c>
      <c r="R744" t="s">
        <v>8324</v>
      </c>
      <c r="S744" s="11">
        <f t="shared" si="57"/>
        <v>41689.917962962965</v>
      </c>
      <c r="T744" s="11">
        <f t="shared" si="58"/>
        <v>16150.876296296296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1720</v>
      </c>
      <c r="P745">
        <f t="shared" si="56"/>
        <v>630.66999999999996</v>
      </c>
      <c r="Q745" s="13" t="s">
        <v>8323</v>
      </c>
      <c r="R745" t="s">
        <v>8324</v>
      </c>
      <c r="S745" s="11">
        <f t="shared" si="57"/>
        <v>40990.709317129629</v>
      </c>
      <c r="T745" s="11">
        <f t="shared" si="58"/>
        <v>15446.875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189</v>
      </c>
      <c r="P746">
        <f t="shared" si="56"/>
        <v>152.35</v>
      </c>
      <c r="Q746" s="13" t="s">
        <v>8323</v>
      </c>
      <c r="R746" t="s">
        <v>8324</v>
      </c>
      <c r="S746" s="11">
        <f t="shared" si="57"/>
        <v>41226.95721064815</v>
      </c>
      <c r="T746" s="11">
        <f t="shared" si="58"/>
        <v>15687.957210648148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425</v>
      </c>
      <c r="P747">
        <f t="shared" si="56"/>
        <v>127.37</v>
      </c>
      <c r="Q747" s="13" t="s">
        <v>8323</v>
      </c>
      <c r="R747" t="s">
        <v>8324</v>
      </c>
      <c r="S747" s="11">
        <f t="shared" si="57"/>
        <v>41367.572280092594</v>
      </c>
      <c r="T747" s="11">
        <f t="shared" si="58"/>
        <v>15828.572280092592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315</v>
      </c>
      <c r="P748">
        <f t="shared" si="56"/>
        <v>97.1</v>
      </c>
      <c r="Q748" s="13" t="s">
        <v>8323</v>
      </c>
      <c r="R748" t="s">
        <v>8324</v>
      </c>
      <c r="S748" s="11">
        <f t="shared" si="57"/>
        <v>41157.042928240742</v>
      </c>
      <c r="T748" s="11">
        <f t="shared" si="58"/>
        <v>15606.165972222223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134</v>
      </c>
      <c r="P749">
        <f t="shared" si="56"/>
        <v>170.82</v>
      </c>
      <c r="Q749" s="13" t="s">
        <v>8323</v>
      </c>
      <c r="R749" t="s">
        <v>8324</v>
      </c>
      <c r="S749" s="11">
        <f t="shared" si="57"/>
        <v>41988.548831018517</v>
      </c>
      <c r="T749" s="11">
        <f t="shared" si="58"/>
        <v>16450.454166666666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469</v>
      </c>
      <c r="P750">
        <f t="shared" si="56"/>
        <v>213.34</v>
      </c>
      <c r="Q750" s="13" t="s">
        <v>8323</v>
      </c>
      <c r="R750" t="s">
        <v>8324</v>
      </c>
      <c r="S750" s="11">
        <f t="shared" si="57"/>
        <v>41831.846828703703</v>
      </c>
      <c r="T750" s="11">
        <f t="shared" si="58"/>
        <v>16292.846828703703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94</v>
      </c>
      <c r="P751">
        <f t="shared" si="56"/>
        <v>85.18</v>
      </c>
      <c r="Q751" s="13" t="s">
        <v>8323</v>
      </c>
      <c r="R751" t="s">
        <v>8324</v>
      </c>
      <c r="S751" s="11">
        <f t="shared" si="57"/>
        <v>42733.94131944445</v>
      </c>
      <c r="T751" s="11">
        <f t="shared" si="58"/>
        <v>17194.941319444446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210</v>
      </c>
      <c r="P752">
        <f t="shared" si="56"/>
        <v>158.34</v>
      </c>
      <c r="Q752" s="13" t="s">
        <v>8323</v>
      </c>
      <c r="R752" t="s">
        <v>8324</v>
      </c>
      <c r="S752" s="11">
        <f t="shared" si="57"/>
        <v>41299.878148148149</v>
      </c>
      <c r="T752" s="11">
        <f t="shared" si="58"/>
        <v>15760.878148148149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310</v>
      </c>
      <c r="P753">
        <f t="shared" si="56"/>
        <v>150.04</v>
      </c>
      <c r="Q753" s="13" t="s">
        <v>8323</v>
      </c>
      <c r="R753" t="s">
        <v>8324</v>
      </c>
      <c r="S753" s="11">
        <f t="shared" si="57"/>
        <v>40713.630497685182</v>
      </c>
      <c r="T753" s="11">
        <f t="shared" si="58"/>
        <v>15190.630497685184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186</v>
      </c>
      <c r="P754">
        <f t="shared" si="56"/>
        <v>88.6</v>
      </c>
      <c r="Q754" s="13" t="s">
        <v>8323</v>
      </c>
      <c r="R754" t="s">
        <v>8324</v>
      </c>
      <c r="S754" s="11">
        <f t="shared" si="57"/>
        <v>42639.421493055561</v>
      </c>
      <c r="T754" s="11">
        <f t="shared" si="58"/>
        <v>17090.458333333332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92</v>
      </c>
      <c r="P755">
        <f t="shared" si="56"/>
        <v>354.92</v>
      </c>
      <c r="Q755" s="13" t="s">
        <v>8323</v>
      </c>
      <c r="R755" t="s">
        <v>8324</v>
      </c>
      <c r="S755" s="11">
        <f t="shared" si="57"/>
        <v>42019.590173611112</v>
      </c>
      <c r="T755" s="11">
        <f t="shared" si="58"/>
        <v>16480.590173611112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461</v>
      </c>
      <c r="P756">
        <f t="shared" si="56"/>
        <v>188.33</v>
      </c>
      <c r="Q756" s="13" t="s">
        <v>8323</v>
      </c>
      <c r="R756" t="s">
        <v>8324</v>
      </c>
      <c r="S756" s="11">
        <f t="shared" si="57"/>
        <v>41249.749085648145</v>
      </c>
      <c r="T756" s="11">
        <f t="shared" si="58"/>
        <v>15710.749085648147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368</v>
      </c>
      <c r="P757">
        <f t="shared" si="56"/>
        <v>135.34</v>
      </c>
      <c r="Q757" s="13" t="s">
        <v>8323</v>
      </c>
      <c r="R757" t="s">
        <v>8324</v>
      </c>
      <c r="S757" s="11">
        <f t="shared" si="57"/>
        <v>41383.605057870373</v>
      </c>
      <c r="T757" s="11">
        <f t="shared" si="58"/>
        <v>15845.028472222222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1310</v>
      </c>
      <c r="P758">
        <f t="shared" si="56"/>
        <v>416.82</v>
      </c>
      <c r="Q758" s="13" t="s">
        <v>8323</v>
      </c>
      <c r="R758" t="s">
        <v>8324</v>
      </c>
      <c r="S758" s="11">
        <f t="shared" si="57"/>
        <v>40590.766886574071</v>
      </c>
      <c r="T758" s="11">
        <f t="shared" si="58"/>
        <v>15082.725219907406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3655</v>
      </c>
      <c r="P759">
        <f t="shared" si="56"/>
        <v>507.61</v>
      </c>
      <c r="Q759" s="13" t="s">
        <v>8323</v>
      </c>
      <c r="R759" t="s">
        <v>8324</v>
      </c>
      <c r="S759" s="11">
        <f t="shared" si="57"/>
        <v>41235.054560185185</v>
      </c>
      <c r="T759" s="11">
        <f t="shared" si="58"/>
        <v>15680.054560185185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365</v>
      </c>
      <c r="P760">
        <f t="shared" si="56"/>
        <v>480.53</v>
      </c>
      <c r="Q760" s="13" t="s">
        <v>8323</v>
      </c>
      <c r="R760" t="s">
        <v>8324</v>
      </c>
      <c r="S760" s="11">
        <f t="shared" si="57"/>
        <v>40429.836435185185</v>
      </c>
      <c r="T760" s="11">
        <f t="shared" si="58"/>
        <v>14890.836435185185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182</v>
      </c>
      <c r="P761">
        <f t="shared" si="56"/>
        <v>92.16</v>
      </c>
      <c r="Q761" s="13" t="s">
        <v>8323</v>
      </c>
      <c r="R761" t="s">
        <v>8324</v>
      </c>
      <c r="S761" s="11">
        <f t="shared" si="57"/>
        <v>41789.330312500002</v>
      </c>
      <c r="T761" s="11">
        <f t="shared" si="58"/>
        <v>16260.3303125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415</v>
      </c>
      <c r="P762" t="e">
        <f t="shared" si="56"/>
        <v>#DIV/0!</v>
      </c>
      <c r="Q762" s="13" t="s">
        <v>8323</v>
      </c>
      <c r="R762" t="s">
        <v>8325</v>
      </c>
      <c r="S762" s="11">
        <f t="shared" si="57"/>
        <v>42670.764039351852</v>
      </c>
      <c r="T762" s="11">
        <f t="shared" si="58"/>
        <v>17131.805706018517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182</v>
      </c>
      <c r="P763">
        <f t="shared" si="56"/>
        <v>1518.5</v>
      </c>
      <c r="Q763" s="13" t="s">
        <v>8323</v>
      </c>
      <c r="R763" t="s">
        <v>8325</v>
      </c>
      <c r="S763" s="11">
        <f t="shared" si="57"/>
        <v>41642.751458333332</v>
      </c>
      <c r="T763" s="11">
        <f t="shared" si="58"/>
        <v>16103.751458333334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260</v>
      </c>
      <c r="P764" t="e">
        <f t="shared" si="56"/>
        <v>#DIV/0!</v>
      </c>
      <c r="Q764" s="13" t="s">
        <v>8323</v>
      </c>
      <c r="R764" t="s">
        <v>8325</v>
      </c>
      <c r="S764" s="11">
        <f t="shared" si="57"/>
        <v>42690.858449074076</v>
      </c>
      <c r="T764" s="11">
        <f t="shared" si="58"/>
        <v>17139.25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211</v>
      </c>
      <c r="P765">
        <f t="shared" si="56"/>
        <v>9044</v>
      </c>
      <c r="Q765" s="13" t="s">
        <v>8323</v>
      </c>
      <c r="R765" t="s">
        <v>8325</v>
      </c>
      <c r="S765" s="11">
        <f t="shared" si="57"/>
        <v>41471.446851851848</v>
      </c>
      <c r="T765" s="11">
        <f t="shared" si="58"/>
        <v>15932.44685185185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181</v>
      </c>
      <c r="P766" t="e">
        <f t="shared" si="56"/>
        <v>#DIV/0!</v>
      </c>
      <c r="Q766" s="13" t="s">
        <v>8323</v>
      </c>
      <c r="R766" t="s">
        <v>8325</v>
      </c>
      <c r="S766" s="11">
        <f t="shared" si="57"/>
        <v>42227.173159722224</v>
      </c>
      <c r="T766" s="11">
        <f t="shared" si="58"/>
        <v>16688.173159722224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129</v>
      </c>
      <c r="P767">
        <f t="shared" si="56"/>
        <v>204.89</v>
      </c>
      <c r="Q767" s="13" t="s">
        <v>8323</v>
      </c>
      <c r="R767" t="s">
        <v>8325</v>
      </c>
      <c r="S767" s="11">
        <f t="shared" si="57"/>
        <v>41901.542638888888</v>
      </c>
      <c r="T767" s="11">
        <f t="shared" si="58"/>
        <v>16362.542638888888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224</v>
      </c>
      <c r="P768" t="e">
        <f t="shared" si="56"/>
        <v>#DIV/0!</v>
      </c>
      <c r="Q768" s="13" t="s">
        <v>8323</v>
      </c>
      <c r="R768" t="s">
        <v>8325</v>
      </c>
      <c r="S768" s="11">
        <f t="shared" si="57"/>
        <v>42021.783368055556</v>
      </c>
      <c r="T768" s="11">
        <f t="shared" si="58"/>
        <v>16482.783368055556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177</v>
      </c>
      <c r="P769">
        <f t="shared" si="56"/>
        <v>2945.67</v>
      </c>
      <c r="Q769" s="13" t="s">
        <v>8323</v>
      </c>
      <c r="R769" t="s">
        <v>8325</v>
      </c>
      <c r="S769" s="11">
        <f t="shared" si="57"/>
        <v>42115.143634259264</v>
      </c>
      <c r="T769" s="11">
        <f t="shared" si="58"/>
        <v>16576.143634259261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353</v>
      </c>
      <c r="P770" t="e">
        <f t="shared" si="56"/>
        <v>#DIV/0!</v>
      </c>
      <c r="Q770" s="13" t="s">
        <v>8323</v>
      </c>
      <c r="R770" t="s">
        <v>8325</v>
      </c>
      <c r="S770" s="11">
        <f t="shared" si="57"/>
        <v>41594.207060185188</v>
      </c>
      <c r="T770" s="11">
        <f t="shared" si="58"/>
        <v>16055.207060185186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221</v>
      </c>
      <c r="P771">
        <f t="shared" ref="P771:P834" si="61">ROUND(E771/L771,2)</f>
        <v>169.75</v>
      </c>
      <c r="Q771" s="13" t="s">
        <v>8323</v>
      </c>
      <c r="R771" t="s">
        <v>8325</v>
      </c>
      <c r="S771" s="11">
        <f t="shared" ref="S771:S834" si="62">(((J771/60)/60)/24)+DATE(1970, 1,1)</f>
        <v>41604.996458333335</v>
      </c>
      <c r="T771" s="11">
        <f t="shared" ref="T771:T834" si="63">(((I771/60)/60)/24)</f>
        <v>16065.996458333333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50</v>
      </c>
      <c r="P772" t="e">
        <f t="shared" si="61"/>
        <v>#DIV/0!</v>
      </c>
      <c r="Q772" s="13" t="s">
        <v>8323</v>
      </c>
      <c r="R772" t="s">
        <v>8325</v>
      </c>
      <c r="S772" s="11">
        <f t="shared" si="62"/>
        <v>41289.999641203707</v>
      </c>
      <c r="T772" s="11">
        <f t="shared" si="63"/>
        <v>15760.999641203705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23</v>
      </c>
      <c r="P773">
        <f t="shared" si="61"/>
        <v>8807</v>
      </c>
      <c r="Q773" s="13" t="s">
        <v>8323</v>
      </c>
      <c r="R773" t="s">
        <v>8325</v>
      </c>
      <c r="S773" s="11">
        <f t="shared" si="62"/>
        <v>42349.824097222227</v>
      </c>
      <c r="T773" s="11">
        <f t="shared" si="63"/>
        <v>16830.824097222223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586</v>
      </c>
      <c r="P774">
        <f t="shared" si="61"/>
        <v>8792.02</v>
      </c>
      <c r="Q774" s="13" t="s">
        <v>8323</v>
      </c>
      <c r="R774" t="s">
        <v>8325</v>
      </c>
      <c r="S774" s="11">
        <f t="shared" si="62"/>
        <v>40068.056932870371</v>
      </c>
      <c r="T774" s="11">
        <f t="shared" si="63"/>
        <v>14549.165972222223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234</v>
      </c>
      <c r="P775">
        <f t="shared" si="61"/>
        <v>4390</v>
      </c>
      <c r="Q775" s="13" t="s">
        <v>8323</v>
      </c>
      <c r="R775" t="s">
        <v>8325</v>
      </c>
      <c r="S775" s="11">
        <f t="shared" si="62"/>
        <v>42100.735937499994</v>
      </c>
      <c r="T775" s="11">
        <f t="shared" si="63"/>
        <v>16565.959027777779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1750</v>
      </c>
      <c r="P776">
        <f t="shared" si="61"/>
        <v>972.22</v>
      </c>
      <c r="Q776" s="13" t="s">
        <v>8323</v>
      </c>
      <c r="R776" t="s">
        <v>8325</v>
      </c>
      <c r="S776" s="11">
        <f t="shared" si="62"/>
        <v>41663.780300925922</v>
      </c>
      <c r="T776" s="11">
        <f t="shared" si="63"/>
        <v>16124.780300925924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87</v>
      </c>
      <c r="P777">
        <f t="shared" si="61"/>
        <v>1748</v>
      </c>
      <c r="Q777" s="13" t="s">
        <v>8323</v>
      </c>
      <c r="R777" t="s">
        <v>8325</v>
      </c>
      <c r="S777" s="11">
        <f t="shared" si="62"/>
        <v>40863.060127314813</v>
      </c>
      <c r="T777" s="11">
        <f t="shared" si="63"/>
        <v>15324.060127314813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125</v>
      </c>
      <c r="P778">
        <f t="shared" si="61"/>
        <v>153.32</v>
      </c>
      <c r="Q778" s="13" t="s">
        <v>8323</v>
      </c>
      <c r="R778" t="s">
        <v>8325</v>
      </c>
      <c r="S778" s="11">
        <f t="shared" si="62"/>
        <v>42250.685706018514</v>
      </c>
      <c r="T778" s="11">
        <f t="shared" si="63"/>
        <v>16719.208333333332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291</v>
      </c>
      <c r="P779">
        <f t="shared" si="61"/>
        <v>2911.67</v>
      </c>
      <c r="Q779" s="13" t="s">
        <v>8323</v>
      </c>
      <c r="R779" t="s">
        <v>8325</v>
      </c>
      <c r="S779" s="11">
        <f t="shared" si="62"/>
        <v>41456.981215277774</v>
      </c>
      <c r="T779" s="11">
        <f t="shared" si="63"/>
        <v>15917.981215277776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1746</v>
      </c>
      <c r="P780">
        <f t="shared" si="61"/>
        <v>8730</v>
      </c>
      <c r="Q780" s="13" t="s">
        <v>8323</v>
      </c>
      <c r="R780" t="s">
        <v>8325</v>
      </c>
      <c r="S780" s="11">
        <f t="shared" si="62"/>
        <v>41729.702314814815</v>
      </c>
      <c r="T780" s="11">
        <f t="shared" si="63"/>
        <v>16190.702314814815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58</v>
      </c>
      <c r="P781">
        <f t="shared" si="61"/>
        <v>1454.17</v>
      </c>
      <c r="Q781" s="13" t="s">
        <v>8323</v>
      </c>
      <c r="R781" t="s">
        <v>8325</v>
      </c>
      <c r="S781" s="11">
        <f t="shared" si="62"/>
        <v>40436.68408564815</v>
      </c>
      <c r="T781" s="11">
        <f t="shared" si="63"/>
        <v>14897.166666666666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872</v>
      </c>
      <c r="P782">
        <f t="shared" si="61"/>
        <v>323.04000000000002</v>
      </c>
      <c r="Q782" s="13" t="s">
        <v>8326</v>
      </c>
      <c r="R782" t="s">
        <v>8327</v>
      </c>
      <c r="S782" s="11">
        <f t="shared" si="62"/>
        <v>40636.673900462964</v>
      </c>
      <c r="T782" s="11">
        <f t="shared" si="63"/>
        <v>15097.673900462964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1089</v>
      </c>
      <c r="P783">
        <f t="shared" si="61"/>
        <v>348.46</v>
      </c>
      <c r="Q783" s="13" t="s">
        <v>8326</v>
      </c>
      <c r="R783" t="s">
        <v>8327</v>
      </c>
      <c r="S783" s="11">
        <f t="shared" si="62"/>
        <v>41403.000856481485</v>
      </c>
      <c r="T783" s="11">
        <f t="shared" si="63"/>
        <v>15864.000856481483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1241</v>
      </c>
      <c r="P784">
        <f t="shared" si="61"/>
        <v>620.36</v>
      </c>
      <c r="Q784" s="13" t="s">
        <v>8326</v>
      </c>
      <c r="R784" t="s">
        <v>8327</v>
      </c>
      <c r="S784" s="11">
        <f t="shared" si="62"/>
        <v>41116.758125</v>
      </c>
      <c r="T784" s="11">
        <f t="shared" si="63"/>
        <v>15577.758125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578</v>
      </c>
      <c r="P785">
        <f t="shared" si="61"/>
        <v>247.6</v>
      </c>
      <c r="Q785" s="13" t="s">
        <v>8326</v>
      </c>
      <c r="R785" t="s">
        <v>8327</v>
      </c>
      <c r="S785" s="11">
        <f t="shared" si="62"/>
        <v>40987.773715277777</v>
      </c>
      <c r="T785" s="11">
        <f t="shared" si="63"/>
        <v>15457.916666666666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864</v>
      </c>
      <c r="P786">
        <f t="shared" si="61"/>
        <v>864</v>
      </c>
      <c r="Q786" s="13" t="s">
        <v>8326</v>
      </c>
      <c r="R786" t="s">
        <v>8327</v>
      </c>
      <c r="S786" s="11">
        <f t="shared" si="62"/>
        <v>41675.149525462963</v>
      </c>
      <c r="T786" s="11">
        <f t="shared" si="63"/>
        <v>16146.107858796297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1727</v>
      </c>
      <c r="P787">
        <f t="shared" si="61"/>
        <v>297.79000000000002</v>
      </c>
      <c r="Q787" s="13" t="s">
        <v>8326</v>
      </c>
      <c r="R787" t="s">
        <v>8327</v>
      </c>
      <c r="S787" s="11">
        <f t="shared" si="62"/>
        <v>41303.593923611108</v>
      </c>
      <c r="T787" s="11">
        <f t="shared" si="63"/>
        <v>15764.59392361111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173</v>
      </c>
      <c r="P788">
        <f t="shared" si="61"/>
        <v>196.18</v>
      </c>
      <c r="Q788" s="13" t="s">
        <v>8326</v>
      </c>
      <c r="R788" t="s">
        <v>8327</v>
      </c>
      <c r="S788" s="11">
        <f t="shared" si="62"/>
        <v>40983.055949074071</v>
      </c>
      <c r="T788" s="11">
        <f t="shared" si="63"/>
        <v>15471.657638888888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718</v>
      </c>
      <c r="P789">
        <f t="shared" si="61"/>
        <v>507.06</v>
      </c>
      <c r="Q789" s="13" t="s">
        <v>8326</v>
      </c>
      <c r="R789" t="s">
        <v>8327</v>
      </c>
      <c r="S789" s="11">
        <f t="shared" si="62"/>
        <v>41549.627615740741</v>
      </c>
      <c r="T789" s="11">
        <f t="shared" si="63"/>
        <v>16010.627615740741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859</v>
      </c>
      <c r="P790">
        <f t="shared" si="61"/>
        <v>252.53</v>
      </c>
      <c r="Q790" s="13" t="s">
        <v>8326</v>
      </c>
      <c r="R790" t="s">
        <v>8327</v>
      </c>
      <c r="S790" s="11">
        <f t="shared" si="62"/>
        <v>41059.006805555553</v>
      </c>
      <c r="T790" s="11">
        <f t="shared" si="63"/>
        <v>15528.165972222223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505</v>
      </c>
      <c r="P791">
        <f t="shared" si="61"/>
        <v>612.92999999999995</v>
      </c>
      <c r="Q791" s="13" t="s">
        <v>8326</v>
      </c>
      <c r="R791" t="s">
        <v>8327</v>
      </c>
      <c r="S791" s="11">
        <f t="shared" si="62"/>
        <v>41277.186111111114</v>
      </c>
      <c r="T791" s="11">
        <f t="shared" si="63"/>
        <v>15726.332638888889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86</v>
      </c>
      <c r="P792">
        <f t="shared" si="61"/>
        <v>54.92</v>
      </c>
      <c r="Q792" s="13" t="s">
        <v>8326</v>
      </c>
      <c r="R792" t="s">
        <v>8327</v>
      </c>
      <c r="S792" s="11">
        <f t="shared" si="62"/>
        <v>41276.047905092593</v>
      </c>
      <c r="T792" s="11">
        <f t="shared" si="63"/>
        <v>15737.047905092593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114</v>
      </c>
      <c r="P793">
        <f t="shared" si="61"/>
        <v>66.709999999999994</v>
      </c>
      <c r="Q793" s="13" t="s">
        <v>8326</v>
      </c>
      <c r="R793" t="s">
        <v>8327</v>
      </c>
      <c r="S793" s="11">
        <f t="shared" si="62"/>
        <v>41557.780624999999</v>
      </c>
      <c r="T793" s="11">
        <f t="shared" si="63"/>
        <v>16022.249305555555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341</v>
      </c>
      <c r="P794">
        <f t="shared" si="61"/>
        <v>142.28</v>
      </c>
      <c r="Q794" s="13" t="s">
        <v>8326</v>
      </c>
      <c r="R794" t="s">
        <v>8327</v>
      </c>
      <c r="S794" s="11">
        <f t="shared" si="62"/>
        <v>41555.873645833337</v>
      </c>
      <c r="T794" s="11">
        <f t="shared" si="63"/>
        <v>16016.915312500001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310</v>
      </c>
      <c r="P795">
        <f t="shared" si="61"/>
        <v>266.77999999999997</v>
      </c>
      <c r="Q795" s="13" t="s">
        <v>8326</v>
      </c>
      <c r="R795" t="s">
        <v>8327</v>
      </c>
      <c r="S795" s="11">
        <f t="shared" si="62"/>
        <v>41442.741249999999</v>
      </c>
      <c r="T795" s="11">
        <f t="shared" si="63"/>
        <v>15889.207638888889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107</v>
      </c>
      <c r="P796">
        <f t="shared" si="61"/>
        <v>160.91999999999999</v>
      </c>
      <c r="Q796" s="13" t="s">
        <v>8326</v>
      </c>
      <c r="R796" t="s">
        <v>8327</v>
      </c>
      <c r="S796" s="11">
        <f t="shared" si="62"/>
        <v>40736.115011574075</v>
      </c>
      <c r="T796" s="11">
        <f t="shared" si="63"/>
        <v>15222.7125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61</v>
      </c>
      <c r="P797">
        <f t="shared" si="61"/>
        <v>46.3</v>
      </c>
      <c r="Q797" s="13" t="s">
        <v>8326</v>
      </c>
      <c r="R797" t="s">
        <v>8327</v>
      </c>
      <c r="S797" s="11">
        <f t="shared" si="62"/>
        <v>40963.613032407404</v>
      </c>
      <c r="T797" s="11">
        <f t="shared" si="63"/>
        <v>15437.207638888889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85</v>
      </c>
      <c r="P798">
        <f t="shared" si="61"/>
        <v>94.12</v>
      </c>
      <c r="Q798" s="13" t="s">
        <v>8326</v>
      </c>
      <c r="R798" t="s">
        <v>8327</v>
      </c>
      <c r="S798" s="11">
        <f t="shared" si="62"/>
        <v>41502.882928240739</v>
      </c>
      <c r="T798" s="11">
        <f t="shared" si="63"/>
        <v>15963.881944444445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282</v>
      </c>
      <c r="P799">
        <f t="shared" si="61"/>
        <v>118.97</v>
      </c>
      <c r="Q799" s="13" t="s">
        <v>8326</v>
      </c>
      <c r="R799" t="s">
        <v>8327</v>
      </c>
      <c r="S799" s="11">
        <f t="shared" si="62"/>
        <v>40996.994074074071</v>
      </c>
      <c r="T799" s="11">
        <f t="shared" si="63"/>
        <v>15459.166666666666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241</v>
      </c>
      <c r="P800">
        <f t="shared" si="61"/>
        <v>96.84</v>
      </c>
      <c r="Q800" s="13" t="s">
        <v>8326</v>
      </c>
      <c r="R800" t="s">
        <v>8327</v>
      </c>
      <c r="S800" s="11">
        <f t="shared" si="62"/>
        <v>41882.590127314819</v>
      </c>
      <c r="T800" s="11">
        <f t="shared" si="63"/>
        <v>16343.590127314817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168</v>
      </c>
      <c r="P801">
        <f t="shared" si="61"/>
        <v>300.04000000000002</v>
      </c>
      <c r="Q801" s="13" t="s">
        <v>8326</v>
      </c>
      <c r="R801" t="s">
        <v>8327</v>
      </c>
      <c r="S801" s="11">
        <f t="shared" si="62"/>
        <v>40996.667199074072</v>
      </c>
      <c r="T801" s="11">
        <f t="shared" si="63"/>
        <v>15457.667199074072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560</v>
      </c>
      <c r="P802">
        <f t="shared" si="61"/>
        <v>149.97999999999999</v>
      </c>
      <c r="Q802" s="13" t="s">
        <v>8326</v>
      </c>
      <c r="R802" t="s">
        <v>8327</v>
      </c>
      <c r="S802" s="11">
        <f t="shared" si="62"/>
        <v>41863.433495370373</v>
      </c>
      <c r="T802" s="11">
        <f t="shared" si="63"/>
        <v>16324.433495370371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418</v>
      </c>
      <c r="P803">
        <f t="shared" si="61"/>
        <v>163.82</v>
      </c>
      <c r="Q803" s="13" t="s">
        <v>8326</v>
      </c>
      <c r="R803" t="s">
        <v>8327</v>
      </c>
      <c r="S803" s="11">
        <f t="shared" si="62"/>
        <v>40695.795370370368</v>
      </c>
      <c r="T803" s="11">
        <f t="shared" si="63"/>
        <v>15156.79537037037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139</v>
      </c>
      <c r="P804">
        <f t="shared" si="61"/>
        <v>111.32</v>
      </c>
      <c r="Q804" s="13" t="s">
        <v>8326</v>
      </c>
      <c r="R804" t="s">
        <v>8327</v>
      </c>
      <c r="S804" s="11">
        <f t="shared" si="62"/>
        <v>41123.022268518522</v>
      </c>
      <c r="T804" s="11">
        <f t="shared" si="63"/>
        <v>15600.170138888889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363</v>
      </c>
      <c r="P805">
        <f t="shared" si="61"/>
        <v>219.68</v>
      </c>
      <c r="Q805" s="13" t="s">
        <v>8326</v>
      </c>
      <c r="R805" t="s">
        <v>8327</v>
      </c>
      <c r="S805" s="11">
        <f t="shared" si="62"/>
        <v>40665.949976851851</v>
      </c>
      <c r="T805" s="11">
        <f t="shared" si="63"/>
        <v>15123.041666666666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151</v>
      </c>
      <c r="P806">
        <f t="shared" si="61"/>
        <v>462.22</v>
      </c>
      <c r="Q806" s="13" t="s">
        <v>8326</v>
      </c>
      <c r="R806" t="s">
        <v>8327</v>
      </c>
      <c r="S806" s="11">
        <f t="shared" si="62"/>
        <v>40730.105625000004</v>
      </c>
      <c r="T806" s="11">
        <f t="shared" si="63"/>
        <v>15178.165972222223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277</v>
      </c>
      <c r="P807">
        <f t="shared" si="61"/>
        <v>153.97999999999999</v>
      </c>
      <c r="Q807" s="13" t="s">
        <v>8326</v>
      </c>
      <c r="R807" t="s">
        <v>8327</v>
      </c>
      <c r="S807" s="11">
        <f t="shared" si="62"/>
        <v>40690.823055555556</v>
      </c>
      <c r="T807" s="11">
        <f t="shared" si="63"/>
        <v>15171.958333333334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116.99</v>
      </c>
      <c r="Q808" s="13" t="s">
        <v>8326</v>
      </c>
      <c r="R808" t="s">
        <v>8327</v>
      </c>
      <c r="S808" s="11">
        <f t="shared" si="62"/>
        <v>40763.691423611112</v>
      </c>
      <c r="T808" s="11">
        <f t="shared" si="63"/>
        <v>15224.69142361111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208</v>
      </c>
      <c r="P809">
        <f t="shared" si="61"/>
        <v>145.63</v>
      </c>
      <c r="Q809" s="13" t="s">
        <v>8326</v>
      </c>
      <c r="R809" t="s">
        <v>8327</v>
      </c>
      <c r="S809" s="11">
        <f t="shared" si="62"/>
        <v>42759.628599537042</v>
      </c>
      <c r="T809" s="11">
        <f t="shared" si="63"/>
        <v>17226.083333333332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184</v>
      </c>
      <c r="P810">
        <f t="shared" si="61"/>
        <v>193.02</v>
      </c>
      <c r="Q810" s="13" t="s">
        <v>8326</v>
      </c>
      <c r="R810" t="s">
        <v>8327</v>
      </c>
      <c r="S810" s="11">
        <f t="shared" si="62"/>
        <v>41962.100532407407</v>
      </c>
      <c r="T810" s="11">
        <f t="shared" si="63"/>
        <v>16426.207638888889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207</v>
      </c>
      <c r="P811">
        <f t="shared" si="61"/>
        <v>159.08000000000001</v>
      </c>
      <c r="Q811" s="13" t="s">
        <v>8326</v>
      </c>
      <c r="R811" t="s">
        <v>8327</v>
      </c>
      <c r="S811" s="11">
        <f t="shared" si="62"/>
        <v>41628.833680555559</v>
      </c>
      <c r="T811" s="11">
        <f t="shared" si="63"/>
        <v>16089.833680555557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550</v>
      </c>
      <c r="P812">
        <f t="shared" si="61"/>
        <v>305.77999999999997</v>
      </c>
      <c r="Q812" s="13" t="s">
        <v>8326</v>
      </c>
      <c r="R812" t="s">
        <v>8327</v>
      </c>
      <c r="S812" s="11">
        <f t="shared" si="62"/>
        <v>41123.056273148148</v>
      </c>
      <c r="T812" s="11">
        <f t="shared" si="63"/>
        <v>15584.05627314815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824</v>
      </c>
      <c r="P813">
        <f t="shared" si="61"/>
        <v>686.75</v>
      </c>
      <c r="Q813" s="13" t="s">
        <v>8326</v>
      </c>
      <c r="R813" t="s">
        <v>8327</v>
      </c>
      <c r="S813" s="11">
        <f t="shared" si="62"/>
        <v>41443.643541666665</v>
      </c>
      <c r="T813" s="11">
        <f t="shared" si="63"/>
        <v>15896.702777777777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1372</v>
      </c>
      <c r="P814">
        <f t="shared" si="61"/>
        <v>249.39</v>
      </c>
      <c r="Q814" s="13" t="s">
        <v>8326</v>
      </c>
      <c r="R814" t="s">
        <v>8327</v>
      </c>
      <c r="S814" s="11">
        <f t="shared" si="62"/>
        <v>41282.017962962964</v>
      </c>
      <c r="T814" s="11">
        <f t="shared" si="63"/>
        <v>15765.581944444444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548</v>
      </c>
      <c r="P815">
        <f t="shared" si="61"/>
        <v>85.7</v>
      </c>
      <c r="Q815" s="13" t="s">
        <v>8326</v>
      </c>
      <c r="R815" t="s">
        <v>8327</v>
      </c>
      <c r="S815" s="11">
        <f t="shared" si="62"/>
        <v>41080.960243055553</v>
      </c>
      <c r="T815" s="11">
        <f t="shared" si="63"/>
        <v>15541.960243055555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821</v>
      </c>
      <c r="P816">
        <f t="shared" si="61"/>
        <v>293.27</v>
      </c>
      <c r="Q816" s="13" t="s">
        <v>8326</v>
      </c>
      <c r="R816" t="s">
        <v>8327</v>
      </c>
      <c r="S816" s="11">
        <f t="shared" si="62"/>
        <v>40679.743067129632</v>
      </c>
      <c r="T816" s="11">
        <f t="shared" si="63"/>
        <v>15125.752777777778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205</v>
      </c>
      <c r="P817">
        <f t="shared" si="61"/>
        <v>190.95</v>
      </c>
      <c r="Q817" s="13" t="s">
        <v>8326</v>
      </c>
      <c r="R817" t="s">
        <v>8327</v>
      </c>
      <c r="S817" s="11">
        <f t="shared" si="62"/>
        <v>41914.917858796296</v>
      </c>
      <c r="T817" s="11">
        <f t="shared" si="63"/>
        <v>16375.917858796296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117</v>
      </c>
      <c r="P818">
        <f t="shared" si="61"/>
        <v>40.049999999999997</v>
      </c>
      <c r="Q818" s="13" t="s">
        <v>8326</v>
      </c>
      <c r="R818" t="s">
        <v>8327</v>
      </c>
      <c r="S818" s="11">
        <f t="shared" si="62"/>
        <v>41341.870868055557</v>
      </c>
      <c r="T818" s="11">
        <f t="shared" si="63"/>
        <v>15804.270833333334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547</v>
      </c>
      <c r="P819">
        <f t="shared" si="61"/>
        <v>356.83</v>
      </c>
      <c r="Q819" s="13" t="s">
        <v>8326</v>
      </c>
      <c r="R819" t="s">
        <v>8327</v>
      </c>
      <c r="S819" s="11">
        <f t="shared" si="62"/>
        <v>40925.599664351852</v>
      </c>
      <c r="T819" s="11">
        <f t="shared" si="63"/>
        <v>15410.207638888889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2340</v>
      </c>
      <c r="P820">
        <f t="shared" si="61"/>
        <v>431.11</v>
      </c>
      <c r="Q820" s="13" t="s">
        <v>8326</v>
      </c>
      <c r="R820" t="s">
        <v>8327</v>
      </c>
      <c r="S820" s="11">
        <f t="shared" si="62"/>
        <v>41120.882881944446</v>
      </c>
      <c r="T820" s="11">
        <f t="shared" si="63"/>
        <v>15559.709027777777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2048</v>
      </c>
      <c r="P821">
        <f t="shared" si="61"/>
        <v>585</v>
      </c>
      <c r="Q821" s="13" t="s">
        <v>8326</v>
      </c>
      <c r="R821" t="s">
        <v>8327</v>
      </c>
      <c r="S821" s="11">
        <f t="shared" si="62"/>
        <v>41619.998310185183</v>
      </c>
      <c r="T821" s="11">
        <f t="shared" si="63"/>
        <v>16060.197222222223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409</v>
      </c>
      <c r="P822">
        <f t="shared" si="61"/>
        <v>215.08</v>
      </c>
      <c r="Q822" s="13" t="s">
        <v>8326</v>
      </c>
      <c r="R822" t="s">
        <v>8327</v>
      </c>
      <c r="S822" s="11">
        <f t="shared" si="62"/>
        <v>41768.841921296298</v>
      </c>
      <c r="T822" s="11">
        <f t="shared" si="63"/>
        <v>16230.208333333334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47</v>
      </c>
      <c r="P823">
        <f t="shared" si="61"/>
        <v>104.69</v>
      </c>
      <c r="Q823" s="13" t="s">
        <v>8326</v>
      </c>
      <c r="R823" t="s">
        <v>8327</v>
      </c>
      <c r="S823" s="11">
        <f t="shared" si="62"/>
        <v>42093.922048611115</v>
      </c>
      <c r="T823" s="11">
        <f t="shared" si="63"/>
        <v>16559.167361111111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272</v>
      </c>
      <c r="P824">
        <f t="shared" si="61"/>
        <v>118.26</v>
      </c>
      <c r="Q824" s="13" t="s">
        <v>8326</v>
      </c>
      <c r="R824" t="s">
        <v>8327</v>
      </c>
      <c r="S824" s="11">
        <f t="shared" si="62"/>
        <v>41157.947337962964</v>
      </c>
      <c r="T824" s="11">
        <f t="shared" si="63"/>
        <v>15618.947337962964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1019</v>
      </c>
      <c r="P825">
        <f t="shared" si="61"/>
        <v>247.03</v>
      </c>
      <c r="Q825" s="13" t="s">
        <v>8326</v>
      </c>
      <c r="R825" t="s">
        <v>8327</v>
      </c>
      <c r="S825" s="11">
        <f t="shared" si="62"/>
        <v>42055.972824074073</v>
      </c>
      <c r="T825" s="11">
        <f t="shared" si="63"/>
        <v>16516.931157407405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509</v>
      </c>
      <c r="P826">
        <f t="shared" si="61"/>
        <v>150.66999999999999</v>
      </c>
      <c r="Q826" s="13" t="s">
        <v>8326</v>
      </c>
      <c r="R826" t="s">
        <v>8327</v>
      </c>
      <c r="S826" s="11">
        <f t="shared" si="62"/>
        <v>40250.242106481484</v>
      </c>
      <c r="T826" s="11">
        <f t="shared" si="63"/>
        <v>14717.290972222223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65</v>
      </c>
      <c r="P827">
        <f t="shared" si="61"/>
        <v>82.02</v>
      </c>
      <c r="Q827" s="13" t="s">
        <v>8326</v>
      </c>
      <c r="R827" t="s">
        <v>8327</v>
      </c>
      <c r="S827" s="11">
        <f t="shared" si="62"/>
        <v>41186.306527777779</v>
      </c>
      <c r="T827" s="11">
        <f t="shared" si="63"/>
        <v>15642.306527777777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148</v>
      </c>
      <c r="P828">
        <f t="shared" si="61"/>
        <v>165.59</v>
      </c>
      <c r="Q828" s="13" t="s">
        <v>8326</v>
      </c>
      <c r="R828" t="s">
        <v>8327</v>
      </c>
      <c r="S828" s="11">
        <f t="shared" si="62"/>
        <v>40973.038541666669</v>
      </c>
      <c r="T828" s="11">
        <f t="shared" si="63"/>
        <v>15424.996874999999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2703</v>
      </c>
      <c r="P829">
        <f t="shared" si="61"/>
        <v>737.27</v>
      </c>
      <c r="Q829" s="13" t="s">
        <v>8326</v>
      </c>
      <c r="R829" t="s">
        <v>8327</v>
      </c>
      <c r="S829" s="11">
        <f t="shared" si="62"/>
        <v>40927.473460648151</v>
      </c>
      <c r="T829" s="11">
        <f t="shared" si="63"/>
        <v>15384.825694444444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624</v>
      </c>
      <c r="P830">
        <f t="shared" si="61"/>
        <v>213.39</v>
      </c>
      <c r="Q830" s="13" t="s">
        <v>8326</v>
      </c>
      <c r="R830" t="s">
        <v>8327</v>
      </c>
      <c r="S830" s="11">
        <f t="shared" si="62"/>
        <v>41073.050717592596</v>
      </c>
      <c r="T830" s="11">
        <f t="shared" si="63"/>
        <v>15516.683333333334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1621</v>
      </c>
      <c r="P831">
        <f t="shared" si="61"/>
        <v>506.56</v>
      </c>
      <c r="Q831" s="13" t="s">
        <v>8326</v>
      </c>
      <c r="R831" t="s">
        <v>8327</v>
      </c>
      <c r="S831" s="11">
        <f t="shared" si="62"/>
        <v>42504.801388888889</v>
      </c>
      <c r="T831" s="11">
        <f t="shared" si="63"/>
        <v>16995.801388888889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450</v>
      </c>
      <c r="P832">
        <f t="shared" si="61"/>
        <v>253.06</v>
      </c>
      <c r="Q832" s="13" t="s">
        <v>8326</v>
      </c>
      <c r="R832" t="s">
        <v>8327</v>
      </c>
      <c r="S832" s="11">
        <f t="shared" si="62"/>
        <v>41325.525752314818</v>
      </c>
      <c r="T832" s="11">
        <f t="shared" si="63"/>
        <v>15786.484085648148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540</v>
      </c>
      <c r="P833">
        <f t="shared" si="61"/>
        <v>404.75</v>
      </c>
      <c r="Q833" s="13" t="s">
        <v>8326</v>
      </c>
      <c r="R833" t="s">
        <v>8327</v>
      </c>
      <c r="S833" s="11">
        <f t="shared" si="62"/>
        <v>40996.646921296298</v>
      </c>
      <c r="T833" s="11">
        <f t="shared" si="63"/>
        <v>15457.646921296297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54</v>
      </c>
      <c r="P834">
        <f t="shared" si="61"/>
        <v>52.54</v>
      </c>
      <c r="Q834" s="13" t="s">
        <v>8326</v>
      </c>
      <c r="R834" t="s">
        <v>8327</v>
      </c>
      <c r="S834" s="11">
        <f t="shared" si="62"/>
        <v>40869.675173611111</v>
      </c>
      <c r="T834" s="11">
        <f t="shared" si="63"/>
        <v>15360.342361111112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135</v>
      </c>
      <c r="P835">
        <f t="shared" ref="P835:P898" si="66">ROUND(E835/L835,2)</f>
        <v>197.17</v>
      </c>
      <c r="Q835" s="13" t="s">
        <v>8326</v>
      </c>
      <c r="R835" t="s">
        <v>8327</v>
      </c>
      <c r="S835" s="11">
        <f t="shared" ref="S835:S898" si="67">(((J835/60)/60)/24)+DATE(1970, 1,1)</f>
        <v>41718.878182870372</v>
      </c>
      <c r="T835" s="11">
        <f t="shared" ref="T835:T898" si="68">(((I835/60)/60)/24)</f>
        <v>16179.87818287037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147</v>
      </c>
      <c r="P836">
        <f t="shared" si="66"/>
        <v>107.74</v>
      </c>
      <c r="Q836" s="13" t="s">
        <v>8326</v>
      </c>
      <c r="R836" t="s">
        <v>8327</v>
      </c>
      <c r="S836" s="11">
        <f t="shared" si="67"/>
        <v>41422.822824074072</v>
      </c>
      <c r="T836" s="11">
        <f t="shared" si="68"/>
        <v>15887.165972222223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404</v>
      </c>
      <c r="P837">
        <f t="shared" si="66"/>
        <v>201.93</v>
      </c>
      <c r="Q837" s="13" t="s">
        <v>8326</v>
      </c>
      <c r="R837" t="s">
        <v>8327</v>
      </c>
      <c r="S837" s="11">
        <f t="shared" si="67"/>
        <v>41005.45784722222</v>
      </c>
      <c r="T837" s="11">
        <f t="shared" si="68"/>
        <v>15479.125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162</v>
      </c>
      <c r="P838">
        <f t="shared" si="66"/>
        <v>175.57</v>
      </c>
      <c r="Q838" s="13" t="s">
        <v>8326</v>
      </c>
      <c r="R838" t="s">
        <v>8327</v>
      </c>
      <c r="S838" s="11">
        <f t="shared" si="67"/>
        <v>41524.056921296295</v>
      </c>
      <c r="T838" s="11">
        <f t="shared" si="68"/>
        <v>15985.056921296295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323</v>
      </c>
      <c r="P839">
        <f t="shared" si="66"/>
        <v>130.16999999999999</v>
      </c>
      <c r="Q839" s="13" t="s">
        <v>8326</v>
      </c>
      <c r="R839" t="s">
        <v>8327</v>
      </c>
      <c r="S839" s="11">
        <f t="shared" si="67"/>
        <v>41730.998402777775</v>
      </c>
      <c r="T839" s="11">
        <f t="shared" si="68"/>
        <v>16191.998402777777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403</v>
      </c>
      <c r="P840">
        <f t="shared" si="66"/>
        <v>132.19999999999999</v>
      </c>
      <c r="Q840" s="13" t="s">
        <v>8326</v>
      </c>
      <c r="R840" t="s">
        <v>8327</v>
      </c>
      <c r="S840" s="11">
        <f t="shared" si="67"/>
        <v>40895.897974537038</v>
      </c>
      <c r="T840" s="11">
        <f t="shared" si="68"/>
        <v>15356.897974537036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161</v>
      </c>
      <c r="P841">
        <f t="shared" si="66"/>
        <v>83.94</v>
      </c>
      <c r="Q841" s="13" t="s">
        <v>8326</v>
      </c>
      <c r="R841" t="s">
        <v>8327</v>
      </c>
      <c r="S841" s="11">
        <f t="shared" si="67"/>
        <v>41144.763379629629</v>
      </c>
      <c r="T841" s="11">
        <f t="shared" si="68"/>
        <v>15605.763379629629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81</v>
      </c>
      <c r="P842">
        <f t="shared" si="66"/>
        <v>42.38</v>
      </c>
      <c r="Q842" s="13" t="s">
        <v>8326</v>
      </c>
      <c r="R842" t="s">
        <v>8328</v>
      </c>
      <c r="S842" s="11">
        <f t="shared" si="67"/>
        <v>42607.226701388892</v>
      </c>
      <c r="T842" s="11">
        <f t="shared" si="68"/>
        <v>17068.226701388889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161</v>
      </c>
      <c r="P843">
        <f t="shared" si="66"/>
        <v>85.48</v>
      </c>
      <c r="Q843" s="13" t="s">
        <v>8326</v>
      </c>
      <c r="R843" t="s">
        <v>8328</v>
      </c>
      <c r="S843" s="11">
        <f t="shared" si="67"/>
        <v>41923.838692129626</v>
      </c>
      <c r="T843" s="11">
        <f t="shared" si="68"/>
        <v>16384.880358796294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321</v>
      </c>
      <c r="P844">
        <f t="shared" si="66"/>
        <v>205.79</v>
      </c>
      <c r="Q844" s="13" t="s">
        <v>8326</v>
      </c>
      <c r="R844" t="s">
        <v>8328</v>
      </c>
      <c r="S844" s="11">
        <f t="shared" si="67"/>
        <v>41526.592395833337</v>
      </c>
      <c r="T844" s="11">
        <f t="shared" si="68"/>
        <v>15992.165972222223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8326</v>
      </c>
      <c r="R845" t="s">
        <v>8328</v>
      </c>
      <c r="S845" s="11">
        <f t="shared" si="67"/>
        <v>42695.257870370369</v>
      </c>
      <c r="T845" s="11">
        <f t="shared" si="68"/>
        <v>17143.333333333332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267</v>
      </c>
      <c r="P846">
        <f t="shared" si="66"/>
        <v>50.38</v>
      </c>
      <c r="Q846" s="13" t="s">
        <v>8326</v>
      </c>
      <c r="R846" t="s">
        <v>8328</v>
      </c>
      <c r="S846" s="11">
        <f t="shared" si="67"/>
        <v>41905.684629629628</v>
      </c>
      <c r="T846" s="11">
        <f t="shared" si="68"/>
        <v>16375.207638888889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160</v>
      </c>
      <c r="P847">
        <f t="shared" si="66"/>
        <v>45.23</v>
      </c>
      <c r="Q847" s="13" t="s">
        <v>8326</v>
      </c>
      <c r="R847" t="s">
        <v>8328</v>
      </c>
      <c r="S847" s="11">
        <f t="shared" si="67"/>
        <v>42578.205972222218</v>
      </c>
      <c r="T847" s="11">
        <f t="shared" si="68"/>
        <v>17049.165972222221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727</v>
      </c>
      <c r="P848">
        <f t="shared" si="66"/>
        <v>170.23</v>
      </c>
      <c r="Q848" s="13" t="s">
        <v>8326</v>
      </c>
      <c r="R848" t="s">
        <v>8328</v>
      </c>
      <c r="S848" s="11">
        <f t="shared" si="67"/>
        <v>41694.391840277778</v>
      </c>
      <c r="T848" s="11">
        <f t="shared" si="68"/>
        <v>16139.583333333334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80000</v>
      </c>
      <c r="P849">
        <f t="shared" si="66"/>
        <v>8000</v>
      </c>
      <c r="Q849" s="13" t="s">
        <v>8326</v>
      </c>
      <c r="R849" t="s">
        <v>8328</v>
      </c>
      <c r="S849" s="11">
        <f t="shared" si="67"/>
        <v>42165.79833333334</v>
      </c>
      <c r="T849" s="11">
        <f t="shared" si="68"/>
        <v>16626.798333333336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2660</v>
      </c>
      <c r="P850">
        <f t="shared" si="66"/>
        <v>498.81</v>
      </c>
      <c r="Q850" s="13" t="s">
        <v>8326</v>
      </c>
      <c r="R850" t="s">
        <v>8328</v>
      </c>
      <c r="S850" s="11">
        <f t="shared" si="67"/>
        <v>42078.792048611111</v>
      </c>
      <c r="T850" s="11">
        <f t="shared" si="68"/>
        <v>16539.792048611111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199</v>
      </c>
      <c r="P851">
        <f t="shared" si="66"/>
        <v>69.06</v>
      </c>
      <c r="Q851" s="13" t="s">
        <v>8326</v>
      </c>
      <c r="R851" t="s">
        <v>8328</v>
      </c>
      <c r="S851" s="11">
        <f t="shared" si="67"/>
        <v>42051.148888888885</v>
      </c>
      <c r="T851" s="11">
        <f t="shared" si="68"/>
        <v>16510.107222222221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198</v>
      </c>
      <c r="P852">
        <f t="shared" si="66"/>
        <v>59.65</v>
      </c>
      <c r="Q852" s="13" t="s">
        <v>8326</v>
      </c>
      <c r="R852" t="s">
        <v>8328</v>
      </c>
      <c r="S852" s="11">
        <f t="shared" si="67"/>
        <v>42452.827743055561</v>
      </c>
      <c r="T852" s="11">
        <f t="shared" si="68"/>
        <v>16916.207638888889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396</v>
      </c>
      <c r="P853">
        <f t="shared" si="66"/>
        <v>113.11</v>
      </c>
      <c r="Q853" s="13" t="s">
        <v>8326</v>
      </c>
      <c r="R853" t="s">
        <v>8328</v>
      </c>
      <c r="S853" s="11">
        <f t="shared" si="67"/>
        <v>42522.880243055552</v>
      </c>
      <c r="T853" s="11">
        <f t="shared" si="68"/>
        <v>17013.822916666668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226</v>
      </c>
      <c r="P854">
        <f t="shared" si="66"/>
        <v>127.5</v>
      </c>
      <c r="Q854" s="13" t="s">
        <v>8326</v>
      </c>
      <c r="R854" t="s">
        <v>8328</v>
      </c>
      <c r="S854" s="11">
        <f t="shared" si="67"/>
        <v>42656.805497685185</v>
      </c>
      <c r="T854" s="11">
        <f t="shared" si="68"/>
        <v>17098.875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2635</v>
      </c>
      <c r="P855">
        <f t="shared" si="66"/>
        <v>790.5</v>
      </c>
      <c r="Q855" s="13" t="s">
        <v>8326</v>
      </c>
      <c r="R855" t="s">
        <v>8328</v>
      </c>
      <c r="S855" s="11">
        <f t="shared" si="67"/>
        <v>42021.832280092596</v>
      </c>
      <c r="T855" s="11">
        <f t="shared" si="68"/>
        <v>16482.832280092593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28</v>
      </c>
      <c r="P856">
        <f t="shared" si="66"/>
        <v>15.79</v>
      </c>
      <c r="Q856" s="13" t="s">
        <v>8326</v>
      </c>
      <c r="R856" t="s">
        <v>8328</v>
      </c>
      <c r="S856" s="11">
        <f t="shared" si="67"/>
        <v>42702.212337962963</v>
      </c>
      <c r="T856" s="11">
        <f t="shared" si="68"/>
        <v>17163.212337962963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543</v>
      </c>
      <c r="P857">
        <f t="shared" si="66"/>
        <v>167.57</v>
      </c>
      <c r="Q857" s="13" t="s">
        <v>8326</v>
      </c>
      <c r="R857" t="s">
        <v>8328</v>
      </c>
      <c r="S857" s="11">
        <f t="shared" si="67"/>
        <v>42545.125196759262</v>
      </c>
      <c r="T857" s="11">
        <f t="shared" si="68"/>
        <v>17006.125196759262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3149</v>
      </c>
      <c r="P858">
        <f t="shared" si="66"/>
        <v>281.18</v>
      </c>
      <c r="Q858" s="13" t="s">
        <v>8326</v>
      </c>
      <c r="R858" t="s">
        <v>8328</v>
      </c>
      <c r="S858" s="11">
        <f t="shared" si="67"/>
        <v>42609.311990740738</v>
      </c>
      <c r="T858" s="11">
        <f t="shared" si="68"/>
        <v>17099.791666666668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655</v>
      </c>
      <c r="P859">
        <f t="shared" si="66"/>
        <v>327.5</v>
      </c>
      <c r="Q859" s="13" t="s">
        <v>8326</v>
      </c>
      <c r="R859" t="s">
        <v>8328</v>
      </c>
      <c r="S859" s="11">
        <f t="shared" si="67"/>
        <v>42291.581377314811</v>
      </c>
      <c r="T859" s="11">
        <f t="shared" si="68"/>
        <v>16764.623043981483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653</v>
      </c>
      <c r="P860">
        <f t="shared" si="66"/>
        <v>103.14</v>
      </c>
      <c r="Q860" s="13" t="s">
        <v>8326</v>
      </c>
      <c r="R860" t="s">
        <v>8328</v>
      </c>
      <c r="S860" s="11">
        <f t="shared" si="67"/>
        <v>42079.745578703703</v>
      </c>
      <c r="T860" s="11">
        <f t="shared" si="68"/>
        <v>16540.957638888889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196</v>
      </c>
      <c r="P861">
        <f t="shared" si="66"/>
        <v>79.94</v>
      </c>
      <c r="Q861" s="13" t="s">
        <v>8326</v>
      </c>
      <c r="R861" t="s">
        <v>8328</v>
      </c>
      <c r="S861" s="11">
        <f t="shared" si="67"/>
        <v>42128.820231481484</v>
      </c>
      <c r="T861" s="11">
        <f t="shared" si="68"/>
        <v>16590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56</v>
      </c>
      <c r="P862">
        <f t="shared" si="66"/>
        <v>163.19</v>
      </c>
      <c r="Q862" s="13" t="s">
        <v>8326</v>
      </c>
      <c r="R862" t="s">
        <v>8329</v>
      </c>
      <c r="S862" s="11">
        <f t="shared" si="67"/>
        <v>41570.482789351852</v>
      </c>
      <c r="T862" s="11">
        <f t="shared" si="68"/>
        <v>16031.524456018517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174</v>
      </c>
      <c r="P863">
        <f t="shared" si="66"/>
        <v>3905</v>
      </c>
      <c r="Q863" s="13" t="s">
        <v>8326</v>
      </c>
      <c r="R863" t="s">
        <v>8329</v>
      </c>
      <c r="S863" s="11">
        <f t="shared" si="67"/>
        <v>42599.965324074074</v>
      </c>
      <c r="T863" s="11">
        <f t="shared" si="68"/>
        <v>17060.965324074074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16</v>
      </c>
      <c r="P864">
        <f t="shared" si="66"/>
        <v>1948.75</v>
      </c>
      <c r="Q864" s="13" t="s">
        <v>8326</v>
      </c>
      <c r="R864" t="s">
        <v>8329</v>
      </c>
      <c r="S864" s="11">
        <f t="shared" si="67"/>
        <v>41559.5549537037</v>
      </c>
      <c r="T864" s="11">
        <f t="shared" si="68"/>
        <v>16020.59662037037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390</v>
      </c>
      <c r="P865">
        <f t="shared" si="66"/>
        <v>1558.6</v>
      </c>
      <c r="Q865" s="13" t="s">
        <v>8326</v>
      </c>
      <c r="R865" t="s">
        <v>8329</v>
      </c>
      <c r="S865" s="11">
        <f t="shared" si="67"/>
        <v>40921.117662037039</v>
      </c>
      <c r="T865" s="11">
        <f t="shared" si="68"/>
        <v>15382.117662037037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120</v>
      </c>
      <c r="P866">
        <f t="shared" si="66"/>
        <v>98.61</v>
      </c>
      <c r="Q866" s="13" t="s">
        <v>8326</v>
      </c>
      <c r="R866" t="s">
        <v>8329</v>
      </c>
      <c r="S866" s="11">
        <f t="shared" si="67"/>
        <v>41541.106921296298</v>
      </c>
      <c r="T866" s="11">
        <f t="shared" si="68"/>
        <v>15994.415972222223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354</v>
      </c>
      <c r="P867">
        <f t="shared" si="66"/>
        <v>3892.5</v>
      </c>
      <c r="Q867" s="13" t="s">
        <v>8326</v>
      </c>
      <c r="R867" t="s">
        <v>8329</v>
      </c>
      <c r="S867" s="11">
        <f t="shared" si="67"/>
        <v>41230.77311342593</v>
      </c>
      <c r="T867" s="11">
        <f t="shared" si="68"/>
        <v>15721.773113425928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222</v>
      </c>
      <c r="P868">
        <f t="shared" si="66"/>
        <v>705.82</v>
      </c>
      <c r="Q868" s="13" t="s">
        <v>8326</v>
      </c>
      <c r="R868" t="s">
        <v>8329</v>
      </c>
      <c r="S868" s="11">
        <f t="shared" si="67"/>
        <v>42025.637939814813</v>
      </c>
      <c r="T868" s="11">
        <f t="shared" si="68"/>
        <v>16494.631944444445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155</v>
      </c>
      <c r="P869">
        <f t="shared" si="66"/>
        <v>704.55</v>
      </c>
      <c r="Q869" s="13" t="s">
        <v>8326</v>
      </c>
      <c r="R869" t="s">
        <v>8329</v>
      </c>
      <c r="S869" s="11">
        <f t="shared" si="67"/>
        <v>40088.105393518519</v>
      </c>
      <c r="T869" s="11">
        <f t="shared" si="68"/>
        <v>14579.207638888889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17</v>
      </c>
      <c r="P870">
        <f t="shared" si="66"/>
        <v>7733</v>
      </c>
      <c r="Q870" s="13" t="s">
        <v>8326</v>
      </c>
      <c r="R870" t="s">
        <v>8329</v>
      </c>
      <c r="S870" s="11">
        <f t="shared" si="67"/>
        <v>41616.027754629627</v>
      </c>
      <c r="T870" s="11">
        <f t="shared" si="68"/>
        <v>16077.027754629627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88</v>
      </c>
      <c r="P871">
        <f t="shared" si="66"/>
        <v>2570.4299999999998</v>
      </c>
      <c r="Q871" s="13" t="s">
        <v>8326</v>
      </c>
      <c r="R871" t="s">
        <v>8329</v>
      </c>
      <c r="S871" s="11">
        <f t="shared" si="67"/>
        <v>41342.845567129632</v>
      </c>
      <c r="T871" s="11">
        <f t="shared" si="68"/>
        <v>15803.803900462963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39</v>
      </c>
      <c r="P872">
        <f t="shared" si="66"/>
        <v>1540.39</v>
      </c>
      <c r="Q872" s="13" t="s">
        <v>8326</v>
      </c>
      <c r="R872" t="s">
        <v>8329</v>
      </c>
      <c r="S872" s="11">
        <f t="shared" si="67"/>
        <v>41488.022256944445</v>
      </c>
      <c r="T872" s="11">
        <f t="shared" si="68"/>
        <v>15949.022256944445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128</v>
      </c>
      <c r="P873">
        <f t="shared" si="66"/>
        <v>640.41999999999996</v>
      </c>
      <c r="Q873" s="13" t="s">
        <v>8326</v>
      </c>
      <c r="R873" t="s">
        <v>8329</v>
      </c>
      <c r="S873" s="11">
        <f t="shared" si="67"/>
        <v>41577.561284722222</v>
      </c>
      <c r="T873" s="11">
        <f t="shared" si="68"/>
        <v>16038.602951388888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96</v>
      </c>
      <c r="P874">
        <f t="shared" si="66"/>
        <v>3835</v>
      </c>
      <c r="Q874" s="13" t="s">
        <v>8326</v>
      </c>
      <c r="R874" t="s">
        <v>8329</v>
      </c>
      <c r="S874" s="11">
        <f t="shared" si="67"/>
        <v>40567.825543981482</v>
      </c>
      <c r="T874" s="11">
        <f t="shared" si="68"/>
        <v>15043.825543981482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219</v>
      </c>
      <c r="P875">
        <f t="shared" si="66"/>
        <v>1533</v>
      </c>
      <c r="Q875" s="13" t="s">
        <v>8326</v>
      </c>
      <c r="R875" t="s">
        <v>8329</v>
      </c>
      <c r="S875" s="11">
        <f t="shared" si="67"/>
        <v>41184.167129629634</v>
      </c>
      <c r="T875" s="11">
        <f t="shared" si="68"/>
        <v>15655.208796296298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255</v>
      </c>
      <c r="P876">
        <f t="shared" si="66"/>
        <v>364.52</v>
      </c>
      <c r="Q876" s="13" t="s">
        <v>8326</v>
      </c>
      <c r="R876" t="s">
        <v>8329</v>
      </c>
      <c r="S876" s="11">
        <f t="shared" si="67"/>
        <v>41368.583726851852</v>
      </c>
      <c r="T876" s="11">
        <f t="shared" si="68"/>
        <v>15829.583726851852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153</v>
      </c>
      <c r="P877" t="e">
        <f t="shared" si="66"/>
        <v>#DIV/0!</v>
      </c>
      <c r="Q877" s="13" t="s">
        <v>8326</v>
      </c>
      <c r="R877" t="s">
        <v>8329</v>
      </c>
      <c r="S877" s="11">
        <f t="shared" si="67"/>
        <v>42248.723738425921</v>
      </c>
      <c r="T877" s="11">
        <f t="shared" si="68"/>
        <v>16699.723738425924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242</v>
      </c>
      <c r="P878">
        <f t="shared" si="66"/>
        <v>169.33</v>
      </c>
      <c r="Q878" s="13" t="s">
        <v>8326</v>
      </c>
      <c r="R878" t="s">
        <v>8329</v>
      </c>
      <c r="S878" s="11">
        <f t="shared" si="67"/>
        <v>41276.496840277774</v>
      </c>
      <c r="T878" s="11">
        <f t="shared" si="68"/>
        <v>15740.496840277776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381</v>
      </c>
      <c r="P879">
        <f t="shared" si="66"/>
        <v>262.66000000000003</v>
      </c>
      <c r="Q879" s="13" t="s">
        <v>8326</v>
      </c>
      <c r="R879" t="s">
        <v>8329</v>
      </c>
      <c r="S879" s="11">
        <f t="shared" si="67"/>
        <v>41597.788888888892</v>
      </c>
      <c r="T879" s="11">
        <f t="shared" si="68"/>
        <v>16058.78888888889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152</v>
      </c>
      <c r="P880">
        <f t="shared" si="66"/>
        <v>3797.72</v>
      </c>
      <c r="Q880" s="13" t="s">
        <v>8326</v>
      </c>
      <c r="R880" t="s">
        <v>8329</v>
      </c>
      <c r="S880" s="11">
        <f t="shared" si="67"/>
        <v>40505.232916666668</v>
      </c>
      <c r="T880" s="11">
        <f t="shared" si="68"/>
        <v>14966.232916666666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361</v>
      </c>
      <c r="P881">
        <f t="shared" si="66"/>
        <v>252.53</v>
      </c>
      <c r="Q881" s="13" t="s">
        <v>8326</v>
      </c>
      <c r="R881" t="s">
        <v>8329</v>
      </c>
      <c r="S881" s="11">
        <f t="shared" si="67"/>
        <v>41037.829918981479</v>
      </c>
      <c r="T881" s="11">
        <f t="shared" si="68"/>
        <v>15489.829918981481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200</v>
      </c>
      <c r="P882">
        <f t="shared" si="66"/>
        <v>944.88</v>
      </c>
      <c r="Q882" s="13" t="s">
        <v>8326</v>
      </c>
      <c r="R882" t="s">
        <v>8330</v>
      </c>
      <c r="S882" s="11">
        <f t="shared" si="67"/>
        <v>41179.32104166667</v>
      </c>
      <c r="T882" s="11">
        <f t="shared" si="68"/>
        <v>15643.321041666668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201</v>
      </c>
      <c r="P883">
        <f t="shared" si="66"/>
        <v>7555</v>
      </c>
      <c r="Q883" s="13" t="s">
        <v>8326</v>
      </c>
      <c r="R883" t="s">
        <v>8330</v>
      </c>
      <c r="S883" s="11">
        <f t="shared" si="67"/>
        <v>40877.25099537037</v>
      </c>
      <c r="T883" s="11">
        <f t="shared" si="68"/>
        <v>15353.25099537037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503</v>
      </c>
      <c r="P884">
        <f t="shared" si="66"/>
        <v>538.57000000000005</v>
      </c>
      <c r="Q884" s="13" t="s">
        <v>8326</v>
      </c>
      <c r="R884" t="s">
        <v>8330</v>
      </c>
      <c r="S884" s="11">
        <f t="shared" si="67"/>
        <v>40759.860532407409</v>
      </c>
      <c r="T884" s="11">
        <f t="shared" si="68"/>
        <v>15223.860532407409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151</v>
      </c>
      <c r="P885">
        <f t="shared" si="66"/>
        <v>313.75</v>
      </c>
      <c r="Q885" s="13" t="s">
        <v>8326</v>
      </c>
      <c r="R885" t="s">
        <v>8330</v>
      </c>
      <c r="S885" s="11">
        <f t="shared" si="67"/>
        <v>42371.935590277775</v>
      </c>
      <c r="T885" s="11">
        <f t="shared" si="68"/>
        <v>16862.935590277779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376</v>
      </c>
      <c r="P886">
        <f t="shared" si="66"/>
        <v>3763.5</v>
      </c>
      <c r="Q886" s="13" t="s">
        <v>8326</v>
      </c>
      <c r="R886" t="s">
        <v>8330</v>
      </c>
      <c r="S886" s="11">
        <f t="shared" si="67"/>
        <v>40981.802615740737</v>
      </c>
      <c r="T886" s="11">
        <f t="shared" si="68"/>
        <v>15472.104861111111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753</v>
      </c>
      <c r="P887">
        <f t="shared" si="66"/>
        <v>358.34</v>
      </c>
      <c r="Q887" s="13" t="s">
        <v>8326</v>
      </c>
      <c r="R887" t="s">
        <v>8330</v>
      </c>
      <c r="S887" s="11">
        <f t="shared" si="67"/>
        <v>42713.941099537042</v>
      </c>
      <c r="T887" s="11">
        <f t="shared" si="68"/>
        <v>17165.941099537038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1504</v>
      </c>
      <c r="P888">
        <f t="shared" si="66"/>
        <v>1074.29</v>
      </c>
      <c r="Q888" s="13" t="s">
        <v>8326</v>
      </c>
      <c r="R888" t="s">
        <v>8330</v>
      </c>
      <c r="S888" s="11">
        <f t="shared" si="67"/>
        <v>42603.870520833334</v>
      </c>
      <c r="T888" s="11">
        <f t="shared" si="68"/>
        <v>17059.870520833334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751</v>
      </c>
      <c r="P889" t="e">
        <f t="shared" si="66"/>
        <v>#DIV/0!</v>
      </c>
      <c r="Q889" s="13" t="s">
        <v>8326</v>
      </c>
      <c r="R889" t="s">
        <v>8330</v>
      </c>
      <c r="S889" s="11">
        <f t="shared" si="67"/>
        <v>41026.958969907406</v>
      </c>
      <c r="T889" s="11">
        <f t="shared" si="68"/>
        <v>15487.958969907408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750</v>
      </c>
      <c r="P890">
        <f t="shared" si="66"/>
        <v>1875</v>
      </c>
      <c r="Q890" s="13" t="s">
        <v>8326</v>
      </c>
      <c r="R890" t="s">
        <v>8330</v>
      </c>
      <c r="S890" s="11">
        <f t="shared" si="67"/>
        <v>40751.753298611111</v>
      </c>
      <c r="T890" s="11">
        <f t="shared" si="68"/>
        <v>15218.25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30</v>
      </c>
      <c r="P891">
        <f t="shared" si="66"/>
        <v>234.22</v>
      </c>
      <c r="Q891" s="13" t="s">
        <v>8326</v>
      </c>
      <c r="R891" t="s">
        <v>8330</v>
      </c>
      <c r="S891" s="11">
        <f t="shared" si="67"/>
        <v>41887.784062500003</v>
      </c>
      <c r="T891" s="11">
        <f t="shared" si="68"/>
        <v>16348.784062500001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248</v>
      </c>
      <c r="P892">
        <f t="shared" si="66"/>
        <v>1861.29</v>
      </c>
      <c r="Q892" s="13" t="s">
        <v>8326</v>
      </c>
      <c r="R892" t="s">
        <v>8330</v>
      </c>
      <c r="S892" s="11">
        <f t="shared" si="67"/>
        <v>41569.698831018519</v>
      </c>
      <c r="T892" s="11">
        <f t="shared" si="68"/>
        <v>16030.740497685185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93</v>
      </c>
      <c r="P893">
        <f t="shared" si="66"/>
        <v>825.94</v>
      </c>
      <c r="Q893" s="13" t="s">
        <v>8326</v>
      </c>
      <c r="R893" t="s">
        <v>8330</v>
      </c>
      <c r="S893" s="11">
        <f t="shared" si="67"/>
        <v>41842.031597222223</v>
      </c>
      <c r="T893" s="11">
        <f t="shared" si="68"/>
        <v>16303.031597222223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124</v>
      </c>
      <c r="P894">
        <f t="shared" si="66"/>
        <v>436.18</v>
      </c>
      <c r="Q894" s="13" t="s">
        <v>8326</v>
      </c>
      <c r="R894" t="s">
        <v>8330</v>
      </c>
      <c r="S894" s="11">
        <f t="shared" si="67"/>
        <v>40304.20003472222</v>
      </c>
      <c r="T894" s="11">
        <f t="shared" si="68"/>
        <v>14822.166666666666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371</v>
      </c>
      <c r="P895">
        <f t="shared" si="66"/>
        <v>1482.4</v>
      </c>
      <c r="Q895" s="13" t="s">
        <v>8326</v>
      </c>
      <c r="R895" t="s">
        <v>8330</v>
      </c>
      <c r="S895" s="11">
        <f t="shared" si="67"/>
        <v>42065.897719907407</v>
      </c>
      <c r="T895" s="11">
        <f t="shared" si="68"/>
        <v>16526.856053240739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37</v>
      </c>
      <c r="P896">
        <f t="shared" si="66"/>
        <v>139.57</v>
      </c>
      <c r="Q896" s="13" t="s">
        <v>8326</v>
      </c>
      <c r="R896" t="s">
        <v>8330</v>
      </c>
      <c r="S896" s="11">
        <f t="shared" si="67"/>
        <v>42496.981597222228</v>
      </c>
      <c r="T896" s="11">
        <f t="shared" si="68"/>
        <v>16957.981597222224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92</v>
      </c>
      <c r="P897">
        <f t="shared" si="66"/>
        <v>1054.72</v>
      </c>
      <c r="Q897" s="13" t="s">
        <v>8326</v>
      </c>
      <c r="R897" t="s">
        <v>8330</v>
      </c>
      <c r="S897" s="11">
        <f t="shared" si="67"/>
        <v>40431.127650462964</v>
      </c>
      <c r="T897" s="11">
        <f t="shared" si="68"/>
        <v>14907.127650462962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92</v>
      </c>
      <c r="P898">
        <f t="shared" si="66"/>
        <v>102.29</v>
      </c>
      <c r="Q898" s="13" t="s">
        <v>8326</v>
      </c>
      <c r="R898" t="s">
        <v>8330</v>
      </c>
      <c r="S898" s="11">
        <f t="shared" si="67"/>
        <v>42218.872986111113</v>
      </c>
      <c r="T898" s="11">
        <f t="shared" si="68"/>
        <v>16675.166666666668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245</v>
      </c>
      <c r="P899" t="e">
        <f t="shared" ref="P899:P962" si="71">ROUND(E899/L899,2)</f>
        <v>#DIV/0!</v>
      </c>
      <c r="Q899" s="13" t="s">
        <v>8326</v>
      </c>
      <c r="R899" t="s">
        <v>8330</v>
      </c>
      <c r="S899" s="11">
        <f t="shared" ref="S899:S962" si="72">(((J899/60)/60)/24)+DATE(1970, 1,1)</f>
        <v>41211.688750000001</v>
      </c>
      <c r="T899" s="11">
        <f t="shared" ref="T899:T962" si="73">(((I899/60)/60)/24)</f>
        <v>15672.730416666667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294</v>
      </c>
      <c r="P900">
        <f t="shared" si="71"/>
        <v>3670</v>
      </c>
      <c r="Q900" s="13" t="s">
        <v>8326</v>
      </c>
      <c r="R900" t="s">
        <v>8330</v>
      </c>
      <c r="S900" s="11">
        <f t="shared" si="72"/>
        <v>40878.758217592593</v>
      </c>
      <c r="T900" s="11">
        <f t="shared" si="73"/>
        <v>15354.758217592593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978</v>
      </c>
      <c r="P901">
        <f t="shared" si="71"/>
        <v>917</v>
      </c>
      <c r="Q901" s="13" t="s">
        <v>8326</v>
      </c>
      <c r="R901" t="s">
        <v>8330</v>
      </c>
      <c r="S901" s="11">
        <f t="shared" si="72"/>
        <v>40646.099097222221</v>
      </c>
      <c r="T901" s="11">
        <f t="shared" si="73"/>
        <v>15122.099097222221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147</v>
      </c>
      <c r="P902">
        <f t="shared" si="71"/>
        <v>3663.44</v>
      </c>
      <c r="Q902" s="13" t="s">
        <v>8326</v>
      </c>
      <c r="R902" t="s">
        <v>8329</v>
      </c>
      <c r="S902" s="11">
        <f t="shared" si="72"/>
        <v>42429.84956018519</v>
      </c>
      <c r="T902" s="11">
        <f t="shared" si="73"/>
        <v>16890.807893518519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112</v>
      </c>
      <c r="P903" t="e">
        <f t="shared" si="71"/>
        <v>#DIV/0!</v>
      </c>
      <c r="Q903" s="13" t="s">
        <v>8326</v>
      </c>
      <c r="R903" t="s">
        <v>8329</v>
      </c>
      <c r="S903" s="11">
        <f t="shared" si="72"/>
        <v>40291.81150462963</v>
      </c>
      <c r="T903" s="11">
        <f t="shared" si="73"/>
        <v>14768.799305555556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24</v>
      </c>
      <c r="P904">
        <f t="shared" si="71"/>
        <v>2408.67</v>
      </c>
      <c r="Q904" s="13" t="s">
        <v>8326</v>
      </c>
      <c r="R904" t="s">
        <v>8329</v>
      </c>
      <c r="S904" s="11">
        <f t="shared" si="72"/>
        <v>41829.965532407405</v>
      </c>
      <c r="T904" s="11">
        <f t="shared" si="73"/>
        <v>16312.645833333334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144</v>
      </c>
      <c r="P905">
        <f t="shared" si="71"/>
        <v>1805</v>
      </c>
      <c r="Q905" s="13" t="s">
        <v>8326</v>
      </c>
      <c r="R905" t="s">
        <v>8329</v>
      </c>
      <c r="S905" s="11">
        <f t="shared" si="72"/>
        <v>41149.796064814815</v>
      </c>
      <c r="T905" s="11">
        <f t="shared" si="73"/>
        <v>15606.100694444445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14</v>
      </c>
      <c r="P906">
        <f t="shared" si="71"/>
        <v>2406.33</v>
      </c>
      <c r="Q906" s="13" t="s">
        <v>8326</v>
      </c>
      <c r="R906" t="s">
        <v>8329</v>
      </c>
      <c r="S906" s="11">
        <f t="shared" si="72"/>
        <v>42342.080289351856</v>
      </c>
      <c r="T906" s="11">
        <f t="shared" si="73"/>
        <v>16803.080289351852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111</v>
      </c>
      <c r="P907">
        <f t="shared" si="71"/>
        <v>1201</v>
      </c>
      <c r="Q907" s="13" t="s">
        <v>8326</v>
      </c>
      <c r="R907" t="s">
        <v>8329</v>
      </c>
      <c r="S907" s="11">
        <f t="shared" si="72"/>
        <v>40507.239884259259</v>
      </c>
      <c r="T907" s="11">
        <f t="shared" si="73"/>
        <v>14998.239884259259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48</v>
      </c>
      <c r="P908" t="e">
        <f t="shared" si="71"/>
        <v>#DIV/0!</v>
      </c>
      <c r="Q908" s="13" t="s">
        <v>8326</v>
      </c>
      <c r="R908" t="s">
        <v>8329</v>
      </c>
      <c r="S908" s="11">
        <f t="shared" si="72"/>
        <v>41681.189699074072</v>
      </c>
      <c r="T908" s="11">
        <f t="shared" si="73"/>
        <v>16142.148032407407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247</v>
      </c>
      <c r="P909" t="e">
        <f t="shared" si="71"/>
        <v>#DIV/0!</v>
      </c>
      <c r="Q909" s="13" t="s">
        <v>8326</v>
      </c>
      <c r="R909" t="s">
        <v>8329</v>
      </c>
      <c r="S909" s="11">
        <f t="shared" si="72"/>
        <v>40767.192395833335</v>
      </c>
      <c r="T909" s="11">
        <f t="shared" si="73"/>
        <v>15228.192395833334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287</v>
      </c>
      <c r="P910" t="e">
        <f t="shared" si="71"/>
        <v>#DIV/0!</v>
      </c>
      <c r="Q910" s="13" t="s">
        <v>8326</v>
      </c>
      <c r="R910" t="s">
        <v>8329</v>
      </c>
      <c r="S910" s="11">
        <f t="shared" si="72"/>
        <v>40340.801562499997</v>
      </c>
      <c r="T910" s="11">
        <f t="shared" si="73"/>
        <v>14817.207638888889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45</v>
      </c>
      <c r="P911">
        <f t="shared" si="71"/>
        <v>895.02</v>
      </c>
      <c r="Q911" s="13" t="s">
        <v>8326</v>
      </c>
      <c r="R911" t="s">
        <v>8329</v>
      </c>
      <c r="S911" s="11">
        <f t="shared" si="72"/>
        <v>41081.69027777778</v>
      </c>
      <c r="T911" s="11">
        <f t="shared" si="73"/>
        <v>15544.166666666666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1298</v>
      </c>
      <c r="P912">
        <f t="shared" si="71"/>
        <v>1428</v>
      </c>
      <c r="Q912" s="13" t="s">
        <v>8326</v>
      </c>
      <c r="R912" t="s">
        <v>8329</v>
      </c>
      <c r="S912" s="11">
        <f t="shared" si="72"/>
        <v>42737.545358796298</v>
      </c>
      <c r="T912" s="11">
        <f t="shared" si="73"/>
        <v>17228.545358796295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7</v>
      </c>
      <c r="P913" t="e">
        <f t="shared" si="71"/>
        <v>#DIV/0!</v>
      </c>
      <c r="Q913" s="13" t="s">
        <v>8326</v>
      </c>
      <c r="R913" t="s">
        <v>8329</v>
      </c>
      <c r="S913" s="11">
        <f t="shared" si="72"/>
        <v>41642.005150462966</v>
      </c>
      <c r="T913" s="11">
        <f t="shared" si="73"/>
        <v>16094.005150462965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202</v>
      </c>
      <c r="P914">
        <f t="shared" si="71"/>
        <v>3531</v>
      </c>
      <c r="Q914" s="13" t="s">
        <v>8326</v>
      </c>
      <c r="R914" t="s">
        <v>8329</v>
      </c>
      <c r="S914" s="11">
        <f t="shared" si="72"/>
        <v>41194.109340277777</v>
      </c>
      <c r="T914" s="11">
        <f t="shared" si="73"/>
        <v>15685.151006944443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24</v>
      </c>
      <c r="P915">
        <f t="shared" si="71"/>
        <v>293.89999999999998</v>
      </c>
      <c r="Q915" s="13" t="s">
        <v>8326</v>
      </c>
      <c r="R915" t="s">
        <v>8329</v>
      </c>
      <c r="S915" s="11">
        <f t="shared" si="72"/>
        <v>41004.139108796298</v>
      </c>
      <c r="T915" s="11">
        <f t="shared" si="73"/>
        <v>15465.139108796297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470</v>
      </c>
      <c r="P916" t="e">
        <f t="shared" si="71"/>
        <v>#DIV/0!</v>
      </c>
      <c r="Q916" s="13" t="s">
        <v>8326</v>
      </c>
      <c r="R916" t="s">
        <v>8329</v>
      </c>
      <c r="S916" s="11">
        <f t="shared" si="72"/>
        <v>41116.763275462967</v>
      </c>
      <c r="T916" s="11">
        <f t="shared" si="73"/>
        <v>15577.763275462965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108</v>
      </c>
      <c r="P917">
        <f t="shared" si="71"/>
        <v>782.22</v>
      </c>
      <c r="Q917" s="13" t="s">
        <v>8326</v>
      </c>
      <c r="R917" t="s">
        <v>8329</v>
      </c>
      <c r="S917" s="11">
        <f t="shared" si="72"/>
        <v>40937.679560185185</v>
      </c>
      <c r="T917" s="11">
        <f t="shared" si="73"/>
        <v>15400.207638888889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213</v>
      </c>
      <c r="P918" t="e">
        <f t="shared" si="71"/>
        <v>#DIV/0!</v>
      </c>
      <c r="Q918" s="13" t="s">
        <v>8326</v>
      </c>
      <c r="R918" t="s">
        <v>8329</v>
      </c>
      <c r="S918" s="11">
        <f t="shared" si="72"/>
        <v>40434.853402777779</v>
      </c>
      <c r="T918" s="11">
        <f t="shared" si="73"/>
        <v>14904.208333333334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140</v>
      </c>
      <c r="P919">
        <f t="shared" si="71"/>
        <v>7015</v>
      </c>
      <c r="Q919" s="13" t="s">
        <v>8326</v>
      </c>
      <c r="R919" t="s">
        <v>8329</v>
      </c>
      <c r="S919" s="11">
        <f t="shared" si="72"/>
        <v>41802.94363425926</v>
      </c>
      <c r="T919" s="11">
        <f t="shared" si="73"/>
        <v>16265.104166666666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180</v>
      </c>
      <c r="P920">
        <f t="shared" si="71"/>
        <v>701.1</v>
      </c>
      <c r="Q920" s="13" t="s">
        <v>8326</v>
      </c>
      <c r="R920" t="s">
        <v>8329</v>
      </c>
      <c r="S920" s="11">
        <f t="shared" si="72"/>
        <v>41944.916215277779</v>
      </c>
      <c r="T920" s="11">
        <f t="shared" si="73"/>
        <v>16405.957881944447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35</v>
      </c>
      <c r="P921">
        <f t="shared" si="71"/>
        <v>7003</v>
      </c>
      <c r="Q921" s="13" t="s">
        <v>8326</v>
      </c>
      <c r="R921" t="s">
        <v>8329</v>
      </c>
      <c r="S921" s="11">
        <f t="shared" si="72"/>
        <v>41227.641724537039</v>
      </c>
      <c r="T921" s="11">
        <f t="shared" si="73"/>
        <v>15693.641724537038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127</v>
      </c>
      <c r="P922" t="e">
        <f t="shared" si="71"/>
        <v>#DIV/0!</v>
      </c>
      <c r="Q922" s="13" t="s">
        <v>8326</v>
      </c>
      <c r="R922" t="s">
        <v>8329</v>
      </c>
      <c r="S922" s="11">
        <f t="shared" si="72"/>
        <v>41562.67155092593</v>
      </c>
      <c r="T922" s="11">
        <f t="shared" si="73"/>
        <v>16023.713217592594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46</v>
      </c>
      <c r="P923">
        <f t="shared" si="71"/>
        <v>348.1</v>
      </c>
      <c r="Q923" s="13" t="s">
        <v>8326</v>
      </c>
      <c r="R923" t="s">
        <v>8329</v>
      </c>
      <c r="S923" s="11">
        <f t="shared" si="72"/>
        <v>40847.171018518515</v>
      </c>
      <c r="T923" s="11">
        <f t="shared" si="73"/>
        <v>15320.212685185184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26</v>
      </c>
      <c r="P924">
        <f t="shared" si="71"/>
        <v>230.83</v>
      </c>
      <c r="Q924" s="13" t="s">
        <v>8326</v>
      </c>
      <c r="R924" t="s">
        <v>8329</v>
      </c>
      <c r="S924" s="11">
        <f t="shared" si="72"/>
        <v>41878.530011574076</v>
      </c>
      <c r="T924" s="11">
        <f t="shared" si="73"/>
        <v>16344.530011574074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46</v>
      </c>
      <c r="P925">
        <f t="shared" si="71"/>
        <v>1150.67</v>
      </c>
      <c r="Q925" s="13" t="s">
        <v>8326</v>
      </c>
      <c r="R925" t="s">
        <v>8329</v>
      </c>
      <c r="S925" s="11">
        <f t="shared" si="72"/>
        <v>41934.959756944445</v>
      </c>
      <c r="T925" s="11">
        <f t="shared" si="73"/>
        <v>16396.001423611113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229</v>
      </c>
      <c r="P926">
        <f t="shared" si="71"/>
        <v>457.53</v>
      </c>
      <c r="Q926" s="13" t="s">
        <v>8326</v>
      </c>
      <c r="R926" t="s">
        <v>8329</v>
      </c>
      <c r="S926" s="11">
        <f t="shared" si="72"/>
        <v>41288.942928240744</v>
      </c>
      <c r="T926" s="11">
        <f t="shared" si="73"/>
        <v>15749.942928240742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114</v>
      </c>
      <c r="P927">
        <f t="shared" si="71"/>
        <v>1370.6</v>
      </c>
      <c r="Q927" s="13" t="s">
        <v>8326</v>
      </c>
      <c r="R927" t="s">
        <v>8329</v>
      </c>
      <c r="S927" s="11">
        <f t="shared" si="72"/>
        <v>41575.880914351852</v>
      </c>
      <c r="T927" s="11">
        <f t="shared" si="73"/>
        <v>16036.922581018518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98</v>
      </c>
      <c r="P928" t="e">
        <f t="shared" si="71"/>
        <v>#DIV/0!</v>
      </c>
      <c r="Q928" s="13" t="s">
        <v>8326</v>
      </c>
      <c r="R928" t="s">
        <v>8329</v>
      </c>
      <c r="S928" s="11">
        <f t="shared" si="72"/>
        <v>40338.02002314815</v>
      </c>
      <c r="T928" s="11">
        <f t="shared" si="73"/>
        <v>14798.944444444445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34</v>
      </c>
      <c r="P929" t="e">
        <f t="shared" si="71"/>
        <v>#DIV/0!</v>
      </c>
      <c r="Q929" s="13" t="s">
        <v>8326</v>
      </c>
      <c r="R929" t="s">
        <v>8329</v>
      </c>
      <c r="S929" s="11">
        <f t="shared" si="72"/>
        <v>41013.822858796295</v>
      </c>
      <c r="T929" s="11">
        <f t="shared" si="73"/>
        <v>15474.822858796297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47</v>
      </c>
      <c r="P930">
        <f t="shared" si="71"/>
        <v>241.25</v>
      </c>
      <c r="Q930" s="13" t="s">
        <v>8326</v>
      </c>
      <c r="R930" t="s">
        <v>8329</v>
      </c>
      <c r="S930" s="11">
        <f t="shared" si="72"/>
        <v>41180.86241898148</v>
      </c>
      <c r="T930" s="11">
        <f t="shared" si="73"/>
        <v>15662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1348</v>
      </c>
      <c r="P931" t="e">
        <f t="shared" si="71"/>
        <v>#DIV/0!</v>
      </c>
      <c r="Q931" s="13" t="s">
        <v>8326</v>
      </c>
      <c r="R931" t="s">
        <v>8329</v>
      </c>
      <c r="S931" s="11">
        <f t="shared" si="72"/>
        <v>40978.238067129627</v>
      </c>
      <c r="T931" s="11">
        <f t="shared" si="73"/>
        <v>15439.196400462963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745</v>
      </c>
      <c r="P932">
        <f t="shared" si="71"/>
        <v>1341</v>
      </c>
      <c r="Q932" s="13" t="s">
        <v>8326</v>
      </c>
      <c r="R932" t="s">
        <v>8329</v>
      </c>
      <c r="S932" s="11">
        <f t="shared" si="72"/>
        <v>40312.915578703702</v>
      </c>
      <c r="T932" s="11">
        <f t="shared" si="73"/>
        <v>14785.897222222222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335</v>
      </c>
      <c r="P933">
        <f t="shared" si="71"/>
        <v>957.14</v>
      </c>
      <c r="Q933" s="13" t="s">
        <v>8326</v>
      </c>
      <c r="R933" t="s">
        <v>8329</v>
      </c>
      <c r="S933" s="11">
        <f t="shared" si="72"/>
        <v>41680.359976851854</v>
      </c>
      <c r="T933" s="11">
        <f t="shared" si="73"/>
        <v>16145.916666666666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70</v>
      </c>
      <c r="P934">
        <f t="shared" si="71"/>
        <v>223.03</v>
      </c>
      <c r="Q934" s="13" t="s">
        <v>8326</v>
      </c>
      <c r="R934" t="s">
        <v>8329</v>
      </c>
      <c r="S934" s="11">
        <f t="shared" si="72"/>
        <v>41310.969270833331</v>
      </c>
      <c r="T934" s="11">
        <f t="shared" si="73"/>
        <v>15786.927604166667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334</v>
      </c>
      <c r="P935">
        <f t="shared" si="71"/>
        <v>3342</v>
      </c>
      <c r="Q935" s="13" t="s">
        <v>8326</v>
      </c>
      <c r="R935" t="s">
        <v>8329</v>
      </c>
      <c r="S935" s="11">
        <f t="shared" si="72"/>
        <v>41711.169085648151</v>
      </c>
      <c r="T935" s="11">
        <f t="shared" si="73"/>
        <v>16202.169085648149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134</v>
      </c>
      <c r="P936">
        <f t="shared" si="71"/>
        <v>222.67</v>
      </c>
      <c r="Q936" s="13" t="s">
        <v>8326</v>
      </c>
      <c r="R936" t="s">
        <v>8329</v>
      </c>
      <c r="S936" s="11">
        <f t="shared" si="72"/>
        <v>41733.737083333333</v>
      </c>
      <c r="T936" s="11">
        <f t="shared" si="73"/>
        <v>16194.25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190</v>
      </c>
      <c r="P937">
        <f t="shared" si="71"/>
        <v>3331.5</v>
      </c>
      <c r="Q937" s="13" t="s">
        <v>8326</v>
      </c>
      <c r="R937" t="s">
        <v>8329</v>
      </c>
      <c r="S937" s="11">
        <f t="shared" si="72"/>
        <v>42368.333668981482</v>
      </c>
      <c r="T937" s="11">
        <f t="shared" si="73"/>
        <v>16829.333668981482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476</v>
      </c>
      <c r="P938" t="e">
        <f t="shared" si="71"/>
        <v>#DIV/0!</v>
      </c>
      <c r="Q938" s="13" t="s">
        <v>8326</v>
      </c>
      <c r="R938" t="s">
        <v>8329</v>
      </c>
      <c r="S938" s="11">
        <f t="shared" si="72"/>
        <v>40883.024178240739</v>
      </c>
      <c r="T938" s="11">
        <f t="shared" si="73"/>
        <v>15357.833333333334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190</v>
      </c>
      <c r="P939">
        <f t="shared" si="71"/>
        <v>3323</v>
      </c>
      <c r="Q939" s="13" t="s">
        <v>8326</v>
      </c>
      <c r="R939" t="s">
        <v>8329</v>
      </c>
      <c r="S939" s="11">
        <f t="shared" si="72"/>
        <v>41551.798113425924</v>
      </c>
      <c r="T939" s="11">
        <f t="shared" si="73"/>
        <v>16012.839780092594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95</v>
      </c>
      <c r="P940">
        <f t="shared" si="71"/>
        <v>6645</v>
      </c>
      <c r="Q940" s="13" t="s">
        <v>8326</v>
      </c>
      <c r="R940" t="s">
        <v>8329</v>
      </c>
      <c r="S940" s="11">
        <f t="shared" si="72"/>
        <v>41124.479722222226</v>
      </c>
      <c r="T940" s="11">
        <f t="shared" si="73"/>
        <v>15585.479722222224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241</v>
      </c>
      <c r="P941">
        <f t="shared" si="71"/>
        <v>3316.5</v>
      </c>
      <c r="Q941" s="13" t="s">
        <v>8326</v>
      </c>
      <c r="R941" t="s">
        <v>8329</v>
      </c>
      <c r="S941" s="11">
        <f t="shared" si="72"/>
        <v>41416.763171296298</v>
      </c>
      <c r="T941" s="11">
        <f t="shared" si="73"/>
        <v>15886.831944444444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74</v>
      </c>
      <c r="P942">
        <f t="shared" si="71"/>
        <v>473.74</v>
      </c>
      <c r="Q942" s="13" t="s">
        <v>8320</v>
      </c>
      <c r="R942" t="s">
        <v>8322</v>
      </c>
      <c r="S942" s="11">
        <f t="shared" si="72"/>
        <v>42182.008402777778</v>
      </c>
      <c r="T942" s="11">
        <f t="shared" si="73"/>
        <v>16658.008402777781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13</v>
      </c>
      <c r="P943">
        <f t="shared" si="71"/>
        <v>213.81</v>
      </c>
      <c r="Q943" s="13" t="s">
        <v>8320</v>
      </c>
      <c r="R943" t="s">
        <v>8322</v>
      </c>
      <c r="S943" s="11">
        <f t="shared" si="72"/>
        <v>42746.096585648149</v>
      </c>
      <c r="T943" s="11">
        <f t="shared" si="73"/>
        <v>17207.096585648145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88</v>
      </c>
      <c r="P944">
        <f t="shared" si="71"/>
        <v>413.13</v>
      </c>
      <c r="Q944" s="13" t="s">
        <v>8320</v>
      </c>
      <c r="R944" t="s">
        <v>8322</v>
      </c>
      <c r="S944" s="11">
        <f t="shared" si="72"/>
        <v>42382.843287037031</v>
      </c>
      <c r="T944" s="11">
        <f t="shared" si="73"/>
        <v>16849.843287037034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220</v>
      </c>
      <c r="P945">
        <f t="shared" si="71"/>
        <v>549.33000000000004</v>
      </c>
      <c r="Q945" s="13" t="s">
        <v>8320</v>
      </c>
      <c r="R945" t="s">
        <v>8322</v>
      </c>
      <c r="S945" s="11">
        <f t="shared" si="72"/>
        <v>42673.66788194445</v>
      </c>
      <c r="T945" s="11">
        <f t="shared" si="73"/>
        <v>17134.70954861111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68.39</v>
      </c>
      <c r="Q946" s="13" t="s">
        <v>8320</v>
      </c>
      <c r="R946" t="s">
        <v>8322</v>
      </c>
      <c r="S946" s="11">
        <f t="shared" si="72"/>
        <v>42444.583912037036</v>
      </c>
      <c r="T946" s="11">
        <f t="shared" si="73"/>
        <v>16909.583333333332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7</v>
      </c>
      <c r="P947">
        <f t="shared" si="71"/>
        <v>409.69</v>
      </c>
      <c r="Q947" s="13" t="s">
        <v>8320</v>
      </c>
      <c r="R947" t="s">
        <v>8322</v>
      </c>
      <c r="S947" s="11">
        <f t="shared" si="72"/>
        <v>42732.872986111113</v>
      </c>
      <c r="T947" s="11">
        <f t="shared" si="73"/>
        <v>17215.999305555557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44</v>
      </c>
      <c r="P948">
        <f t="shared" si="71"/>
        <v>1308.2</v>
      </c>
      <c r="Q948" s="13" t="s">
        <v>8320</v>
      </c>
      <c r="R948" t="s">
        <v>8322</v>
      </c>
      <c r="S948" s="11">
        <f t="shared" si="72"/>
        <v>42592.750555555554</v>
      </c>
      <c r="T948" s="11">
        <f t="shared" si="73"/>
        <v>17053.750555555558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768</v>
      </c>
      <c r="P949" t="e">
        <f t="shared" si="71"/>
        <v>#DIV/0!</v>
      </c>
      <c r="Q949" s="13" t="s">
        <v>8320</v>
      </c>
      <c r="R949" t="s">
        <v>8322</v>
      </c>
      <c r="S949" s="11">
        <f t="shared" si="72"/>
        <v>42491.781319444446</v>
      </c>
      <c r="T949" s="11">
        <f t="shared" si="73"/>
        <v>16982.781319444446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163</v>
      </c>
      <c r="P950">
        <f t="shared" si="71"/>
        <v>814.38</v>
      </c>
      <c r="Q950" s="13" t="s">
        <v>8320</v>
      </c>
      <c r="R950" t="s">
        <v>8322</v>
      </c>
      <c r="S950" s="11">
        <f t="shared" si="72"/>
        <v>42411.828287037039</v>
      </c>
      <c r="T950" s="11">
        <f t="shared" si="73"/>
        <v>16872.828287037039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33</v>
      </c>
      <c r="P951">
        <f t="shared" si="71"/>
        <v>930.14</v>
      </c>
      <c r="Q951" s="13" t="s">
        <v>8320</v>
      </c>
      <c r="R951" t="s">
        <v>8322</v>
      </c>
      <c r="S951" s="11">
        <f t="shared" si="72"/>
        <v>42361.043703703705</v>
      </c>
      <c r="T951" s="11">
        <f t="shared" si="73"/>
        <v>16852.043703703705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130</v>
      </c>
      <c r="P952">
        <f t="shared" si="71"/>
        <v>271.08</v>
      </c>
      <c r="Q952" s="13" t="s">
        <v>8320</v>
      </c>
      <c r="R952" t="s">
        <v>8322</v>
      </c>
      <c r="S952" s="11">
        <f t="shared" si="72"/>
        <v>42356.750706018516</v>
      </c>
      <c r="T952" s="11">
        <f t="shared" si="73"/>
        <v>16817.75070601852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13</v>
      </c>
      <c r="P953">
        <f t="shared" si="71"/>
        <v>53.76</v>
      </c>
      <c r="Q953" s="13" t="s">
        <v>8320</v>
      </c>
      <c r="R953" t="s">
        <v>8322</v>
      </c>
      <c r="S953" s="11">
        <f t="shared" si="72"/>
        <v>42480.653611111105</v>
      </c>
      <c r="T953" s="11">
        <f t="shared" si="73"/>
        <v>16956.653611111109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13</v>
      </c>
      <c r="P954">
        <f t="shared" si="71"/>
        <v>33.159999999999997</v>
      </c>
      <c r="Q954" s="13" t="s">
        <v>8320</v>
      </c>
      <c r="R954" t="s">
        <v>8322</v>
      </c>
      <c r="S954" s="11">
        <f t="shared" si="72"/>
        <v>42662.613564814819</v>
      </c>
      <c r="T954" s="11">
        <f t="shared" si="73"/>
        <v>17123.655231481483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43</v>
      </c>
      <c r="P955">
        <f t="shared" si="71"/>
        <v>1300</v>
      </c>
      <c r="Q955" s="13" t="s">
        <v>8320</v>
      </c>
      <c r="R955" t="s">
        <v>8322</v>
      </c>
      <c r="S955" s="11">
        <f t="shared" si="72"/>
        <v>41999.164340277777</v>
      </c>
      <c r="T955" s="11">
        <f t="shared" si="73"/>
        <v>16460.164340277777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88.84</v>
      </c>
      <c r="Q956" s="13" t="s">
        <v>8320</v>
      </c>
      <c r="R956" t="s">
        <v>8322</v>
      </c>
      <c r="S956" s="11">
        <f t="shared" si="72"/>
        <v>42194.833784722221</v>
      </c>
      <c r="T956" s="11">
        <f t="shared" si="73"/>
        <v>16667.833784722221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2</v>
      </c>
      <c r="P957">
        <f t="shared" si="71"/>
        <v>69.23</v>
      </c>
      <c r="Q957" s="13" t="s">
        <v>8320</v>
      </c>
      <c r="R957" t="s">
        <v>8322</v>
      </c>
      <c r="S957" s="11">
        <f t="shared" si="72"/>
        <v>42586.295138888891</v>
      </c>
      <c r="T957" s="11">
        <f t="shared" si="73"/>
        <v>17057.295138888887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13</v>
      </c>
      <c r="P958">
        <f t="shared" si="71"/>
        <v>376.5</v>
      </c>
      <c r="Q958" s="13" t="s">
        <v>8320</v>
      </c>
      <c r="R958" t="s">
        <v>8322</v>
      </c>
      <c r="S958" s="11">
        <f t="shared" si="72"/>
        <v>42060.913877314815</v>
      </c>
      <c r="T958" s="11">
        <f t="shared" si="73"/>
        <v>16551.872210648147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53</v>
      </c>
      <c r="P959">
        <f t="shared" si="71"/>
        <v>912.57</v>
      </c>
      <c r="Q959" s="13" t="s">
        <v>8320</v>
      </c>
      <c r="R959" t="s">
        <v>8322</v>
      </c>
      <c r="S959" s="11">
        <f t="shared" si="72"/>
        <v>42660.552465277782</v>
      </c>
      <c r="T959" s="11">
        <f t="shared" si="73"/>
        <v>17122.594131944443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82</v>
      </c>
      <c r="P960">
        <f t="shared" si="71"/>
        <v>375.71</v>
      </c>
      <c r="Q960" s="13" t="s">
        <v>8320</v>
      </c>
      <c r="R960" t="s">
        <v>8322</v>
      </c>
      <c r="S960" s="11">
        <f t="shared" si="72"/>
        <v>42082.802812499998</v>
      </c>
      <c r="T960" s="11">
        <f t="shared" si="73"/>
        <v>16535.207638888889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13</v>
      </c>
      <c r="P961">
        <f t="shared" si="71"/>
        <v>37.32</v>
      </c>
      <c r="Q961" s="13" t="s">
        <v>8320</v>
      </c>
      <c r="R961" t="s">
        <v>8322</v>
      </c>
      <c r="S961" s="11">
        <f t="shared" si="72"/>
        <v>41993.174363425926</v>
      </c>
      <c r="T961" s="11">
        <f t="shared" si="73"/>
        <v>16454.174363425926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11</v>
      </c>
      <c r="P962">
        <f t="shared" si="71"/>
        <v>33.909999999999997</v>
      </c>
      <c r="Q962" s="13" t="s">
        <v>8320</v>
      </c>
      <c r="R962" t="s">
        <v>8322</v>
      </c>
      <c r="S962" s="11">
        <f t="shared" si="72"/>
        <v>42766.626793981486</v>
      </c>
      <c r="T962" s="11">
        <f t="shared" si="73"/>
        <v>17239.585127314815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7</v>
      </c>
      <c r="P963">
        <f t="shared" ref="P963:P1026" si="76">ROUND(E963/L963,2)</f>
        <v>57.94</v>
      </c>
      <c r="Q963" s="13" t="s">
        <v>8320</v>
      </c>
      <c r="R963" t="s">
        <v>8322</v>
      </c>
      <c r="S963" s="11">
        <f t="shared" ref="S963:S1026" si="77">(((J963/60)/60)/24)+DATE(1970, 1,1)</f>
        <v>42740.693692129629</v>
      </c>
      <c r="T963" s="11">
        <f t="shared" ref="T963:T1026" si="78">(((I963/60)/60)/24)</f>
        <v>17217.791666666668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254</v>
      </c>
      <c r="P964">
        <f t="shared" si="76"/>
        <v>171.89</v>
      </c>
      <c r="Q964" s="13" t="s">
        <v>8320</v>
      </c>
      <c r="R964" t="s">
        <v>8322</v>
      </c>
      <c r="S964" s="11">
        <f t="shared" si="77"/>
        <v>42373.712418981479</v>
      </c>
      <c r="T964" s="11">
        <f t="shared" si="78"/>
        <v>16842.712418981482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18</v>
      </c>
      <c r="P965">
        <f t="shared" si="76"/>
        <v>706.67</v>
      </c>
      <c r="Q965" s="13" t="s">
        <v>8320</v>
      </c>
      <c r="R965" t="s">
        <v>8322</v>
      </c>
      <c r="S965" s="11">
        <f t="shared" si="77"/>
        <v>42625.635636574079</v>
      </c>
      <c r="T965" s="11">
        <f t="shared" si="78"/>
        <v>17091.635636574076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6</v>
      </c>
      <c r="P966">
        <f t="shared" si="76"/>
        <v>217.52</v>
      </c>
      <c r="Q966" s="13" t="s">
        <v>8320</v>
      </c>
      <c r="R966" t="s">
        <v>8322</v>
      </c>
      <c r="S966" s="11">
        <f t="shared" si="77"/>
        <v>42208.628692129627</v>
      </c>
      <c r="T966" s="11">
        <f t="shared" si="78"/>
        <v>16679.628692129631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25</v>
      </c>
      <c r="P967">
        <f t="shared" si="76"/>
        <v>1050.29</v>
      </c>
      <c r="Q967" s="13" t="s">
        <v>8320</v>
      </c>
      <c r="R967" t="s">
        <v>8322</v>
      </c>
      <c r="S967" s="11">
        <f t="shared" si="77"/>
        <v>42637.016736111109</v>
      </c>
      <c r="T967" s="11">
        <f t="shared" si="78"/>
        <v>17100.165972222221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53</v>
      </c>
      <c r="P968">
        <f t="shared" si="76"/>
        <v>210.03</v>
      </c>
      <c r="Q968" s="13" t="s">
        <v>8320</v>
      </c>
      <c r="R968" t="s">
        <v>8322</v>
      </c>
      <c r="S968" s="11">
        <f t="shared" si="77"/>
        <v>42619.635787037041</v>
      </c>
      <c r="T968" s="11">
        <f t="shared" si="78"/>
        <v>17080.635787037038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32</v>
      </c>
      <c r="P969">
        <f t="shared" si="76"/>
        <v>77.78</v>
      </c>
      <c r="Q969" s="13" t="s">
        <v>8320</v>
      </c>
      <c r="R969" t="s">
        <v>8322</v>
      </c>
      <c r="S969" s="11">
        <f t="shared" si="77"/>
        <v>42422.254328703704</v>
      </c>
      <c r="T969" s="11">
        <f t="shared" si="78"/>
        <v>16913.212662037036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79</v>
      </c>
      <c r="P970">
        <f t="shared" si="76"/>
        <v>1575</v>
      </c>
      <c r="Q970" s="13" t="s">
        <v>8320</v>
      </c>
      <c r="R970" t="s">
        <v>8322</v>
      </c>
      <c r="S970" s="11">
        <f t="shared" si="77"/>
        <v>41836.847615740742</v>
      </c>
      <c r="T970" s="11">
        <f t="shared" si="78"/>
        <v>16297.84761574074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21</v>
      </c>
      <c r="P971">
        <f t="shared" si="76"/>
        <v>568.91</v>
      </c>
      <c r="Q971" s="13" t="s">
        <v>8320</v>
      </c>
      <c r="R971" t="s">
        <v>8322</v>
      </c>
      <c r="S971" s="11">
        <f t="shared" si="77"/>
        <v>42742.30332175926</v>
      </c>
      <c r="T971" s="11">
        <f t="shared" si="78"/>
        <v>17206.30332175926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125</v>
      </c>
      <c r="P972">
        <f t="shared" si="76"/>
        <v>446.93</v>
      </c>
      <c r="Q972" s="13" t="s">
        <v>8320</v>
      </c>
      <c r="R972" t="s">
        <v>8322</v>
      </c>
      <c r="S972" s="11">
        <f t="shared" si="77"/>
        <v>42721.220520833333</v>
      </c>
      <c r="T972" s="11">
        <f t="shared" si="78"/>
        <v>17189.207638888889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6</v>
      </c>
      <c r="P973">
        <f t="shared" si="76"/>
        <v>1248</v>
      </c>
      <c r="Q973" s="13" t="s">
        <v>8320</v>
      </c>
      <c r="R973" t="s">
        <v>8322</v>
      </c>
      <c r="S973" s="11">
        <f t="shared" si="77"/>
        <v>42111.709027777775</v>
      </c>
      <c r="T973" s="11">
        <f t="shared" si="78"/>
        <v>16587.709027777779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31</v>
      </c>
      <c r="P974">
        <f t="shared" si="76"/>
        <v>138.56</v>
      </c>
      <c r="Q974" s="13" t="s">
        <v>8320</v>
      </c>
      <c r="R974" t="s">
        <v>8322</v>
      </c>
      <c r="S974" s="11">
        <f t="shared" si="77"/>
        <v>41856.865717592591</v>
      </c>
      <c r="T974" s="11">
        <f t="shared" si="78"/>
        <v>16317.290972222223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31</v>
      </c>
      <c r="P975">
        <f t="shared" si="76"/>
        <v>777.5</v>
      </c>
      <c r="Q975" s="13" t="s">
        <v>8320</v>
      </c>
      <c r="R975" t="s">
        <v>8322</v>
      </c>
      <c r="S975" s="11">
        <f t="shared" si="77"/>
        <v>42257.014965277776</v>
      </c>
      <c r="T975" s="11">
        <f t="shared" si="78"/>
        <v>16748.056631944444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12</v>
      </c>
      <c r="P976">
        <f t="shared" si="76"/>
        <v>2071.85</v>
      </c>
      <c r="Q976" s="13" t="s">
        <v>8320</v>
      </c>
      <c r="R976" t="s">
        <v>8322</v>
      </c>
      <c r="S976" s="11">
        <f t="shared" si="77"/>
        <v>42424.749490740738</v>
      </c>
      <c r="T976" s="11">
        <f t="shared" si="78"/>
        <v>16885.707824074074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6</v>
      </c>
      <c r="P977">
        <f t="shared" si="76"/>
        <v>258.95999999999998</v>
      </c>
      <c r="Q977" s="13" t="s">
        <v>8320</v>
      </c>
      <c r="R977" t="s">
        <v>8322</v>
      </c>
      <c r="S977" s="11">
        <f t="shared" si="77"/>
        <v>42489.696585648147</v>
      </c>
      <c r="T977" s="11">
        <f t="shared" si="78"/>
        <v>16980.696585648147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4</v>
      </c>
      <c r="P978">
        <f t="shared" si="76"/>
        <v>345</v>
      </c>
      <c r="Q978" s="13" t="s">
        <v>8320</v>
      </c>
      <c r="R978" t="s">
        <v>8322</v>
      </c>
      <c r="S978" s="11">
        <f t="shared" si="77"/>
        <v>42185.058993055558</v>
      </c>
      <c r="T978" s="11">
        <f t="shared" si="78"/>
        <v>16661.058993055554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230</v>
      </c>
      <c r="P979">
        <f t="shared" si="76"/>
        <v>517.41999999999996</v>
      </c>
      <c r="Q979" s="13" t="s">
        <v>8320</v>
      </c>
      <c r="R979" t="s">
        <v>8322</v>
      </c>
      <c r="S979" s="11">
        <f t="shared" si="77"/>
        <v>42391.942094907412</v>
      </c>
      <c r="T979" s="11">
        <f t="shared" si="78"/>
        <v>16852.942094907408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4</v>
      </c>
      <c r="P980">
        <f t="shared" si="76"/>
        <v>50.46</v>
      </c>
      <c r="Q980" s="13" t="s">
        <v>8320</v>
      </c>
      <c r="R980" t="s">
        <v>8322</v>
      </c>
      <c r="S980" s="11">
        <f t="shared" si="77"/>
        <v>42395.309039351851</v>
      </c>
      <c r="T980" s="11">
        <f t="shared" si="78"/>
        <v>16856.309039351851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18</v>
      </c>
      <c r="P981">
        <f t="shared" si="76"/>
        <v>64.39</v>
      </c>
      <c r="Q981" s="13" t="s">
        <v>8320</v>
      </c>
      <c r="R981" t="s">
        <v>8322</v>
      </c>
      <c r="S981" s="11">
        <f t="shared" si="77"/>
        <v>42506.416990740734</v>
      </c>
      <c r="T981" s="11">
        <f t="shared" si="78"/>
        <v>16972.790972222221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62</v>
      </c>
      <c r="P982">
        <f t="shared" si="76"/>
        <v>198.55</v>
      </c>
      <c r="Q982" s="13" t="s">
        <v>8320</v>
      </c>
      <c r="R982" t="s">
        <v>8322</v>
      </c>
      <c r="S982" s="11">
        <f t="shared" si="77"/>
        <v>41928.904189814813</v>
      </c>
      <c r="T982" s="11">
        <f t="shared" si="78"/>
        <v>16404.945856481481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7</v>
      </c>
      <c r="P983">
        <f t="shared" si="76"/>
        <v>1536.57</v>
      </c>
      <c r="Q983" s="13" t="s">
        <v>8320</v>
      </c>
      <c r="R983" t="s">
        <v>8322</v>
      </c>
      <c r="S983" s="11">
        <f t="shared" si="77"/>
        <v>41830.947013888886</v>
      </c>
      <c r="T983" s="11">
        <f t="shared" si="78"/>
        <v>16291.947013888888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35</v>
      </c>
      <c r="P984">
        <f t="shared" si="76"/>
        <v>2047.33</v>
      </c>
      <c r="Q984" s="13" t="s">
        <v>8320</v>
      </c>
      <c r="R984" t="s">
        <v>8322</v>
      </c>
      <c r="S984" s="11">
        <f t="shared" si="77"/>
        <v>42615.753310185188</v>
      </c>
      <c r="T984" s="11">
        <f t="shared" si="78"/>
        <v>17076.753310185184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6</v>
      </c>
      <c r="P985">
        <f t="shared" si="76"/>
        <v>34.25</v>
      </c>
      <c r="Q985" s="13" t="s">
        <v>8320</v>
      </c>
      <c r="R985" t="s">
        <v>8322</v>
      </c>
      <c r="S985" s="11">
        <f t="shared" si="77"/>
        <v>42574.667650462965</v>
      </c>
      <c r="T985" s="11">
        <f t="shared" si="78"/>
        <v>17036.870833333334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61</v>
      </c>
      <c r="P986">
        <f t="shared" si="76"/>
        <v>2040</v>
      </c>
      <c r="Q986" s="13" t="s">
        <v>8320</v>
      </c>
      <c r="R986" t="s">
        <v>8322</v>
      </c>
      <c r="S986" s="11">
        <f t="shared" si="77"/>
        <v>42061.11583333333</v>
      </c>
      <c r="T986" s="11">
        <f t="shared" si="78"/>
        <v>16522.074166666669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20</v>
      </c>
      <c r="P987">
        <f t="shared" si="76"/>
        <v>266</v>
      </c>
      <c r="Q987" s="13" t="s">
        <v>8320</v>
      </c>
      <c r="R987" t="s">
        <v>8322</v>
      </c>
      <c r="S987" s="11">
        <f t="shared" si="77"/>
        <v>42339.967708333337</v>
      </c>
      <c r="T987" s="11">
        <f t="shared" si="78"/>
        <v>16800.958333333332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31</v>
      </c>
      <c r="P988">
        <f t="shared" si="76"/>
        <v>265.7</v>
      </c>
      <c r="Q988" s="13" t="s">
        <v>8320</v>
      </c>
      <c r="R988" t="s">
        <v>8322</v>
      </c>
      <c r="S988" s="11">
        <f t="shared" si="77"/>
        <v>42324.767361111109</v>
      </c>
      <c r="T988" s="11">
        <f t="shared" si="78"/>
        <v>16810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12</v>
      </c>
      <c r="P989">
        <f t="shared" si="76"/>
        <v>148.97999999999999</v>
      </c>
      <c r="Q989" s="13" t="s">
        <v>8320</v>
      </c>
      <c r="R989" t="s">
        <v>8322</v>
      </c>
      <c r="S989" s="11">
        <f t="shared" si="77"/>
        <v>41773.294560185182</v>
      </c>
      <c r="T989" s="11">
        <f t="shared" si="78"/>
        <v>16244.294560185184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122</v>
      </c>
      <c r="P990" t="e">
        <f t="shared" si="76"/>
        <v>#DIV/0!</v>
      </c>
      <c r="Q990" s="13" t="s">
        <v>8320</v>
      </c>
      <c r="R990" t="s">
        <v>8322</v>
      </c>
      <c r="S990" s="11">
        <f t="shared" si="77"/>
        <v>42614.356770833328</v>
      </c>
      <c r="T990" s="11">
        <f t="shared" si="78"/>
        <v>17075.356770833332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61</v>
      </c>
      <c r="P991">
        <f t="shared" si="76"/>
        <v>190.63</v>
      </c>
      <c r="Q991" s="13" t="s">
        <v>8320</v>
      </c>
      <c r="R991" t="s">
        <v>8322</v>
      </c>
      <c r="S991" s="11">
        <f t="shared" si="77"/>
        <v>42611.933969907404</v>
      </c>
      <c r="T991" s="11">
        <f t="shared" si="78"/>
        <v>17072.933969907408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24</v>
      </c>
      <c r="P992">
        <f t="shared" si="76"/>
        <v>3043.13</v>
      </c>
      <c r="Q992" s="13" t="s">
        <v>8320</v>
      </c>
      <c r="R992" t="s">
        <v>8322</v>
      </c>
      <c r="S992" s="11">
        <f t="shared" si="77"/>
        <v>41855.784305555557</v>
      </c>
      <c r="T992" s="11">
        <f t="shared" si="78"/>
        <v>16316.784305555555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122</v>
      </c>
      <c r="P993">
        <f t="shared" si="76"/>
        <v>868.57</v>
      </c>
      <c r="Q993" s="13" t="s">
        <v>8320</v>
      </c>
      <c r="R993" t="s">
        <v>8322</v>
      </c>
      <c r="S993" s="11">
        <f t="shared" si="77"/>
        <v>42538.75680555556</v>
      </c>
      <c r="T993" s="11">
        <f t="shared" si="78"/>
        <v>16994.785416666666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6</v>
      </c>
      <c r="P994">
        <f t="shared" si="76"/>
        <v>1520</v>
      </c>
      <c r="Q994" s="13" t="s">
        <v>8320</v>
      </c>
      <c r="R994" t="s">
        <v>8322</v>
      </c>
      <c r="S994" s="11">
        <f t="shared" si="77"/>
        <v>42437.924988425926</v>
      </c>
      <c r="T994" s="11">
        <f t="shared" si="78"/>
        <v>16928.883321759258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9</v>
      </c>
      <c r="P995">
        <f t="shared" si="76"/>
        <v>31.01</v>
      </c>
      <c r="Q995" s="13" t="s">
        <v>8320</v>
      </c>
      <c r="R995" t="s">
        <v>8322</v>
      </c>
      <c r="S995" s="11">
        <f t="shared" si="77"/>
        <v>42652.964907407411</v>
      </c>
      <c r="T995" s="11">
        <f t="shared" si="78"/>
        <v>17117.208333333332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3</v>
      </c>
      <c r="P996">
        <f t="shared" si="76"/>
        <v>551.91</v>
      </c>
      <c r="Q996" s="13" t="s">
        <v>8320</v>
      </c>
      <c r="R996" t="s">
        <v>8322</v>
      </c>
      <c r="S996" s="11">
        <f t="shared" si="77"/>
        <v>41921.263078703705</v>
      </c>
      <c r="T996" s="11">
        <f t="shared" si="78"/>
        <v>16404.957638888889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61</v>
      </c>
      <c r="P997">
        <f t="shared" si="76"/>
        <v>673.44</v>
      </c>
      <c r="Q997" s="13" t="s">
        <v>8320</v>
      </c>
      <c r="R997" t="s">
        <v>8322</v>
      </c>
      <c r="S997" s="11">
        <f t="shared" si="77"/>
        <v>41947.940740740742</v>
      </c>
      <c r="T997" s="11">
        <f t="shared" si="78"/>
        <v>16403.666666666668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152</v>
      </c>
      <c r="P998">
        <f t="shared" si="76"/>
        <v>1212</v>
      </c>
      <c r="Q998" s="13" t="s">
        <v>8320</v>
      </c>
      <c r="R998" t="s">
        <v>8322</v>
      </c>
      <c r="S998" s="11">
        <f t="shared" si="77"/>
        <v>41817.866435185184</v>
      </c>
      <c r="T998" s="11">
        <f t="shared" si="78"/>
        <v>16278.643750000001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121</v>
      </c>
      <c r="P999">
        <f t="shared" si="76"/>
        <v>757</v>
      </c>
      <c r="Q999" s="13" t="s">
        <v>8320</v>
      </c>
      <c r="R999" t="s">
        <v>8322</v>
      </c>
      <c r="S999" s="11">
        <f t="shared" si="77"/>
        <v>41941.10297453704</v>
      </c>
      <c r="T999" s="11">
        <f t="shared" si="78"/>
        <v>16402.144641203704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10</v>
      </c>
      <c r="P1000">
        <f t="shared" si="76"/>
        <v>26.43</v>
      </c>
      <c r="Q1000" s="13" t="s">
        <v>8320</v>
      </c>
      <c r="R1000" t="s">
        <v>8322</v>
      </c>
      <c r="S1000" s="11">
        <f t="shared" si="77"/>
        <v>42282.168993055559</v>
      </c>
      <c r="T1000" s="11">
        <f t="shared" si="78"/>
        <v>16758.210659722223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4</v>
      </c>
      <c r="P1001">
        <f t="shared" si="76"/>
        <v>151.05000000000001</v>
      </c>
      <c r="Q1001" s="13" t="s">
        <v>8320</v>
      </c>
      <c r="R1001" t="s">
        <v>8322</v>
      </c>
      <c r="S1001" s="11">
        <f t="shared" si="77"/>
        <v>41926.29965277778</v>
      </c>
      <c r="T1001" s="11">
        <f t="shared" si="78"/>
        <v>16387.334722222222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1</v>
      </c>
      <c r="P1002">
        <f t="shared" si="76"/>
        <v>1006.93</v>
      </c>
      <c r="Q1002" s="13" t="s">
        <v>8320</v>
      </c>
      <c r="R1002" t="s">
        <v>8322</v>
      </c>
      <c r="S1002" s="11">
        <f t="shared" si="77"/>
        <v>42749.059722222228</v>
      </c>
      <c r="T1002" s="11">
        <f t="shared" si="78"/>
        <v>17240.018055555556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121</v>
      </c>
      <c r="P1003">
        <f t="shared" si="76"/>
        <v>1510.39</v>
      </c>
      <c r="Q1003" s="13" t="s">
        <v>8320</v>
      </c>
      <c r="R1003" t="s">
        <v>8322</v>
      </c>
      <c r="S1003" s="11">
        <f t="shared" si="77"/>
        <v>42720.720057870371</v>
      </c>
      <c r="T1003" s="11">
        <f t="shared" si="78"/>
        <v>17196.720057870371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60</v>
      </c>
      <c r="P1004">
        <f t="shared" si="76"/>
        <v>274.5</v>
      </c>
      <c r="Q1004" s="13" t="s">
        <v>8320</v>
      </c>
      <c r="R1004" t="s">
        <v>8322</v>
      </c>
      <c r="S1004" s="11">
        <f t="shared" si="77"/>
        <v>42325.684189814812</v>
      </c>
      <c r="T1004" s="11">
        <f t="shared" si="78"/>
        <v>16786.249305555557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30</v>
      </c>
      <c r="P1005">
        <f t="shared" si="76"/>
        <v>402</v>
      </c>
      <c r="Q1005" s="13" t="s">
        <v>8320</v>
      </c>
      <c r="R1005" t="s">
        <v>8322</v>
      </c>
      <c r="S1005" s="11">
        <f t="shared" si="77"/>
        <v>42780.709039351852</v>
      </c>
      <c r="T1005" s="11">
        <f t="shared" si="78"/>
        <v>17241.667372685184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24</v>
      </c>
      <c r="P1006">
        <f t="shared" si="76"/>
        <v>63.46</v>
      </c>
      <c r="Q1006" s="13" t="s">
        <v>8320</v>
      </c>
      <c r="R1006" t="s">
        <v>8322</v>
      </c>
      <c r="S1006" s="11">
        <f t="shared" si="77"/>
        <v>42388.708645833336</v>
      </c>
      <c r="T1006" s="11">
        <f t="shared" si="78"/>
        <v>16849.708645833332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3</v>
      </c>
      <c r="P1007">
        <f t="shared" si="76"/>
        <v>37.43</v>
      </c>
      <c r="Q1007" s="13" t="s">
        <v>8320</v>
      </c>
      <c r="R1007" t="s">
        <v>8322</v>
      </c>
      <c r="S1007" s="11">
        <f t="shared" si="77"/>
        <v>42276.624803240738</v>
      </c>
      <c r="T1007" s="11">
        <f t="shared" si="78"/>
        <v>16738.624803240738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151</v>
      </c>
      <c r="P1008">
        <f t="shared" si="76"/>
        <v>753.13</v>
      </c>
      <c r="Q1008" s="13" t="s">
        <v>8320</v>
      </c>
      <c r="R1008" t="s">
        <v>8322</v>
      </c>
      <c r="S1008" s="11">
        <f t="shared" si="77"/>
        <v>41977.040185185186</v>
      </c>
      <c r="T1008" s="11">
        <f t="shared" si="78"/>
        <v>16416.299305555556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20</v>
      </c>
      <c r="P1009">
        <f t="shared" si="76"/>
        <v>79.28</v>
      </c>
      <c r="Q1009" s="13" t="s">
        <v>8320</v>
      </c>
      <c r="R1009" t="s">
        <v>8322</v>
      </c>
      <c r="S1009" s="11">
        <f t="shared" si="77"/>
        <v>42676.583599537036</v>
      </c>
      <c r="T1009" s="11">
        <f t="shared" si="78"/>
        <v>17149.625266203704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6</v>
      </c>
      <c r="P1010">
        <f t="shared" si="76"/>
        <v>6020</v>
      </c>
      <c r="Q1010" s="13" t="s">
        <v>8320</v>
      </c>
      <c r="R1010" t="s">
        <v>8322</v>
      </c>
      <c r="S1010" s="11">
        <f t="shared" si="77"/>
        <v>42702.809201388889</v>
      </c>
      <c r="T1010" s="11">
        <f t="shared" si="78"/>
        <v>17163.809201388889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12</v>
      </c>
      <c r="P1011">
        <f t="shared" si="76"/>
        <v>59.59</v>
      </c>
      <c r="Q1011" s="13" t="s">
        <v>8320</v>
      </c>
      <c r="R1011" t="s">
        <v>8322</v>
      </c>
      <c r="S1011" s="11">
        <f t="shared" si="77"/>
        <v>42510.604699074072</v>
      </c>
      <c r="T1011" s="11">
        <f t="shared" si="78"/>
        <v>16971.604699074072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5</v>
      </c>
      <c r="P1012">
        <f t="shared" si="76"/>
        <v>1504.75</v>
      </c>
      <c r="Q1012" s="13" t="s">
        <v>8320</v>
      </c>
      <c r="R1012" t="s">
        <v>8322</v>
      </c>
      <c r="S1012" s="11">
        <f t="shared" si="77"/>
        <v>42561.829421296294</v>
      </c>
      <c r="T1012" s="11">
        <f t="shared" si="78"/>
        <v>17049.124305555557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30</v>
      </c>
      <c r="P1013">
        <f t="shared" si="76"/>
        <v>6007</v>
      </c>
      <c r="Q1013" s="13" t="s">
        <v>8320</v>
      </c>
      <c r="R1013" t="s">
        <v>8322</v>
      </c>
      <c r="S1013" s="11">
        <f t="shared" si="77"/>
        <v>41946.898090277777</v>
      </c>
      <c r="T1013" s="11">
        <f t="shared" si="78"/>
        <v>16422.898090277777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120</v>
      </c>
      <c r="P1014">
        <f t="shared" si="76"/>
        <v>7.74</v>
      </c>
      <c r="Q1014" s="13" t="s">
        <v>8320</v>
      </c>
      <c r="R1014" t="s">
        <v>8322</v>
      </c>
      <c r="S1014" s="11">
        <f t="shared" si="77"/>
        <v>42714.440416666665</v>
      </c>
      <c r="T1014" s="11">
        <f t="shared" si="78"/>
        <v>17190.440416666668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24</v>
      </c>
      <c r="P1015">
        <f t="shared" si="76"/>
        <v>66.67</v>
      </c>
      <c r="Q1015" s="13" t="s">
        <v>8320</v>
      </c>
      <c r="R1015" t="s">
        <v>8322</v>
      </c>
      <c r="S1015" s="11">
        <f t="shared" si="77"/>
        <v>42339.833981481483</v>
      </c>
      <c r="T1015" s="11">
        <f t="shared" si="78"/>
        <v>16798.833333333332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60</v>
      </c>
      <c r="P1016">
        <f t="shared" si="76"/>
        <v>375</v>
      </c>
      <c r="Q1016" s="13" t="s">
        <v>8320</v>
      </c>
      <c r="R1016" t="s">
        <v>8322</v>
      </c>
      <c r="S1016" s="11">
        <f t="shared" si="77"/>
        <v>41955.002488425926</v>
      </c>
      <c r="T1016" s="11">
        <f t="shared" si="78"/>
        <v>16436.002488425926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67</v>
      </c>
      <c r="P1017">
        <f t="shared" si="76"/>
        <v>1000</v>
      </c>
      <c r="Q1017" s="13" t="s">
        <v>8320</v>
      </c>
      <c r="R1017" t="s">
        <v>8322</v>
      </c>
      <c r="S1017" s="11">
        <f t="shared" si="77"/>
        <v>42303.878414351857</v>
      </c>
      <c r="T1017" s="11">
        <f t="shared" si="78"/>
        <v>16764.920081018518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6</v>
      </c>
      <c r="P1018">
        <f t="shared" si="76"/>
        <v>157.88999999999999</v>
      </c>
      <c r="Q1018" s="13" t="s">
        <v>8320</v>
      </c>
      <c r="R1018" t="s">
        <v>8322</v>
      </c>
      <c r="S1018" s="11">
        <f t="shared" si="77"/>
        <v>42422.107129629629</v>
      </c>
      <c r="T1018" s="11">
        <f t="shared" si="78"/>
        <v>16898.065462962961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</v>
      </c>
      <c r="P1019">
        <f t="shared" si="76"/>
        <v>16.899999999999999</v>
      </c>
      <c r="Q1019" s="13" t="s">
        <v>8320</v>
      </c>
      <c r="R1019" t="s">
        <v>8322</v>
      </c>
      <c r="S1019" s="11">
        <f t="shared" si="77"/>
        <v>42289.675173611111</v>
      </c>
      <c r="T1019" s="11">
        <f t="shared" si="78"/>
        <v>16760.716840277779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30</v>
      </c>
      <c r="P1020">
        <f t="shared" si="76"/>
        <v>857.14</v>
      </c>
      <c r="Q1020" s="13" t="s">
        <v>8320</v>
      </c>
      <c r="R1020" t="s">
        <v>8322</v>
      </c>
      <c r="S1020" s="11">
        <f t="shared" si="77"/>
        <v>42535.492280092592</v>
      </c>
      <c r="T1020" s="11">
        <f t="shared" si="78"/>
        <v>16996.492280092592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13</v>
      </c>
      <c r="P1021">
        <f t="shared" si="76"/>
        <v>14.96</v>
      </c>
      <c r="Q1021" s="13" t="s">
        <v>8320</v>
      </c>
      <c r="R1021" t="s">
        <v>8322</v>
      </c>
      <c r="S1021" s="11">
        <f t="shared" si="77"/>
        <v>42009.973946759259</v>
      </c>
      <c r="T1021" s="11">
        <f t="shared" si="78"/>
        <v>16470.973946759259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383</v>
      </c>
      <c r="P1022">
        <f t="shared" si="76"/>
        <v>198</v>
      </c>
      <c r="Q1022" s="13" t="s">
        <v>8326</v>
      </c>
      <c r="R1022" t="s">
        <v>8331</v>
      </c>
      <c r="S1022" s="11">
        <f t="shared" si="77"/>
        <v>42127.069548611107</v>
      </c>
      <c r="T1022" s="11">
        <f t="shared" si="78"/>
        <v>16588.03263888889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197</v>
      </c>
      <c r="P1023">
        <f t="shared" si="76"/>
        <v>12.39</v>
      </c>
      <c r="Q1023" s="13" t="s">
        <v>8326</v>
      </c>
      <c r="R1023" t="s">
        <v>8331</v>
      </c>
      <c r="S1023" s="11">
        <f t="shared" si="77"/>
        <v>42271.251979166671</v>
      </c>
      <c r="T1023" s="11">
        <f t="shared" si="78"/>
        <v>16725.166666666668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296</v>
      </c>
      <c r="P1024">
        <f t="shared" si="76"/>
        <v>79.86</v>
      </c>
      <c r="Q1024" s="13" t="s">
        <v>8326</v>
      </c>
      <c r="R1024" t="s">
        <v>8331</v>
      </c>
      <c r="S1024" s="11">
        <f t="shared" si="77"/>
        <v>42111.646724537044</v>
      </c>
      <c r="T1024" s="11">
        <f t="shared" si="78"/>
        <v>16572.64672453704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295</v>
      </c>
      <c r="P1025">
        <f t="shared" si="76"/>
        <v>45.09</v>
      </c>
      <c r="Q1025" s="13" t="s">
        <v>8326</v>
      </c>
      <c r="R1025" t="s">
        <v>8331</v>
      </c>
      <c r="S1025" s="11">
        <f t="shared" si="77"/>
        <v>42145.919687500005</v>
      </c>
      <c r="T1025" s="11">
        <f t="shared" si="78"/>
        <v>16606.919687500002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30</v>
      </c>
      <c r="P1026">
        <f t="shared" si="76"/>
        <v>96.79</v>
      </c>
      <c r="Q1026" s="13" t="s">
        <v>8326</v>
      </c>
      <c r="R1026" t="s">
        <v>8331</v>
      </c>
      <c r="S1026" s="11">
        <f t="shared" si="77"/>
        <v>42370.580590277779</v>
      </c>
      <c r="T1026" s="11">
        <f t="shared" si="78"/>
        <v>16831.580590277779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8</v>
      </c>
      <c r="P1027">
        <f t="shared" ref="P1027:P1090" si="81">ROUND(E1027/L1027,2)</f>
        <v>5.51</v>
      </c>
      <c r="Q1027" s="13" t="s">
        <v>8326</v>
      </c>
      <c r="R1027" t="s">
        <v>8331</v>
      </c>
      <c r="S1027" s="11">
        <f t="shared" ref="S1027:S1090" si="82">(((J1027/60)/60)/24)+DATE(1970, 1,1)</f>
        <v>42049.833761574075</v>
      </c>
      <c r="T1027" s="11">
        <f t="shared" ref="T1027:T1090" si="83">(((I1027/60)/60)/24)</f>
        <v>16510.792094907407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84</v>
      </c>
      <c r="P1028">
        <f t="shared" si="81"/>
        <v>48.16</v>
      </c>
      <c r="Q1028" s="13" t="s">
        <v>8326</v>
      </c>
      <c r="R1028" t="s">
        <v>8331</v>
      </c>
      <c r="S1028" s="11">
        <f t="shared" si="82"/>
        <v>42426.407592592594</v>
      </c>
      <c r="T1028" s="11">
        <f t="shared" si="83"/>
        <v>16891.365925925926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78</v>
      </c>
      <c r="P1029">
        <f t="shared" si="81"/>
        <v>52.93</v>
      </c>
      <c r="Q1029" s="13" t="s">
        <v>8326</v>
      </c>
      <c r="R1029" t="s">
        <v>8331</v>
      </c>
      <c r="S1029" s="11">
        <f t="shared" si="82"/>
        <v>41905.034108796295</v>
      </c>
      <c r="T1029" s="11">
        <f t="shared" si="83"/>
        <v>16366.034108796297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59</v>
      </c>
      <c r="P1030">
        <f t="shared" si="81"/>
        <v>22.98</v>
      </c>
      <c r="Q1030" s="13" t="s">
        <v>8326</v>
      </c>
      <c r="R1030" t="s">
        <v>8331</v>
      </c>
      <c r="S1030" s="11">
        <f t="shared" si="82"/>
        <v>42755.627372685187</v>
      </c>
      <c r="T1030" s="11">
        <f t="shared" si="83"/>
        <v>17231.833333333332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59</v>
      </c>
      <c r="P1031">
        <f t="shared" si="81"/>
        <v>41.52</v>
      </c>
      <c r="Q1031" s="13" t="s">
        <v>8326</v>
      </c>
      <c r="R1031" t="s">
        <v>8331</v>
      </c>
      <c r="S1031" s="11">
        <f t="shared" si="82"/>
        <v>42044.711886574078</v>
      </c>
      <c r="T1031" s="11">
        <f t="shared" si="83"/>
        <v>16529.915972222221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292</v>
      </c>
      <c r="P1032">
        <f t="shared" si="81"/>
        <v>36.76</v>
      </c>
      <c r="Q1032" s="13" t="s">
        <v>8326</v>
      </c>
      <c r="R1032" t="s">
        <v>8331</v>
      </c>
      <c r="S1032" s="11">
        <f t="shared" si="82"/>
        <v>42611.483206018514</v>
      </c>
      <c r="T1032" s="11">
        <f t="shared" si="83"/>
        <v>17056.483206018518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58</v>
      </c>
      <c r="P1033">
        <f t="shared" si="81"/>
        <v>58.91</v>
      </c>
      <c r="Q1033" s="13" t="s">
        <v>8326</v>
      </c>
      <c r="R1033" t="s">
        <v>8331</v>
      </c>
      <c r="S1033" s="11">
        <f t="shared" si="82"/>
        <v>42324.764004629629</v>
      </c>
      <c r="T1033" s="11">
        <f t="shared" si="83"/>
        <v>16785.764004629633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60.74</v>
      </c>
      <c r="Q1034" s="13" t="s">
        <v>8326</v>
      </c>
      <c r="R1034" t="s">
        <v>8331</v>
      </c>
      <c r="S1034" s="11">
        <f t="shared" si="82"/>
        <v>42514.666956018518</v>
      </c>
      <c r="T1034" s="11">
        <f t="shared" si="83"/>
        <v>16975.666956018518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439</v>
      </c>
      <c r="P1035">
        <f t="shared" si="81"/>
        <v>215.7</v>
      </c>
      <c r="Q1035" s="13" t="s">
        <v>8326</v>
      </c>
      <c r="R1035" t="s">
        <v>8331</v>
      </c>
      <c r="S1035" s="11">
        <f t="shared" si="82"/>
        <v>42688.732407407413</v>
      </c>
      <c r="T1035" s="11">
        <f t="shared" si="83"/>
        <v>17147.732407407409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116</v>
      </c>
      <c r="P1036">
        <f t="shared" si="81"/>
        <v>35.020000000000003</v>
      </c>
      <c r="Q1036" s="13" t="s">
        <v>8326</v>
      </c>
      <c r="R1036" t="s">
        <v>8331</v>
      </c>
      <c r="S1036" s="11">
        <f t="shared" si="82"/>
        <v>42555.166712962964</v>
      </c>
      <c r="T1036" s="11">
        <f t="shared" si="83"/>
        <v>17018.165972222221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126</v>
      </c>
      <c r="P1037">
        <f t="shared" si="81"/>
        <v>76.319999999999993</v>
      </c>
      <c r="Q1037" s="13" t="s">
        <v>8326</v>
      </c>
      <c r="R1037" t="s">
        <v>8331</v>
      </c>
      <c r="S1037" s="11">
        <f t="shared" si="82"/>
        <v>42016.641435185185</v>
      </c>
      <c r="T1037" s="11">
        <f t="shared" si="83"/>
        <v>16477.641435185185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128</v>
      </c>
      <c r="P1038">
        <f t="shared" si="81"/>
        <v>27.35</v>
      </c>
      <c r="Q1038" s="13" t="s">
        <v>8326</v>
      </c>
      <c r="R1038" t="s">
        <v>8331</v>
      </c>
      <c r="S1038" s="11">
        <f t="shared" si="82"/>
        <v>41249.448958333334</v>
      </c>
      <c r="T1038" s="11">
        <f t="shared" si="83"/>
        <v>15712.333333333334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576</v>
      </c>
      <c r="P1039">
        <f t="shared" si="81"/>
        <v>274.14</v>
      </c>
      <c r="Q1039" s="13" t="s">
        <v>8326</v>
      </c>
      <c r="R1039" t="s">
        <v>8331</v>
      </c>
      <c r="S1039" s="11">
        <f t="shared" si="82"/>
        <v>42119.822476851856</v>
      </c>
      <c r="T1039" s="11">
        <f t="shared" si="83"/>
        <v>16573.208333333332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383</v>
      </c>
      <c r="P1040">
        <f t="shared" si="81"/>
        <v>94.08</v>
      </c>
      <c r="Q1040" s="13" t="s">
        <v>8326</v>
      </c>
      <c r="R1040" t="s">
        <v>8331</v>
      </c>
      <c r="S1040" s="11">
        <f t="shared" si="82"/>
        <v>42418.231747685189</v>
      </c>
      <c r="T1040" s="11">
        <f t="shared" si="83"/>
        <v>16879.190081018518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1143</v>
      </c>
      <c r="P1041">
        <f t="shared" si="81"/>
        <v>190.43</v>
      </c>
      <c r="Q1041" s="13" t="s">
        <v>8326</v>
      </c>
      <c r="R1041" t="s">
        <v>8331</v>
      </c>
      <c r="S1041" s="11">
        <f t="shared" si="82"/>
        <v>42692.109328703707</v>
      </c>
      <c r="T1041" s="11">
        <f t="shared" si="83"/>
        <v>17148.332638888889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7</v>
      </c>
      <c r="P1042">
        <f t="shared" si="81"/>
        <v>5700</v>
      </c>
      <c r="Q1042" s="13" t="s">
        <v>8332</v>
      </c>
      <c r="R1042" t="s">
        <v>8333</v>
      </c>
      <c r="S1042" s="11">
        <f t="shared" si="82"/>
        <v>42579.708437499998</v>
      </c>
      <c r="T1042" s="11">
        <f t="shared" si="83"/>
        <v>17040.708437500001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11392</v>
      </c>
      <c r="P1043" t="e">
        <f t="shared" si="81"/>
        <v>#DIV/0!</v>
      </c>
      <c r="Q1043" s="13" t="s">
        <v>8332</v>
      </c>
      <c r="R1043" t="s">
        <v>8333</v>
      </c>
      <c r="S1043" s="11">
        <f t="shared" si="82"/>
        <v>41831.060092592597</v>
      </c>
      <c r="T1043" s="11">
        <f t="shared" si="83"/>
        <v>16282.060092592596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874</v>
      </c>
      <c r="P1044">
        <f t="shared" si="81"/>
        <v>5680</v>
      </c>
      <c r="Q1044" s="13" t="s">
        <v>8332</v>
      </c>
      <c r="R1044" t="s">
        <v>8333</v>
      </c>
      <c r="S1044" s="11">
        <f t="shared" si="82"/>
        <v>41851.696157407408</v>
      </c>
      <c r="T1044" s="11">
        <f t="shared" si="83"/>
        <v>16325.416666666666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6</v>
      </c>
      <c r="P1045">
        <f t="shared" si="81"/>
        <v>19.43</v>
      </c>
      <c r="Q1045" s="13" t="s">
        <v>8332</v>
      </c>
      <c r="R1045" t="s">
        <v>8333</v>
      </c>
      <c r="S1045" s="11">
        <f t="shared" si="82"/>
        <v>42114.252951388888</v>
      </c>
      <c r="T1045" s="11">
        <f t="shared" si="83"/>
        <v>16575.252951388891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81</v>
      </c>
      <c r="P1046">
        <f t="shared" si="81"/>
        <v>2835.56</v>
      </c>
      <c r="Q1046" s="13" t="s">
        <v>8332</v>
      </c>
      <c r="R1046" t="s">
        <v>8333</v>
      </c>
      <c r="S1046" s="11">
        <f t="shared" si="82"/>
        <v>42011.925937499997</v>
      </c>
      <c r="T1046" s="11">
        <f t="shared" si="83"/>
        <v>16499.852083333335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57</v>
      </c>
      <c r="P1047">
        <f t="shared" si="81"/>
        <v>708.25</v>
      </c>
      <c r="Q1047" s="13" t="s">
        <v>8332</v>
      </c>
      <c r="R1047" t="s">
        <v>8333</v>
      </c>
      <c r="S1047" s="11">
        <f t="shared" si="82"/>
        <v>41844.874421296299</v>
      </c>
      <c r="T1047" s="11">
        <f t="shared" si="83"/>
        <v>16305.874421296297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189</v>
      </c>
      <c r="P1048" t="e">
        <f t="shared" si="81"/>
        <v>#DIV/0!</v>
      </c>
      <c r="Q1048" s="13" t="s">
        <v>8332</v>
      </c>
      <c r="R1048" t="s">
        <v>8333</v>
      </c>
      <c r="S1048" s="11">
        <f t="shared" si="82"/>
        <v>42319.851388888885</v>
      </c>
      <c r="T1048" s="11">
        <f t="shared" si="83"/>
        <v>16795.851388888888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283</v>
      </c>
      <c r="P1049">
        <f t="shared" si="81"/>
        <v>5660</v>
      </c>
      <c r="Q1049" s="13" t="s">
        <v>8332</v>
      </c>
      <c r="R1049" t="s">
        <v>8333</v>
      </c>
      <c r="S1049" s="11">
        <f t="shared" si="82"/>
        <v>41918.818460648145</v>
      </c>
      <c r="T1049" s="11">
        <f t="shared" si="83"/>
        <v>16379.860127314814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38</v>
      </c>
      <c r="P1050">
        <f t="shared" si="81"/>
        <v>1413.9</v>
      </c>
      <c r="Q1050" s="13" t="s">
        <v>8332</v>
      </c>
      <c r="R1050" t="s">
        <v>8333</v>
      </c>
      <c r="S1050" s="11">
        <f t="shared" si="82"/>
        <v>42598.053113425922</v>
      </c>
      <c r="T1050" s="11">
        <f t="shared" si="83"/>
        <v>17069.053113425925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47</v>
      </c>
      <c r="P1051" t="e">
        <f t="shared" si="81"/>
        <v>#DIV/0!</v>
      </c>
      <c r="Q1051" s="13" t="s">
        <v>8332</v>
      </c>
      <c r="R1051" t="s">
        <v>8333</v>
      </c>
      <c r="S1051" s="11">
        <f t="shared" si="82"/>
        <v>42382.431076388893</v>
      </c>
      <c r="T1051" s="11">
        <f t="shared" si="83"/>
        <v>16843.43107638889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226</v>
      </c>
      <c r="P1052" t="e">
        <f t="shared" si="81"/>
        <v>#DIV/0!</v>
      </c>
      <c r="Q1052" s="13" t="s">
        <v>8332</v>
      </c>
      <c r="R1052" t="s">
        <v>8333</v>
      </c>
      <c r="S1052" s="11">
        <f t="shared" si="82"/>
        <v>42231.7971875</v>
      </c>
      <c r="T1052" s="11">
        <f t="shared" si="83"/>
        <v>16692.7971875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1127</v>
      </c>
      <c r="P1053" t="e">
        <f t="shared" si="81"/>
        <v>#DIV/0!</v>
      </c>
      <c r="Q1053" s="13" t="s">
        <v>8332</v>
      </c>
      <c r="R1053" t="s">
        <v>8333</v>
      </c>
      <c r="S1053" s="11">
        <f t="shared" si="82"/>
        <v>41850.014178240745</v>
      </c>
      <c r="T1053" s="11">
        <f t="shared" si="83"/>
        <v>16309.014178240743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130</v>
      </c>
      <c r="P1054" t="e">
        <f t="shared" si="81"/>
        <v>#DIV/0!</v>
      </c>
      <c r="Q1054" s="13" t="s">
        <v>8332</v>
      </c>
      <c r="R1054" t="s">
        <v>8333</v>
      </c>
      <c r="S1054" s="11">
        <f t="shared" si="82"/>
        <v>42483.797395833331</v>
      </c>
      <c r="T1054" s="11">
        <f t="shared" si="83"/>
        <v>16958.839583333334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375</v>
      </c>
      <c r="P1055">
        <f t="shared" si="81"/>
        <v>5623</v>
      </c>
      <c r="Q1055" s="13" t="s">
        <v>8332</v>
      </c>
      <c r="R1055" t="s">
        <v>8333</v>
      </c>
      <c r="S1055" s="11">
        <f t="shared" si="82"/>
        <v>42775.172824074078</v>
      </c>
      <c r="T1055" s="11">
        <f t="shared" si="83"/>
        <v>17231.172824074074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225</v>
      </c>
      <c r="P1056" t="e">
        <f t="shared" si="81"/>
        <v>#DIV/0!</v>
      </c>
      <c r="Q1056" s="13" t="s">
        <v>8332</v>
      </c>
      <c r="R1056" t="s">
        <v>8333</v>
      </c>
      <c r="S1056" s="11">
        <f t="shared" si="82"/>
        <v>41831.851840277777</v>
      </c>
      <c r="T1056" s="11">
        <f t="shared" si="83"/>
        <v>16292.916666666666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160</v>
      </c>
      <c r="P1057" t="e">
        <f t="shared" si="81"/>
        <v>#DIV/0!</v>
      </c>
      <c r="Q1057" s="13" t="s">
        <v>8332</v>
      </c>
      <c r="R1057" t="s">
        <v>8333</v>
      </c>
      <c r="S1057" s="11">
        <f t="shared" si="82"/>
        <v>42406.992418981477</v>
      </c>
      <c r="T1057" s="11">
        <f t="shared" si="83"/>
        <v>16867.992418981481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56</v>
      </c>
      <c r="P1058" t="e">
        <f t="shared" si="81"/>
        <v>#DIV/0!</v>
      </c>
      <c r="Q1058" s="13" t="s">
        <v>8332</v>
      </c>
      <c r="R1058" t="s">
        <v>8333</v>
      </c>
      <c r="S1058" s="11">
        <f t="shared" si="82"/>
        <v>42058.719641203701</v>
      </c>
      <c r="T1058" s="11">
        <f t="shared" si="83"/>
        <v>16549.67797453704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56</v>
      </c>
      <c r="P1059" t="e">
        <f t="shared" si="81"/>
        <v>#DIV/0!</v>
      </c>
      <c r="Q1059" s="13" t="s">
        <v>8332</v>
      </c>
      <c r="R1059" t="s">
        <v>8333</v>
      </c>
      <c r="S1059" s="11">
        <f t="shared" si="82"/>
        <v>42678.871331018512</v>
      </c>
      <c r="T1059" s="11">
        <f t="shared" si="83"/>
        <v>17139.912997685184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14</v>
      </c>
      <c r="P1060" t="e">
        <f t="shared" si="81"/>
        <v>#DIV/0!</v>
      </c>
      <c r="Q1060" s="13" t="s">
        <v>8332</v>
      </c>
      <c r="R1060" t="s">
        <v>8333</v>
      </c>
      <c r="S1060" s="11">
        <f t="shared" si="82"/>
        <v>42047.900960648149</v>
      </c>
      <c r="T1060" s="11">
        <f t="shared" si="83"/>
        <v>16520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508</v>
      </c>
      <c r="P1061" t="e">
        <f t="shared" si="81"/>
        <v>#DIV/0!</v>
      </c>
      <c r="Q1061" s="13" t="s">
        <v>8332</v>
      </c>
      <c r="R1061" t="s">
        <v>8333</v>
      </c>
      <c r="S1061" s="11">
        <f t="shared" si="82"/>
        <v>42046.79</v>
      </c>
      <c r="T1061" s="11">
        <f t="shared" si="83"/>
        <v>16507.748333333333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112</v>
      </c>
      <c r="P1062">
        <f t="shared" si="81"/>
        <v>5580</v>
      </c>
      <c r="Q1062" s="13" t="s">
        <v>8332</v>
      </c>
      <c r="R1062" t="s">
        <v>8333</v>
      </c>
      <c r="S1062" s="11">
        <f t="shared" si="82"/>
        <v>42079.913113425922</v>
      </c>
      <c r="T1062" s="11">
        <f t="shared" si="83"/>
        <v>16540.913113425926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139</v>
      </c>
      <c r="P1063" t="e">
        <f t="shared" si="81"/>
        <v>#DIV/0!</v>
      </c>
      <c r="Q1063" s="13" t="s">
        <v>8332</v>
      </c>
      <c r="R1063" t="s">
        <v>8333</v>
      </c>
      <c r="S1063" s="11">
        <f t="shared" si="82"/>
        <v>42432.276712962965</v>
      </c>
      <c r="T1063" s="11">
        <f t="shared" si="83"/>
        <v>16923.041666666668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2799</v>
      </c>
      <c r="P1064">
        <f t="shared" si="81"/>
        <v>1392.5</v>
      </c>
      <c r="Q1064" s="13" t="s">
        <v>8332</v>
      </c>
      <c r="R1064" t="s">
        <v>8333</v>
      </c>
      <c r="S1064" s="11">
        <f t="shared" si="82"/>
        <v>42556.807187500002</v>
      </c>
      <c r="T1064" s="11">
        <f t="shared" si="83"/>
        <v>16994.807187499999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556</v>
      </c>
      <c r="P1065" t="e">
        <f t="shared" si="81"/>
        <v>#DIV/0!</v>
      </c>
      <c r="Q1065" s="13" t="s">
        <v>8332</v>
      </c>
      <c r="R1065" t="s">
        <v>8333</v>
      </c>
      <c r="S1065" s="11">
        <f t="shared" si="82"/>
        <v>42583.030810185184</v>
      </c>
      <c r="T1065" s="11">
        <f t="shared" si="83"/>
        <v>17044.030810185188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6</v>
      </c>
      <c r="P1066">
        <f t="shared" si="81"/>
        <v>45.16</v>
      </c>
      <c r="Q1066" s="13" t="s">
        <v>8334</v>
      </c>
      <c r="R1066" t="s">
        <v>8335</v>
      </c>
      <c r="S1066" s="11">
        <f t="shared" si="82"/>
        <v>41417.228043981479</v>
      </c>
      <c r="T1066" s="11">
        <f t="shared" si="83"/>
        <v>15893.22804398148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185</v>
      </c>
      <c r="P1067">
        <f t="shared" si="81"/>
        <v>1108</v>
      </c>
      <c r="Q1067" s="13" t="s">
        <v>8334</v>
      </c>
      <c r="R1067" t="s">
        <v>8335</v>
      </c>
      <c r="S1067" s="11">
        <f t="shared" si="82"/>
        <v>41661.381041666667</v>
      </c>
      <c r="T1067" s="11">
        <f t="shared" si="83"/>
        <v>16120.381041666666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4</v>
      </c>
      <c r="P1068">
        <f t="shared" si="81"/>
        <v>37.4</v>
      </c>
      <c r="Q1068" s="13" t="s">
        <v>8334</v>
      </c>
      <c r="R1068" t="s">
        <v>8335</v>
      </c>
      <c r="S1068" s="11">
        <f t="shared" si="82"/>
        <v>41445.962754629632</v>
      </c>
      <c r="T1068" s="11">
        <f t="shared" si="83"/>
        <v>15921.962754629631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1107</v>
      </c>
      <c r="P1069">
        <f t="shared" si="81"/>
        <v>553.5</v>
      </c>
      <c r="Q1069" s="13" t="s">
        <v>8334</v>
      </c>
      <c r="R1069" t="s">
        <v>8335</v>
      </c>
      <c r="S1069" s="11">
        <f t="shared" si="82"/>
        <v>41599.855682870373</v>
      </c>
      <c r="T1069" s="11">
        <f t="shared" si="83"/>
        <v>16060.855682870371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18</v>
      </c>
      <c r="P1070">
        <f t="shared" si="81"/>
        <v>1381.5</v>
      </c>
      <c r="Q1070" s="13" t="s">
        <v>8334</v>
      </c>
      <c r="R1070" t="s">
        <v>8335</v>
      </c>
      <c r="S1070" s="11">
        <f t="shared" si="82"/>
        <v>42440.371111111104</v>
      </c>
      <c r="T1070" s="11">
        <f t="shared" si="83"/>
        <v>16901.329444444444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251</v>
      </c>
      <c r="P1071">
        <f t="shared" si="81"/>
        <v>262.67</v>
      </c>
      <c r="Q1071" s="13" t="s">
        <v>8334</v>
      </c>
      <c r="R1071" t="s">
        <v>8335</v>
      </c>
      <c r="S1071" s="11">
        <f t="shared" si="82"/>
        <v>41572.229849537034</v>
      </c>
      <c r="T1071" s="11">
        <f t="shared" si="83"/>
        <v>16035.271516203704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55</v>
      </c>
      <c r="P1072">
        <f t="shared" si="81"/>
        <v>2755</v>
      </c>
      <c r="Q1072" s="13" t="s">
        <v>8334</v>
      </c>
      <c r="R1072" t="s">
        <v>8335</v>
      </c>
      <c r="S1072" s="11">
        <f t="shared" si="82"/>
        <v>41163.011828703704</v>
      </c>
      <c r="T1072" s="11">
        <f t="shared" si="83"/>
        <v>15614.011828703704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5509</v>
      </c>
      <c r="P1073" t="e">
        <f t="shared" si="81"/>
        <v>#DIV/0!</v>
      </c>
      <c r="Q1073" s="13" t="s">
        <v>8334</v>
      </c>
      <c r="R1073" t="s">
        <v>8335</v>
      </c>
      <c r="S1073" s="11">
        <f t="shared" si="82"/>
        <v>42295.753391203703</v>
      </c>
      <c r="T1073" s="11">
        <f t="shared" si="83"/>
        <v>16756.795057870371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7</v>
      </c>
      <c r="P1074">
        <f t="shared" si="81"/>
        <v>1377.25</v>
      </c>
      <c r="Q1074" s="13" t="s">
        <v>8334</v>
      </c>
      <c r="R1074" t="s">
        <v>8335</v>
      </c>
      <c r="S1074" s="11">
        <f t="shared" si="82"/>
        <v>41645.832141203704</v>
      </c>
      <c r="T1074" s="11">
        <f t="shared" si="83"/>
        <v>16106.832141203704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734</v>
      </c>
      <c r="P1075">
        <f t="shared" si="81"/>
        <v>5504</v>
      </c>
      <c r="Q1075" s="13" t="s">
        <v>8334</v>
      </c>
      <c r="R1075" t="s">
        <v>8335</v>
      </c>
      <c r="S1075" s="11">
        <f t="shared" si="82"/>
        <v>40802.964594907404</v>
      </c>
      <c r="T1075" s="11">
        <f t="shared" si="83"/>
        <v>15263.964594907406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10</v>
      </c>
      <c r="P1076">
        <f t="shared" si="81"/>
        <v>183.37</v>
      </c>
      <c r="Q1076" s="13" t="s">
        <v>8334</v>
      </c>
      <c r="R1076" t="s">
        <v>8335</v>
      </c>
      <c r="S1076" s="11">
        <f t="shared" si="82"/>
        <v>41613.172974537039</v>
      </c>
      <c r="T1076" s="11">
        <f t="shared" si="83"/>
        <v>16074.172974537038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550</v>
      </c>
      <c r="P1077">
        <f t="shared" si="81"/>
        <v>1833.33</v>
      </c>
      <c r="Q1077" s="13" t="s">
        <v>8334</v>
      </c>
      <c r="R1077" t="s">
        <v>8335</v>
      </c>
      <c r="S1077" s="11">
        <f t="shared" si="82"/>
        <v>41005.904120370367</v>
      </c>
      <c r="T1077" s="11">
        <f t="shared" si="83"/>
        <v>15466.904120370369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7</v>
      </c>
      <c r="P1078">
        <f t="shared" si="81"/>
        <v>5.64</v>
      </c>
      <c r="Q1078" s="13" t="s">
        <v>8334</v>
      </c>
      <c r="R1078" t="s">
        <v>8335</v>
      </c>
      <c r="S1078" s="11">
        <f t="shared" si="82"/>
        <v>41838.377893518518</v>
      </c>
      <c r="T1078" s="11">
        <f t="shared" si="83"/>
        <v>16324.377893518518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22</v>
      </c>
      <c r="P1079">
        <f t="shared" si="81"/>
        <v>32.82</v>
      </c>
      <c r="Q1079" s="13" t="s">
        <v>8334</v>
      </c>
      <c r="R1079" t="s">
        <v>8335</v>
      </c>
      <c r="S1079" s="11">
        <f t="shared" si="82"/>
        <v>42353.16679398148</v>
      </c>
      <c r="T1079" s="11">
        <f t="shared" si="83"/>
        <v>16814.166793981483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913</v>
      </c>
      <c r="P1080">
        <f t="shared" si="81"/>
        <v>1095.5999999999999</v>
      </c>
      <c r="Q1080" s="13" t="s">
        <v>8334</v>
      </c>
      <c r="R1080" t="s">
        <v>8335</v>
      </c>
      <c r="S1080" s="11">
        <f t="shared" si="82"/>
        <v>40701.195844907408</v>
      </c>
      <c r="T1080" s="11">
        <f t="shared" si="83"/>
        <v>15177.195844907406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21</v>
      </c>
      <c r="P1081">
        <f t="shared" si="81"/>
        <v>303.83</v>
      </c>
      <c r="Q1081" s="13" t="s">
        <v>8334</v>
      </c>
      <c r="R1081" t="s">
        <v>8335</v>
      </c>
      <c r="S1081" s="11">
        <f t="shared" si="82"/>
        <v>42479.566388888896</v>
      </c>
      <c r="T1081" s="11">
        <f t="shared" si="83"/>
        <v>16935.566388888892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27</v>
      </c>
      <c r="P1082">
        <f t="shared" si="81"/>
        <v>55.77</v>
      </c>
      <c r="Q1082" s="13" t="s">
        <v>8334</v>
      </c>
      <c r="R1082" t="s">
        <v>8335</v>
      </c>
      <c r="S1082" s="11">
        <f t="shared" si="82"/>
        <v>41740.138113425928</v>
      </c>
      <c r="T1082" s="11">
        <f t="shared" si="83"/>
        <v>16201.138113425926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8</v>
      </c>
      <c r="P1083">
        <f t="shared" si="81"/>
        <v>1365.5</v>
      </c>
      <c r="Q1083" s="13" t="s">
        <v>8334</v>
      </c>
      <c r="R1083" t="s">
        <v>8335</v>
      </c>
      <c r="S1083" s="11">
        <f t="shared" si="82"/>
        <v>42002.926990740743</v>
      </c>
      <c r="T1083" s="11">
        <f t="shared" si="83"/>
        <v>16463.92699074074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55</v>
      </c>
      <c r="P1084">
        <f t="shared" si="81"/>
        <v>1818.67</v>
      </c>
      <c r="Q1084" s="13" t="s">
        <v>8334</v>
      </c>
      <c r="R1084" t="s">
        <v>8335</v>
      </c>
      <c r="S1084" s="11">
        <f t="shared" si="82"/>
        <v>41101.906111111115</v>
      </c>
      <c r="T1084" s="11">
        <f t="shared" si="83"/>
        <v>15562.906111111113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11</v>
      </c>
      <c r="P1085">
        <f t="shared" si="81"/>
        <v>5452</v>
      </c>
      <c r="Q1085" s="13" t="s">
        <v>8334</v>
      </c>
      <c r="R1085" t="s">
        <v>8335</v>
      </c>
      <c r="S1085" s="11">
        <f t="shared" si="82"/>
        <v>41793.659525462965</v>
      </c>
      <c r="T1085" s="11">
        <f t="shared" si="83"/>
        <v>16284.659525462963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990</v>
      </c>
      <c r="P1086" t="e">
        <f t="shared" si="81"/>
        <v>#DIV/0!</v>
      </c>
      <c r="Q1086" s="13" t="s">
        <v>8334</v>
      </c>
      <c r="R1086" t="s">
        <v>8335</v>
      </c>
      <c r="S1086" s="11">
        <f t="shared" si="82"/>
        <v>41829.912083333329</v>
      </c>
      <c r="T1086" s="11">
        <f t="shared" si="83"/>
        <v>16290.912083333331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18</v>
      </c>
      <c r="P1087">
        <f t="shared" si="81"/>
        <v>604.11</v>
      </c>
      <c r="Q1087" s="13" t="s">
        <v>8334</v>
      </c>
      <c r="R1087" t="s">
        <v>8335</v>
      </c>
      <c r="S1087" s="11">
        <f t="shared" si="82"/>
        <v>42413.671006944445</v>
      </c>
      <c r="T1087" s="11">
        <f t="shared" si="83"/>
        <v>16874.629340277777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30</v>
      </c>
      <c r="P1088">
        <f t="shared" si="81"/>
        <v>2716.5</v>
      </c>
      <c r="Q1088" s="13" t="s">
        <v>8334</v>
      </c>
      <c r="R1088" t="s">
        <v>8335</v>
      </c>
      <c r="S1088" s="11">
        <f t="shared" si="82"/>
        <v>41845.866793981484</v>
      </c>
      <c r="T1088" s="11">
        <f t="shared" si="83"/>
        <v>16306.866793981482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494</v>
      </c>
      <c r="P1089" t="e">
        <f t="shared" si="81"/>
        <v>#DIV/0!</v>
      </c>
      <c r="Q1089" s="13" t="s">
        <v>8334</v>
      </c>
      <c r="R1089" t="s">
        <v>8335</v>
      </c>
      <c r="S1089" s="11">
        <f t="shared" si="82"/>
        <v>41775.713969907411</v>
      </c>
      <c r="T1089" s="11">
        <f t="shared" si="83"/>
        <v>16236.713969907409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12</v>
      </c>
      <c r="P1090">
        <f t="shared" si="81"/>
        <v>36.94</v>
      </c>
      <c r="Q1090" s="13" t="s">
        <v>8334</v>
      </c>
      <c r="R1090" t="s">
        <v>8335</v>
      </c>
      <c r="S1090" s="11">
        <f t="shared" si="82"/>
        <v>41723.799386574072</v>
      </c>
      <c r="T1090" s="11">
        <f t="shared" si="83"/>
        <v>16184.799386574074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36</v>
      </c>
      <c r="P1091">
        <f t="shared" ref="P1091:P1154" si="86">ROUND(E1091/L1091,2)</f>
        <v>110.65</v>
      </c>
      <c r="Q1091" s="13" t="s">
        <v>8334</v>
      </c>
      <c r="R1091" t="s">
        <v>8335</v>
      </c>
      <c r="S1091" s="11">
        <f t="shared" ref="S1091:S1154" si="87">(((J1091/60)/60)/24)+DATE(1970, 1,1)</f>
        <v>42151.189525462964</v>
      </c>
      <c r="T1091" s="11">
        <f t="shared" ref="T1091:T1154" si="88">(((I1091/60)/60)/24)</f>
        <v>16612.189525462964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42</v>
      </c>
      <c r="P1092">
        <f t="shared" si="86"/>
        <v>5414</v>
      </c>
      <c r="Q1092" s="13" t="s">
        <v>8334</v>
      </c>
      <c r="R1092" t="s">
        <v>8335</v>
      </c>
      <c r="S1092" s="11">
        <f t="shared" si="87"/>
        <v>42123.185798611114</v>
      </c>
      <c r="T1092" s="11">
        <f t="shared" si="88"/>
        <v>16584.18579861111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2705</v>
      </c>
      <c r="P1093">
        <f t="shared" si="86"/>
        <v>2705</v>
      </c>
      <c r="Q1093" s="13" t="s">
        <v>8334</v>
      </c>
      <c r="R1093" t="s">
        <v>8335</v>
      </c>
      <c r="S1093" s="11">
        <f t="shared" si="87"/>
        <v>42440.820277777777</v>
      </c>
      <c r="T1093" s="11">
        <f t="shared" si="88"/>
        <v>16901.778611111109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271</v>
      </c>
      <c r="P1094">
        <f t="shared" si="86"/>
        <v>772.86</v>
      </c>
      <c r="Q1094" s="13" t="s">
        <v>8334</v>
      </c>
      <c r="R1094" t="s">
        <v>8335</v>
      </c>
      <c r="S1094" s="11">
        <f t="shared" si="87"/>
        <v>41250.025902777779</v>
      </c>
      <c r="T1094" s="11">
        <f t="shared" si="88"/>
        <v>15711.025902777779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1800</v>
      </c>
      <c r="P1095">
        <f t="shared" si="86"/>
        <v>1349.75</v>
      </c>
      <c r="Q1095" s="13" t="s">
        <v>8334</v>
      </c>
      <c r="R1095" t="s">
        <v>8335</v>
      </c>
      <c r="S1095" s="11">
        <f t="shared" si="87"/>
        <v>42396.973807870367</v>
      </c>
      <c r="T1095" s="11">
        <f t="shared" si="88"/>
        <v>16842.97380787037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30</v>
      </c>
      <c r="P1096">
        <f t="shared" si="86"/>
        <v>199.85</v>
      </c>
      <c r="Q1096" s="13" t="s">
        <v>8334</v>
      </c>
      <c r="R1096" t="s">
        <v>8335</v>
      </c>
      <c r="S1096" s="11">
        <f t="shared" si="87"/>
        <v>40795.713344907403</v>
      </c>
      <c r="T1096" s="11">
        <f t="shared" si="88"/>
        <v>15256.713344907404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1</v>
      </c>
      <c r="P1097">
        <f t="shared" si="86"/>
        <v>57.34</v>
      </c>
      <c r="Q1097" s="13" t="s">
        <v>8334</v>
      </c>
      <c r="R1097" t="s">
        <v>8335</v>
      </c>
      <c r="S1097" s="11">
        <f t="shared" si="87"/>
        <v>41486.537268518521</v>
      </c>
      <c r="T1097" s="11">
        <f t="shared" si="88"/>
        <v>15947.537268518519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45</v>
      </c>
      <c r="P1098">
        <f t="shared" si="86"/>
        <v>185.82</v>
      </c>
      <c r="Q1098" s="13" t="s">
        <v>8334</v>
      </c>
      <c r="R1098" t="s">
        <v>8335</v>
      </c>
      <c r="S1098" s="11">
        <f t="shared" si="87"/>
        <v>41885.51798611111</v>
      </c>
      <c r="T1098" s="11">
        <f t="shared" si="88"/>
        <v>16347.145833333334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5</v>
      </c>
      <c r="P1099">
        <f t="shared" si="86"/>
        <v>768.65</v>
      </c>
      <c r="Q1099" s="13" t="s">
        <v>8334</v>
      </c>
      <c r="R1099" t="s">
        <v>8335</v>
      </c>
      <c r="S1099" s="11">
        <f t="shared" si="87"/>
        <v>41660.792557870373</v>
      </c>
      <c r="T1099" s="11">
        <f t="shared" si="88"/>
        <v>16131.792557870373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22</v>
      </c>
      <c r="P1100">
        <f t="shared" si="86"/>
        <v>244.55</v>
      </c>
      <c r="Q1100" s="13" t="s">
        <v>8334</v>
      </c>
      <c r="R1100" t="s">
        <v>8335</v>
      </c>
      <c r="S1100" s="11">
        <f t="shared" si="87"/>
        <v>41712.762673611112</v>
      </c>
      <c r="T1100" s="11">
        <f t="shared" si="88"/>
        <v>16173.762673611111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108</v>
      </c>
      <c r="P1101">
        <f t="shared" si="86"/>
        <v>5376</v>
      </c>
      <c r="Q1101" s="13" t="s">
        <v>8334</v>
      </c>
      <c r="R1101" t="s">
        <v>8335</v>
      </c>
      <c r="S1101" s="11">
        <f t="shared" si="87"/>
        <v>42107.836435185185</v>
      </c>
      <c r="T1101" s="11">
        <f t="shared" si="88"/>
        <v>16568.836435185185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134</v>
      </c>
      <c r="P1102">
        <f t="shared" si="86"/>
        <v>536.6</v>
      </c>
      <c r="Q1102" s="13" t="s">
        <v>8334</v>
      </c>
      <c r="R1102" t="s">
        <v>8335</v>
      </c>
      <c r="S1102" s="11">
        <f t="shared" si="87"/>
        <v>42384.110775462963</v>
      </c>
      <c r="T1102" s="11">
        <f t="shared" si="88"/>
        <v>16845.110775462963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5</v>
      </c>
      <c r="P1103">
        <f t="shared" si="86"/>
        <v>893.33</v>
      </c>
      <c r="Q1103" s="13" t="s">
        <v>8334</v>
      </c>
      <c r="R1103" t="s">
        <v>8335</v>
      </c>
      <c r="S1103" s="11">
        <f t="shared" si="87"/>
        <v>42538.77243055556</v>
      </c>
      <c r="T1103" s="11">
        <f t="shared" si="88"/>
        <v>16996.758333333335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67</v>
      </c>
      <c r="P1104">
        <f t="shared" si="86"/>
        <v>223.3</v>
      </c>
      <c r="Q1104" s="13" t="s">
        <v>8334</v>
      </c>
      <c r="R1104" t="s">
        <v>8335</v>
      </c>
      <c r="S1104" s="11">
        <f t="shared" si="87"/>
        <v>41577.045428240745</v>
      </c>
      <c r="T1104" s="11">
        <f t="shared" si="88"/>
        <v>16048.249305555555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36</v>
      </c>
      <c r="P1105">
        <f t="shared" si="86"/>
        <v>357.2</v>
      </c>
      <c r="Q1105" s="13" t="s">
        <v>8334</v>
      </c>
      <c r="R1105" t="s">
        <v>8335</v>
      </c>
      <c r="S1105" s="11">
        <f t="shared" si="87"/>
        <v>42479.22210648148</v>
      </c>
      <c r="T1105" s="11">
        <f t="shared" si="88"/>
        <v>16970.22210648148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9</v>
      </c>
      <c r="P1106">
        <f t="shared" si="86"/>
        <v>144.72999999999999</v>
      </c>
      <c r="Q1106" s="13" t="s">
        <v>8334</v>
      </c>
      <c r="R1106" t="s">
        <v>8335</v>
      </c>
      <c r="S1106" s="11">
        <f t="shared" si="87"/>
        <v>41771.40996527778</v>
      </c>
      <c r="T1106" s="11">
        <f t="shared" si="88"/>
        <v>16232.409965277779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1</v>
      </c>
      <c r="P1107">
        <f t="shared" si="86"/>
        <v>267.14999999999998</v>
      </c>
      <c r="Q1107" s="13" t="s">
        <v>8334</v>
      </c>
      <c r="R1107" t="s">
        <v>8335</v>
      </c>
      <c r="S1107" s="11">
        <f t="shared" si="87"/>
        <v>41692.135729166665</v>
      </c>
      <c r="T1107" s="11">
        <f t="shared" si="88"/>
        <v>16153.0940625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1333</v>
      </c>
      <c r="P1108">
        <f t="shared" si="86"/>
        <v>761.57</v>
      </c>
      <c r="Q1108" s="13" t="s">
        <v>8334</v>
      </c>
      <c r="R1108" t="s">
        <v>8335</v>
      </c>
      <c r="S1108" s="11">
        <f t="shared" si="87"/>
        <v>40973.740451388891</v>
      </c>
      <c r="T1108" s="11">
        <f t="shared" si="88"/>
        <v>15434.698784722221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53</v>
      </c>
      <c r="P1109" t="e">
        <f t="shared" si="86"/>
        <v>#DIV/0!</v>
      </c>
      <c r="Q1109" s="13" t="s">
        <v>8334</v>
      </c>
      <c r="R1109" t="s">
        <v>8335</v>
      </c>
      <c r="S1109" s="11">
        <f t="shared" si="87"/>
        <v>41813.861388888887</v>
      </c>
      <c r="T1109" s="11">
        <f t="shared" si="88"/>
        <v>16274.861388888887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21</v>
      </c>
      <c r="P1110">
        <f t="shared" si="86"/>
        <v>253.71</v>
      </c>
      <c r="Q1110" s="13" t="s">
        <v>8334</v>
      </c>
      <c r="R1110" t="s">
        <v>8335</v>
      </c>
      <c r="S1110" s="11">
        <f t="shared" si="87"/>
        <v>40952.636979166666</v>
      </c>
      <c r="T1110" s="11">
        <f t="shared" si="88"/>
        <v>15443.5953125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53</v>
      </c>
      <c r="P1111">
        <f t="shared" si="86"/>
        <v>1774.34</v>
      </c>
      <c r="Q1111" s="13" t="s">
        <v>8334</v>
      </c>
      <c r="R1111" t="s">
        <v>8335</v>
      </c>
      <c r="S1111" s="11">
        <f t="shared" si="87"/>
        <v>42662.752199074079</v>
      </c>
      <c r="T1111" s="11">
        <f t="shared" si="88"/>
        <v>17123.793865740739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11</v>
      </c>
      <c r="P1112">
        <f t="shared" si="86"/>
        <v>483.82</v>
      </c>
      <c r="Q1112" s="13" t="s">
        <v>8334</v>
      </c>
      <c r="R1112" t="s">
        <v>8335</v>
      </c>
      <c r="S1112" s="11">
        <f t="shared" si="87"/>
        <v>41220.933124999996</v>
      </c>
      <c r="T1112" s="11">
        <f t="shared" si="88"/>
        <v>15681.933124999998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212</v>
      </c>
      <c r="P1113">
        <f t="shared" si="86"/>
        <v>5308.26</v>
      </c>
      <c r="Q1113" s="13" t="s">
        <v>8334</v>
      </c>
      <c r="R1113" t="s">
        <v>8335</v>
      </c>
      <c r="S1113" s="11">
        <f t="shared" si="87"/>
        <v>42347.203587962969</v>
      </c>
      <c r="T1113" s="11">
        <f t="shared" si="88"/>
        <v>16808.203587962966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6</v>
      </c>
      <c r="P1114">
        <f t="shared" si="86"/>
        <v>16.989999999999998</v>
      </c>
      <c r="Q1114" s="13" t="s">
        <v>8334</v>
      </c>
      <c r="R1114" t="s">
        <v>8335</v>
      </c>
      <c r="S1114" s="11">
        <f t="shared" si="87"/>
        <v>41963.759386574078</v>
      </c>
      <c r="T1114" s="11">
        <f t="shared" si="88"/>
        <v>16454.354166666668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530</v>
      </c>
      <c r="P1115">
        <f t="shared" si="86"/>
        <v>5297</v>
      </c>
      <c r="Q1115" s="13" t="s">
        <v>8334</v>
      </c>
      <c r="R1115" t="s">
        <v>8335</v>
      </c>
      <c r="S1115" s="11">
        <f t="shared" si="87"/>
        <v>41835.977083333331</v>
      </c>
      <c r="T1115" s="11">
        <f t="shared" si="88"/>
        <v>16296.977083333333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88</v>
      </c>
      <c r="P1116">
        <f t="shared" si="86"/>
        <v>1765</v>
      </c>
      <c r="Q1116" s="13" t="s">
        <v>8334</v>
      </c>
      <c r="R1116" t="s">
        <v>8335</v>
      </c>
      <c r="S1116" s="11">
        <f t="shared" si="87"/>
        <v>41526.345914351856</v>
      </c>
      <c r="T1116" s="11">
        <f t="shared" si="88"/>
        <v>15987.345914351854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13</v>
      </c>
      <c r="P1117">
        <f t="shared" si="86"/>
        <v>1322.75</v>
      </c>
      <c r="Q1117" s="13" t="s">
        <v>8334</v>
      </c>
      <c r="R1117" t="s">
        <v>8335</v>
      </c>
      <c r="S1117" s="11">
        <f t="shared" si="87"/>
        <v>42429.695543981477</v>
      </c>
      <c r="T1117" s="11">
        <f t="shared" si="88"/>
        <v>16890.653877314813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1</v>
      </c>
      <c r="P1118">
        <f t="shared" si="86"/>
        <v>528.5</v>
      </c>
      <c r="Q1118" s="13" t="s">
        <v>8334</v>
      </c>
      <c r="R1118" t="s">
        <v>8335</v>
      </c>
      <c r="S1118" s="11">
        <f t="shared" si="87"/>
        <v>41009.847314814811</v>
      </c>
      <c r="T1118" s="11">
        <f t="shared" si="88"/>
        <v>15500.847314814813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527</v>
      </c>
      <c r="P1119">
        <f t="shared" si="86"/>
        <v>658.88</v>
      </c>
      <c r="Q1119" s="13" t="s">
        <v>8334</v>
      </c>
      <c r="R1119" t="s">
        <v>8335</v>
      </c>
      <c r="S1119" s="11">
        <f t="shared" si="87"/>
        <v>42333.598530092597</v>
      </c>
      <c r="T1119" s="11">
        <f t="shared" si="88"/>
        <v>16794.598530092593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117</v>
      </c>
      <c r="P1120">
        <f t="shared" si="86"/>
        <v>1754.33</v>
      </c>
      <c r="Q1120" s="13" t="s">
        <v>8334</v>
      </c>
      <c r="R1120" t="s">
        <v>8335</v>
      </c>
      <c r="S1120" s="11">
        <f t="shared" si="87"/>
        <v>41704.16642361111</v>
      </c>
      <c r="T1120" s="11">
        <f t="shared" si="88"/>
        <v>16165.124756944444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251</v>
      </c>
      <c r="P1121">
        <f t="shared" si="86"/>
        <v>5260.92</v>
      </c>
      <c r="Q1121" s="13" t="s">
        <v>8334</v>
      </c>
      <c r="R1121" t="s">
        <v>8335</v>
      </c>
      <c r="S1121" s="11">
        <f t="shared" si="87"/>
        <v>41722.792407407411</v>
      </c>
      <c r="T1121" s="11">
        <f t="shared" si="88"/>
        <v>16166.792407407409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21</v>
      </c>
      <c r="P1122" t="e">
        <f t="shared" si="86"/>
        <v>#DIV/0!</v>
      </c>
      <c r="Q1122" s="13" t="s">
        <v>8334</v>
      </c>
      <c r="R1122" t="s">
        <v>8335</v>
      </c>
      <c r="S1122" s="11">
        <f t="shared" si="87"/>
        <v>40799.872685185182</v>
      </c>
      <c r="T1122" s="11">
        <f t="shared" si="88"/>
        <v>15275.872685185184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2</v>
      </c>
      <c r="P1123">
        <f t="shared" si="86"/>
        <v>1051.8</v>
      </c>
      <c r="Q1123" s="13" t="s">
        <v>8334</v>
      </c>
      <c r="R1123" t="s">
        <v>8335</v>
      </c>
      <c r="S1123" s="11">
        <f t="shared" si="87"/>
        <v>42412.934212962966</v>
      </c>
      <c r="T1123" s="11">
        <f t="shared" si="88"/>
        <v>16873.892546296298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164</v>
      </c>
      <c r="P1124" t="e">
        <f t="shared" si="86"/>
        <v>#DIV/0!</v>
      </c>
      <c r="Q1124" s="13" t="s">
        <v>8334</v>
      </c>
      <c r="R1124" t="s">
        <v>8335</v>
      </c>
      <c r="S1124" s="11">
        <f t="shared" si="87"/>
        <v>41410.703993055555</v>
      </c>
      <c r="T1124" s="11">
        <f t="shared" si="88"/>
        <v>15855.703993055555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105</v>
      </c>
      <c r="P1125">
        <f t="shared" si="86"/>
        <v>1750</v>
      </c>
      <c r="Q1125" s="13" t="s">
        <v>8334</v>
      </c>
      <c r="R1125" t="s">
        <v>8335</v>
      </c>
      <c r="S1125" s="11">
        <f t="shared" si="87"/>
        <v>41718.5237037037</v>
      </c>
      <c r="T1125" s="11">
        <f t="shared" si="88"/>
        <v>16179.523703703702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6</v>
      </c>
      <c r="P1126">
        <f t="shared" si="86"/>
        <v>748.57</v>
      </c>
      <c r="Q1126" s="13" t="s">
        <v>8334</v>
      </c>
      <c r="R1126" t="s">
        <v>8336</v>
      </c>
      <c r="S1126" s="11">
        <f t="shared" si="87"/>
        <v>42094.667256944449</v>
      </c>
      <c r="T1126" s="11">
        <f t="shared" si="88"/>
        <v>16555.667256944445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175</v>
      </c>
      <c r="P1127" t="e">
        <f t="shared" si="86"/>
        <v>#DIV/0!</v>
      </c>
      <c r="Q1127" s="13" t="s">
        <v>8334</v>
      </c>
      <c r="R1127" t="s">
        <v>8336</v>
      </c>
      <c r="S1127" s="11">
        <f t="shared" si="87"/>
        <v>42212.624189814815</v>
      </c>
      <c r="T1127" s="11">
        <f t="shared" si="88"/>
        <v>16703.624189814815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262</v>
      </c>
      <c r="P1128">
        <f t="shared" si="86"/>
        <v>2617.5</v>
      </c>
      <c r="Q1128" s="13" t="s">
        <v>8334</v>
      </c>
      <c r="R1128" t="s">
        <v>8336</v>
      </c>
      <c r="S1128" s="11">
        <f t="shared" si="87"/>
        <v>42535.327476851846</v>
      </c>
      <c r="T1128" s="11">
        <f t="shared" si="88"/>
        <v>16996.327476851849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15</v>
      </c>
      <c r="P1129">
        <f t="shared" si="86"/>
        <v>227.57</v>
      </c>
      <c r="Q1129" s="13" t="s">
        <v>8334</v>
      </c>
      <c r="R1129" t="s">
        <v>8336</v>
      </c>
      <c r="S1129" s="11">
        <f t="shared" si="87"/>
        <v>41926.854166666664</v>
      </c>
      <c r="T1129" s="11">
        <f t="shared" si="88"/>
        <v>16388.895833333332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523</v>
      </c>
      <c r="P1130">
        <f t="shared" si="86"/>
        <v>5233</v>
      </c>
      <c r="Q1130" s="13" t="s">
        <v>8334</v>
      </c>
      <c r="R1130" t="s">
        <v>8336</v>
      </c>
      <c r="S1130" s="11">
        <f t="shared" si="87"/>
        <v>41828.649502314816</v>
      </c>
      <c r="T1130" s="11">
        <f t="shared" si="88"/>
        <v>16289.649502314816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26</v>
      </c>
      <c r="P1131">
        <f t="shared" si="86"/>
        <v>2616</v>
      </c>
      <c r="Q1131" s="13" t="s">
        <v>8334</v>
      </c>
      <c r="R1131" t="s">
        <v>8336</v>
      </c>
      <c r="S1131" s="11">
        <f t="shared" si="87"/>
        <v>42496.264965277776</v>
      </c>
      <c r="T1131" s="11">
        <f t="shared" si="88"/>
        <v>16957.26496527778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105</v>
      </c>
      <c r="P1132">
        <f t="shared" si="86"/>
        <v>1742</v>
      </c>
      <c r="Q1132" s="13" t="s">
        <v>8334</v>
      </c>
      <c r="R1132" t="s">
        <v>8336</v>
      </c>
      <c r="S1132" s="11">
        <f t="shared" si="87"/>
        <v>41908.996527777781</v>
      </c>
      <c r="T1132" s="11">
        <f t="shared" si="88"/>
        <v>16400.038194444445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13</v>
      </c>
      <c r="P1133" t="e">
        <f t="shared" si="86"/>
        <v>#DIV/0!</v>
      </c>
      <c r="Q1133" s="13" t="s">
        <v>8334</v>
      </c>
      <c r="R1133" t="s">
        <v>8336</v>
      </c>
      <c r="S1133" s="11">
        <f t="shared" si="87"/>
        <v>42332.908194444448</v>
      </c>
      <c r="T1133" s="11">
        <f t="shared" si="88"/>
        <v>16793.908194444444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52</v>
      </c>
      <c r="P1134">
        <f t="shared" si="86"/>
        <v>401.69</v>
      </c>
      <c r="Q1134" s="13" t="s">
        <v>8334</v>
      </c>
      <c r="R1134" t="s">
        <v>8336</v>
      </c>
      <c r="S1134" s="11">
        <f t="shared" si="87"/>
        <v>42706.115405092598</v>
      </c>
      <c r="T1134" s="11">
        <f t="shared" si="88"/>
        <v>17167.115405092594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174</v>
      </c>
      <c r="P1135">
        <f t="shared" si="86"/>
        <v>5221</v>
      </c>
      <c r="Q1135" s="13" t="s">
        <v>8334</v>
      </c>
      <c r="R1135" t="s">
        <v>8336</v>
      </c>
      <c r="S1135" s="11">
        <f t="shared" si="87"/>
        <v>41821.407187500001</v>
      </c>
      <c r="T1135" s="11">
        <f t="shared" si="88"/>
        <v>16282.407187500001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21</v>
      </c>
      <c r="P1136">
        <f t="shared" si="86"/>
        <v>5221</v>
      </c>
      <c r="Q1136" s="13" t="s">
        <v>8334</v>
      </c>
      <c r="R1136" t="s">
        <v>8336</v>
      </c>
      <c r="S1136" s="11">
        <f t="shared" si="87"/>
        <v>41958.285046296296</v>
      </c>
      <c r="T1136" s="11">
        <f t="shared" si="88"/>
        <v>16403.189583333333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521</v>
      </c>
      <c r="P1137">
        <f t="shared" si="86"/>
        <v>5212</v>
      </c>
      <c r="Q1137" s="13" t="s">
        <v>8334</v>
      </c>
      <c r="R1137" t="s">
        <v>8336</v>
      </c>
      <c r="S1137" s="11">
        <f t="shared" si="87"/>
        <v>42558.989513888882</v>
      </c>
      <c r="T1137" s="11">
        <f t="shared" si="88"/>
        <v>17019.989513888886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124</v>
      </c>
      <c r="P1138">
        <f t="shared" si="86"/>
        <v>867.08</v>
      </c>
      <c r="Q1138" s="13" t="s">
        <v>8334</v>
      </c>
      <c r="R1138" t="s">
        <v>8336</v>
      </c>
      <c r="S1138" s="11">
        <f t="shared" si="87"/>
        <v>42327.671631944439</v>
      </c>
      <c r="T1138" s="11">
        <f t="shared" si="88"/>
        <v>16788.671631944442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21</v>
      </c>
      <c r="P1139">
        <f t="shared" si="86"/>
        <v>133.33000000000001</v>
      </c>
      <c r="Q1139" s="13" t="s">
        <v>8334</v>
      </c>
      <c r="R1139" t="s">
        <v>8336</v>
      </c>
      <c r="S1139" s="11">
        <f t="shared" si="87"/>
        <v>42453.819687499999</v>
      </c>
      <c r="T1139" s="11">
        <f t="shared" si="88"/>
        <v>16914.819687500003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15</v>
      </c>
      <c r="P1140">
        <f t="shared" si="86"/>
        <v>1300</v>
      </c>
      <c r="Q1140" s="13" t="s">
        <v>8334</v>
      </c>
      <c r="R1140" t="s">
        <v>8336</v>
      </c>
      <c r="S1140" s="11">
        <f t="shared" si="87"/>
        <v>42736.9066087963</v>
      </c>
      <c r="T1140" s="11">
        <f t="shared" si="88"/>
        <v>17187.906608796296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65</v>
      </c>
      <c r="P1141">
        <f t="shared" si="86"/>
        <v>5195</v>
      </c>
      <c r="Q1141" s="13" t="s">
        <v>8334</v>
      </c>
      <c r="R1141" t="s">
        <v>8336</v>
      </c>
      <c r="S1141" s="11">
        <f t="shared" si="87"/>
        <v>41975.347523148142</v>
      </c>
      <c r="T1141" s="11">
        <f t="shared" si="88"/>
        <v>16436.347523148146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104</v>
      </c>
      <c r="P1142" t="e">
        <f t="shared" si="86"/>
        <v>#DIV/0!</v>
      </c>
      <c r="Q1142" s="13" t="s">
        <v>8334</v>
      </c>
      <c r="R1142" t="s">
        <v>8336</v>
      </c>
      <c r="S1142" s="11">
        <f t="shared" si="87"/>
        <v>42192.462048611109</v>
      </c>
      <c r="T1142" s="11">
        <f t="shared" si="88"/>
        <v>16653.462048611113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1035</v>
      </c>
      <c r="P1143" t="e">
        <f t="shared" si="86"/>
        <v>#DIV/0!</v>
      </c>
      <c r="Q1143" s="13" t="s">
        <v>8334</v>
      </c>
      <c r="R1143" t="s">
        <v>8336</v>
      </c>
      <c r="S1143" s="11">
        <f t="shared" si="87"/>
        <v>42164.699652777781</v>
      </c>
      <c r="T1143" s="11">
        <f t="shared" si="88"/>
        <v>16625.699652777777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129</v>
      </c>
      <c r="P1144" t="e">
        <f t="shared" si="86"/>
        <v>#DIV/0!</v>
      </c>
      <c r="Q1144" s="13" t="s">
        <v>8334</v>
      </c>
      <c r="R1144" t="s">
        <v>8336</v>
      </c>
      <c r="S1144" s="11">
        <f t="shared" si="87"/>
        <v>42022.006099537044</v>
      </c>
      <c r="T1144" s="11">
        <f t="shared" si="88"/>
        <v>16483.00609953704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11</v>
      </c>
      <c r="P1145">
        <f t="shared" si="86"/>
        <v>645.88</v>
      </c>
      <c r="Q1145" s="13" t="s">
        <v>8334</v>
      </c>
      <c r="R1145" t="s">
        <v>8336</v>
      </c>
      <c r="S1145" s="11">
        <f t="shared" si="87"/>
        <v>42325.19358796296</v>
      </c>
      <c r="T1145" s="11">
        <f t="shared" si="88"/>
        <v>16786.193587962964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55</v>
      </c>
      <c r="P1146" t="e">
        <f t="shared" si="86"/>
        <v>#DIV/0!</v>
      </c>
      <c r="Q1146" s="13" t="s">
        <v>8337</v>
      </c>
      <c r="R1146" t="s">
        <v>8338</v>
      </c>
      <c r="S1146" s="11">
        <f t="shared" si="87"/>
        <v>42093.181944444441</v>
      </c>
      <c r="T1146" s="11">
        <f t="shared" si="88"/>
        <v>16554.181944444445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6</v>
      </c>
      <c r="P1147">
        <f t="shared" si="86"/>
        <v>5145</v>
      </c>
      <c r="Q1147" s="13" t="s">
        <v>8337</v>
      </c>
      <c r="R1147" t="s">
        <v>8338</v>
      </c>
      <c r="S1147" s="11">
        <f t="shared" si="87"/>
        <v>41854.747592592597</v>
      </c>
      <c r="T1147" s="11">
        <f t="shared" si="88"/>
        <v>16345.747592592596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86</v>
      </c>
      <c r="P1148">
        <f t="shared" si="86"/>
        <v>427.92</v>
      </c>
      <c r="Q1148" s="13" t="s">
        <v>8337</v>
      </c>
      <c r="R1148" t="s">
        <v>8338</v>
      </c>
      <c r="S1148" s="11">
        <f t="shared" si="87"/>
        <v>41723.9533912037</v>
      </c>
      <c r="T1148" s="11">
        <f t="shared" si="88"/>
        <v>16192.953391203702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20</v>
      </c>
      <c r="P1149" t="e">
        <f t="shared" si="86"/>
        <v>#DIV/0!</v>
      </c>
      <c r="Q1149" s="13" t="s">
        <v>8337</v>
      </c>
      <c r="R1149" t="s">
        <v>8338</v>
      </c>
      <c r="S1149" s="11">
        <f t="shared" si="87"/>
        <v>41871.972025462965</v>
      </c>
      <c r="T1149" s="11">
        <f t="shared" si="88"/>
        <v>16362.972025462963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34</v>
      </c>
      <c r="P1150">
        <f t="shared" si="86"/>
        <v>1705.33</v>
      </c>
      <c r="Q1150" s="13" t="s">
        <v>8337</v>
      </c>
      <c r="R1150" t="s">
        <v>8338</v>
      </c>
      <c r="S1150" s="11">
        <f t="shared" si="87"/>
        <v>42675.171076388884</v>
      </c>
      <c r="T1150" s="11">
        <f t="shared" si="88"/>
        <v>17136.212743055556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10</v>
      </c>
      <c r="P1151">
        <f t="shared" si="86"/>
        <v>2552.5</v>
      </c>
      <c r="Q1151" s="13" t="s">
        <v>8337</v>
      </c>
      <c r="R1151" t="s">
        <v>8338</v>
      </c>
      <c r="S1151" s="11">
        <f t="shared" si="87"/>
        <v>42507.71025462963</v>
      </c>
      <c r="T1151" s="11">
        <f t="shared" si="88"/>
        <v>16968.71025462963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204</v>
      </c>
      <c r="P1152">
        <f t="shared" si="86"/>
        <v>850.5</v>
      </c>
      <c r="Q1152" s="13" t="s">
        <v>8337</v>
      </c>
      <c r="R1152" t="s">
        <v>8338</v>
      </c>
      <c r="S1152" s="11">
        <f t="shared" si="87"/>
        <v>42317.954571759255</v>
      </c>
      <c r="T1152" s="11">
        <f t="shared" si="88"/>
        <v>16808.954571759259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20</v>
      </c>
      <c r="P1153" t="e">
        <f t="shared" si="86"/>
        <v>#DIV/0!</v>
      </c>
      <c r="Q1153" s="13" t="s">
        <v>8337</v>
      </c>
      <c r="R1153" t="s">
        <v>8338</v>
      </c>
      <c r="S1153" s="11">
        <f t="shared" si="87"/>
        <v>42224.102581018517</v>
      </c>
      <c r="T1153" s="11">
        <f t="shared" si="88"/>
        <v>16685.102581018517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32</v>
      </c>
      <c r="P1154">
        <f t="shared" si="86"/>
        <v>340</v>
      </c>
      <c r="Q1154" s="13" t="s">
        <v>8337</v>
      </c>
      <c r="R1154" t="s">
        <v>8338</v>
      </c>
      <c r="S1154" s="11">
        <f t="shared" si="87"/>
        <v>42109.709629629629</v>
      </c>
      <c r="T1154" s="11">
        <f t="shared" si="88"/>
        <v>16570.709629629629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64</v>
      </c>
      <c r="P1155">
        <f t="shared" ref="P1155:P1218" si="91">ROUND(E1155/L1155,2)</f>
        <v>5096</v>
      </c>
      <c r="Q1155" s="13" t="s">
        <v>8337</v>
      </c>
      <c r="R1155" t="s">
        <v>8338</v>
      </c>
      <c r="S1155" s="11">
        <f t="shared" ref="S1155:S1218" si="92">(((J1155/60)/60)/24)+DATE(1970, 1,1)</f>
        <v>42143.714178240742</v>
      </c>
      <c r="T1155" s="11">
        <f t="shared" ref="T1155:T1218" si="93">(((I1155/60)/60)/24)</f>
        <v>16604.714178240742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102</v>
      </c>
      <c r="P1156">
        <f t="shared" si="91"/>
        <v>1695.67</v>
      </c>
      <c r="Q1156" s="13" t="s">
        <v>8337</v>
      </c>
      <c r="R1156" t="s">
        <v>8338</v>
      </c>
      <c r="S1156" s="11">
        <f t="shared" si="92"/>
        <v>42223.108865740738</v>
      </c>
      <c r="T1156" s="11">
        <f t="shared" si="93"/>
        <v>16684.108865740742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20</v>
      </c>
      <c r="P1157">
        <f t="shared" si="91"/>
        <v>635.75</v>
      </c>
      <c r="Q1157" s="13" t="s">
        <v>8337</v>
      </c>
      <c r="R1157" t="s">
        <v>8338</v>
      </c>
      <c r="S1157" s="11">
        <f t="shared" si="92"/>
        <v>41835.763981481483</v>
      </c>
      <c r="T1157" s="11">
        <f t="shared" si="93"/>
        <v>16296.763981481481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78</v>
      </c>
      <c r="P1158" t="e">
        <f t="shared" si="91"/>
        <v>#DIV/0!</v>
      </c>
      <c r="Q1158" s="13" t="s">
        <v>8337</v>
      </c>
      <c r="R1158" t="s">
        <v>8338</v>
      </c>
      <c r="S1158" s="11">
        <f t="shared" si="92"/>
        <v>42029.07131944444</v>
      </c>
      <c r="T1158" s="11">
        <f t="shared" si="93"/>
        <v>16490.071319444443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51</v>
      </c>
      <c r="P1159">
        <f t="shared" si="91"/>
        <v>1692.67</v>
      </c>
      <c r="Q1159" s="13" t="s">
        <v>8337</v>
      </c>
      <c r="R1159" t="s">
        <v>8338</v>
      </c>
      <c r="S1159" s="11">
        <f t="shared" si="92"/>
        <v>41918.628240740742</v>
      </c>
      <c r="T1159" s="11">
        <f t="shared" si="93"/>
        <v>16409.669907407409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68</v>
      </c>
      <c r="P1160">
        <f t="shared" si="91"/>
        <v>1690</v>
      </c>
      <c r="Q1160" s="13" t="s">
        <v>8337</v>
      </c>
      <c r="R1160" t="s">
        <v>8338</v>
      </c>
      <c r="S1160" s="11">
        <f t="shared" si="92"/>
        <v>41952.09175925926</v>
      </c>
      <c r="T1160" s="11">
        <f t="shared" si="93"/>
        <v>16413.09175925926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75</v>
      </c>
      <c r="P1161" t="e">
        <f t="shared" si="91"/>
        <v>#DIV/0!</v>
      </c>
      <c r="Q1161" s="13" t="s">
        <v>8337</v>
      </c>
      <c r="R1161" t="s">
        <v>8338</v>
      </c>
      <c r="S1161" s="11">
        <f t="shared" si="92"/>
        <v>42154.726446759261</v>
      </c>
      <c r="T1161" s="11">
        <f t="shared" si="93"/>
        <v>16616.65625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17</v>
      </c>
      <c r="P1162">
        <f t="shared" si="91"/>
        <v>266.63</v>
      </c>
      <c r="Q1162" s="13" t="s">
        <v>8337</v>
      </c>
      <c r="R1162" t="s">
        <v>8338</v>
      </c>
      <c r="S1162" s="11">
        <f t="shared" si="92"/>
        <v>42061.154930555553</v>
      </c>
      <c r="T1162" s="11">
        <f t="shared" si="93"/>
        <v>16522.113263888892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28</v>
      </c>
      <c r="P1163" t="e">
        <f t="shared" si="91"/>
        <v>#DIV/0!</v>
      </c>
      <c r="Q1163" s="13" t="s">
        <v>8337</v>
      </c>
      <c r="R1163" t="s">
        <v>8338</v>
      </c>
      <c r="S1163" s="11">
        <f t="shared" si="92"/>
        <v>42122.629502314812</v>
      </c>
      <c r="T1163" s="11">
        <f t="shared" si="93"/>
        <v>16574.629502314816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8</v>
      </c>
      <c r="P1164">
        <f t="shared" si="91"/>
        <v>2527.5</v>
      </c>
      <c r="Q1164" s="13" t="s">
        <v>8337</v>
      </c>
      <c r="R1164" t="s">
        <v>8338</v>
      </c>
      <c r="S1164" s="11">
        <f t="shared" si="92"/>
        <v>41876.683611111112</v>
      </c>
      <c r="T1164" s="11">
        <f t="shared" si="93"/>
        <v>16338.68361111111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97</v>
      </c>
      <c r="P1165" t="e">
        <f t="shared" si="91"/>
        <v>#DIV/0!</v>
      </c>
      <c r="Q1165" s="13" t="s">
        <v>8337</v>
      </c>
      <c r="R1165" t="s">
        <v>8338</v>
      </c>
      <c r="S1165" s="11">
        <f t="shared" si="92"/>
        <v>41830.723611111112</v>
      </c>
      <c r="T1165" s="11">
        <f t="shared" si="93"/>
        <v>16291.723611111111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51</v>
      </c>
      <c r="P1166" t="e">
        <f t="shared" si="91"/>
        <v>#DIV/0!</v>
      </c>
      <c r="Q1166" s="13" t="s">
        <v>8337</v>
      </c>
      <c r="R1166" t="s">
        <v>8338</v>
      </c>
      <c r="S1166" s="11">
        <f t="shared" si="92"/>
        <v>42509.724328703705</v>
      </c>
      <c r="T1166" s="11">
        <f t="shared" si="93"/>
        <v>16970.724328703705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51</v>
      </c>
      <c r="P1167">
        <f t="shared" si="91"/>
        <v>202.04</v>
      </c>
      <c r="Q1167" s="13" t="s">
        <v>8337</v>
      </c>
      <c r="R1167" t="s">
        <v>8338</v>
      </c>
      <c r="S1167" s="11">
        <f t="shared" si="92"/>
        <v>41792.214467592588</v>
      </c>
      <c r="T1167" s="11">
        <f t="shared" si="93"/>
        <v>16257.21446759259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34</v>
      </c>
      <c r="P1168">
        <f t="shared" si="91"/>
        <v>631.35</v>
      </c>
      <c r="Q1168" s="13" t="s">
        <v>8337</v>
      </c>
      <c r="R1168" t="s">
        <v>8338</v>
      </c>
      <c r="S1168" s="11">
        <f t="shared" si="92"/>
        <v>42150.485439814816</v>
      </c>
      <c r="T1168" s="11">
        <f t="shared" si="93"/>
        <v>16612.166666666668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8</v>
      </c>
      <c r="P1169">
        <f t="shared" si="91"/>
        <v>315.63</v>
      </c>
      <c r="Q1169" s="13" t="s">
        <v>8337</v>
      </c>
      <c r="R1169" t="s">
        <v>8338</v>
      </c>
      <c r="S1169" s="11">
        <f t="shared" si="92"/>
        <v>41863.734895833331</v>
      </c>
      <c r="T1169" s="11">
        <f t="shared" si="93"/>
        <v>16325.734895833333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28</v>
      </c>
      <c r="P1170">
        <f t="shared" si="91"/>
        <v>1682.17</v>
      </c>
      <c r="Q1170" s="13" t="s">
        <v>8337</v>
      </c>
      <c r="R1170" t="s">
        <v>8338</v>
      </c>
      <c r="S1170" s="11">
        <f t="shared" si="92"/>
        <v>42605.053993055553</v>
      </c>
      <c r="T1170" s="11">
        <f t="shared" si="93"/>
        <v>17066.053993055557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50</v>
      </c>
      <c r="P1171">
        <f t="shared" si="91"/>
        <v>1681.67</v>
      </c>
      <c r="Q1171" s="13" t="s">
        <v>8337</v>
      </c>
      <c r="R1171" t="s">
        <v>8338</v>
      </c>
      <c r="S1171" s="11">
        <f t="shared" si="92"/>
        <v>42027.353738425925</v>
      </c>
      <c r="T1171" s="11">
        <f t="shared" si="93"/>
        <v>16488.353738425925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20</v>
      </c>
      <c r="P1172">
        <f t="shared" si="91"/>
        <v>2520.5</v>
      </c>
      <c r="Q1172" s="13" t="s">
        <v>8337</v>
      </c>
      <c r="R1172" t="s">
        <v>8338</v>
      </c>
      <c r="S1172" s="11">
        <f t="shared" si="92"/>
        <v>42124.893182870372</v>
      </c>
      <c r="T1172" s="11">
        <f t="shared" si="93"/>
        <v>16585.893182870372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20</v>
      </c>
      <c r="P1173">
        <f t="shared" si="91"/>
        <v>5040</v>
      </c>
      <c r="Q1173" s="13" t="s">
        <v>8337</v>
      </c>
      <c r="R1173" t="s">
        <v>8338</v>
      </c>
      <c r="S1173" s="11">
        <f t="shared" si="92"/>
        <v>41938.804710648146</v>
      </c>
      <c r="T1173" s="11">
        <f t="shared" si="93"/>
        <v>16387.846377314814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56</v>
      </c>
      <c r="P1174" t="e">
        <f t="shared" si="91"/>
        <v>#DIV/0!</v>
      </c>
      <c r="Q1174" s="13" t="s">
        <v>8337</v>
      </c>
      <c r="R1174" t="s">
        <v>8338</v>
      </c>
      <c r="S1174" s="11">
        <f t="shared" si="92"/>
        <v>41841.682314814818</v>
      </c>
      <c r="T1174" s="11">
        <f t="shared" si="93"/>
        <v>16302.682314814816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4</v>
      </c>
      <c r="P1175">
        <f t="shared" si="91"/>
        <v>5025</v>
      </c>
      <c r="Q1175" s="13" t="s">
        <v>8337</v>
      </c>
      <c r="R1175" t="s">
        <v>8338</v>
      </c>
      <c r="S1175" s="11">
        <f t="shared" si="92"/>
        <v>42184.185844907406</v>
      </c>
      <c r="T1175" s="11">
        <f t="shared" si="93"/>
        <v>16650.18584490741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33</v>
      </c>
      <c r="P1176">
        <f t="shared" si="91"/>
        <v>264.42</v>
      </c>
      <c r="Q1176" s="13" t="s">
        <v>8337</v>
      </c>
      <c r="R1176" t="s">
        <v>8338</v>
      </c>
      <c r="S1176" s="11">
        <f t="shared" si="92"/>
        <v>42468.84174768519</v>
      </c>
      <c r="T1176" s="11">
        <f t="shared" si="93"/>
        <v>16929.841747685186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25</v>
      </c>
      <c r="P1177">
        <f t="shared" si="91"/>
        <v>557.33000000000004</v>
      </c>
      <c r="Q1177" s="13" t="s">
        <v>8337</v>
      </c>
      <c r="R1177" t="s">
        <v>8338</v>
      </c>
      <c r="S1177" s="11">
        <f t="shared" si="92"/>
        <v>42170.728460648148</v>
      </c>
      <c r="T1177" s="11">
        <f t="shared" si="93"/>
        <v>16631.728460648148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3</v>
      </c>
      <c r="P1178">
        <f t="shared" si="91"/>
        <v>5012.25</v>
      </c>
      <c r="Q1178" s="13" t="s">
        <v>8337</v>
      </c>
      <c r="R1178" t="s">
        <v>8338</v>
      </c>
      <c r="S1178" s="11">
        <f t="shared" si="92"/>
        <v>42746.019652777773</v>
      </c>
      <c r="T1178" s="11">
        <f t="shared" si="93"/>
        <v>17231.541666666668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84</v>
      </c>
      <c r="P1179" t="e">
        <f t="shared" si="91"/>
        <v>#DIV/0!</v>
      </c>
      <c r="Q1179" s="13" t="s">
        <v>8337</v>
      </c>
      <c r="R1179" t="s">
        <v>8338</v>
      </c>
      <c r="S1179" s="11">
        <f t="shared" si="92"/>
        <v>41897.660833333335</v>
      </c>
      <c r="T1179" s="11">
        <f t="shared" si="93"/>
        <v>16358.660833333335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7</v>
      </c>
      <c r="P1180">
        <f t="shared" si="91"/>
        <v>5003</v>
      </c>
      <c r="Q1180" s="13" t="s">
        <v>8337</v>
      </c>
      <c r="R1180" t="s">
        <v>8338</v>
      </c>
      <c r="S1180" s="11">
        <f t="shared" si="92"/>
        <v>41837.905694444446</v>
      </c>
      <c r="T1180" s="11">
        <f t="shared" si="93"/>
        <v>16298.905694444444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8</v>
      </c>
      <c r="P1181">
        <f t="shared" si="91"/>
        <v>1000.2</v>
      </c>
      <c r="Q1181" s="13" t="s">
        <v>8337</v>
      </c>
      <c r="R1181" t="s">
        <v>8338</v>
      </c>
      <c r="S1181" s="11">
        <f t="shared" si="92"/>
        <v>42275.720219907409</v>
      </c>
      <c r="T1181" s="11">
        <f t="shared" si="93"/>
        <v>16736.720219907405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10</v>
      </c>
      <c r="P1182">
        <f t="shared" si="91"/>
        <v>58.83</v>
      </c>
      <c r="Q1182" s="13" t="s">
        <v>8337</v>
      </c>
      <c r="R1182" t="s">
        <v>8338</v>
      </c>
      <c r="S1182" s="11">
        <f t="shared" si="92"/>
        <v>41781.806875000002</v>
      </c>
      <c r="T1182" s="11">
        <f t="shared" si="93"/>
        <v>16249.806875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10</v>
      </c>
      <c r="P1183">
        <f t="shared" si="91"/>
        <v>1666.67</v>
      </c>
      <c r="Q1183" s="13" t="s">
        <v>8337</v>
      </c>
      <c r="R1183" t="s">
        <v>8338</v>
      </c>
      <c r="S1183" s="11">
        <f t="shared" si="92"/>
        <v>42034.339363425926</v>
      </c>
      <c r="T1183" s="11">
        <f t="shared" si="93"/>
        <v>16495.339363425926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500</v>
      </c>
      <c r="P1184">
        <f t="shared" si="91"/>
        <v>1250</v>
      </c>
      <c r="Q1184" s="13" t="s">
        <v>8337</v>
      </c>
      <c r="R1184" t="s">
        <v>8338</v>
      </c>
      <c r="S1184" s="11">
        <f t="shared" si="92"/>
        <v>42728.827407407407</v>
      </c>
      <c r="T1184" s="11">
        <f t="shared" si="93"/>
        <v>17178.695833333335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200</v>
      </c>
      <c r="P1185">
        <f t="shared" si="91"/>
        <v>1666.67</v>
      </c>
      <c r="Q1185" s="13" t="s">
        <v>8337</v>
      </c>
      <c r="R1185" t="s">
        <v>8338</v>
      </c>
      <c r="S1185" s="11">
        <f t="shared" si="92"/>
        <v>42656.86137731481</v>
      </c>
      <c r="T1185" s="11">
        <f t="shared" si="93"/>
        <v>17107.165972222221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23</v>
      </c>
      <c r="P1186">
        <f t="shared" si="91"/>
        <v>13.33</v>
      </c>
      <c r="Q1186" s="13" t="s">
        <v>8339</v>
      </c>
      <c r="R1186" t="s">
        <v>8340</v>
      </c>
      <c r="S1186" s="11">
        <f t="shared" si="92"/>
        <v>42741.599664351852</v>
      </c>
      <c r="T1186" s="11">
        <f t="shared" si="93"/>
        <v>17203.599664351852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40</v>
      </c>
      <c r="P1187">
        <f t="shared" si="91"/>
        <v>45.05</v>
      </c>
      <c r="Q1187" s="13" t="s">
        <v>8339</v>
      </c>
      <c r="R1187" t="s">
        <v>8340</v>
      </c>
      <c r="S1187" s="11">
        <f t="shared" si="92"/>
        <v>42130.865150462967</v>
      </c>
      <c r="T1187" s="11">
        <f t="shared" si="93"/>
        <v>16594.166666666668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66</v>
      </c>
      <c r="P1188">
        <f t="shared" si="91"/>
        <v>40.26</v>
      </c>
      <c r="Q1188" s="13" t="s">
        <v>8339</v>
      </c>
      <c r="R1188" t="s">
        <v>8340</v>
      </c>
      <c r="S1188" s="11">
        <f t="shared" si="92"/>
        <v>42123.86336805555</v>
      </c>
      <c r="T1188" s="11">
        <f t="shared" si="93"/>
        <v>16587.945833333335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56</v>
      </c>
      <c r="P1189">
        <f t="shared" si="91"/>
        <v>70.569999999999993</v>
      </c>
      <c r="Q1189" s="13" t="s">
        <v>8339</v>
      </c>
      <c r="R1189" t="s">
        <v>8340</v>
      </c>
      <c r="S1189" s="11">
        <f t="shared" si="92"/>
        <v>42109.894942129627</v>
      </c>
      <c r="T1189" s="11">
        <f t="shared" si="93"/>
        <v>16572.75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247</v>
      </c>
      <c r="P1190">
        <f t="shared" si="91"/>
        <v>58.11</v>
      </c>
      <c r="Q1190" s="13" t="s">
        <v>8339</v>
      </c>
      <c r="R1190" t="s">
        <v>8340</v>
      </c>
      <c r="S1190" s="11">
        <f t="shared" si="92"/>
        <v>42711.700694444444</v>
      </c>
      <c r="T1190" s="11">
        <f t="shared" si="93"/>
        <v>17163.700694444444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55</v>
      </c>
      <c r="P1191">
        <f t="shared" si="91"/>
        <v>57.38</v>
      </c>
      <c r="Q1191" s="13" t="s">
        <v>8339</v>
      </c>
      <c r="R1191" t="s">
        <v>8340</v>
      </c>
      <c r="S1191" s="11">
        <f t="shared" si="92"/>
        <v>42529.979108796295</v>
      </c>
      <c r="T1191" s="11">
        <f t="shared" si="93"/>
        <v>16981.979108796299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984</v>
      </c>
      <c r="P1192">
        <f t="shared" si="91"/>
        <v>378.46</v>
      </c>
      <c r="Q1192" s="13" t="s">
        <v>8339</v>
      </c>
      <c r="R1192" t="s">
        <v>8340</v>
      </c>
      <c r="S1192" s="11">
        <f t="shared" si="92"/>
        <v>41852.665798611109</v>
      </c>
      <c r="T1192" s="11">
        <f t="shared" si="93"/>
        <v>16313.665798611111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182</v>
      </c>
      <c r="P1193">
        <f t="shared" si="91"/>
        <v>148.68</v>
      </c>
      <c r="Q1193" s="13" t="s">
        <v>8339</v>
      </c>
      <c r="R1193" t="s">
        <v>8340</v>
      </c>
      <c r="S1193" s="11">
        <f t="shared" si="92"/>
        <v>42419.603703703702</v>
      </c>
      <c r="T1193" s="11">
        <f t="shared" si="93"/>
        <v>16880.562037037034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4900</v>
      </c>
      <c r="P1194">
        <f t="shared" si="91"/>
        <v>326.67</v>
      </c>
      <c r="Q1194" s="13" t="s">
        <v>8339</v>
      </c>
      <c r="R1194" t="s">
        <v>8340</v>
      </c>
      <c r="S1194" s="11">
        <f t="shared" si="92"/>
        <v>42747.506689814814</v>
      </c>
      <c r="T1194" s="11">
        <f t="shared" si="93"/>
        <v>17208.506689814814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23</v>
      </c>
      <c r="P1195">
        <f t="shared" si="91"/>
        <v>17.91</v>
      </c>
      <c r="Q1195" s="13" t="s">
        <v>8339</v>
      </c>
      <c r="R1195" t="s">
        <v>8340</v>
      </c>
      <c r="S1195" s="11">
        <f t="shared" si="92"/>
        <v>42409.776076388895</v>
      </c>
      <c r="T1195" s="11">
        <f t="shared" si="93"/>
        <v>16900.734409722223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39</v>
      </c>
      <c r="P1196">
        <f t="shared" si="91"/>
        <v>6.84</v>
      </c>
      <c r="Q1196" s="13" t="s">
        <v>8339</v>
      </c>
      <c r="R1196" t="s">
        <v>8340</v>
      </c>
      <c r="S1196" s="11">
        <f t="shared" si="92"/>
        <v>42072.488182870366</v>
      </c>
      <c r="T1196" s="11">
        <f t="shared" si="93"/>
        <v>16533.488182870369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49</v>
      </c>
      <c r="P1197">
        <f t="shared" si="91"/>
        <v>28.56</v>
      </c>
      <c r="Q1197" s="13" t="s">
        <v>8339</v>
      </c>
      <c r="R1197" t="s">
        <v>8340</v>
      </c>
      <c r="S1197" s="11">
        <f t="shared" si="92"/>
        <v>42298.34783564815</v>
      </c>
      <c r="T1197" s="11">
        <f t="shared" si="93"/>
        <v>16789.375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33</v>
      </c>
      <c r="P1198">
        <f t="shared" si="91"/>
        <v>9.48</v>
      </c>
      <c r="Q1198" s="13" t="s">
        <v>8339</v>
      </c>
      <c r="R1198" t="s">
        <v>8340</v>
      </c>
      <c r="S1198" s="11">
        <f t="shared" si="92"/>
        <v>42326.818738425922</v>
      </c>
      <c r="T1198" s="11">
        <f t="shared" si="93"/>
        <v>16787.818738425925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32</v>
      </c>
      <c r="P1199">
        <f t="shared" si="91"/>
        <v>15.37</v>
      </c>
      <c r="Q1199" s="13" t="s">
        <v>8339</v>
      </c>
      <c r="R1199" t="s">
        <v>8340</v>
      </c>
      <c r="S1199" s="11">
        <f t="shared" si="92"/>
        <v>42503.66474537037</v>
      </c>
      <c r="T1199" s="11">
        <f t="shared" si="93"/>
        <v>16965.249305555557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138</v>
      </c>
      <c r="P1200">
        <f t="shared" si="91"/>
        <v>28.85</v>
      </c>
      <c r="Q1200" s="13" t="s">
        <v>8339</v>
      </c>
      <c r="R1200" t="s">
        <v>8340</v>
      </c>
      <c r="S1200" s="11">
        <f t="shared" si="92"/>
        <v>42333.619050925925</v>
      </c>
      <c r="T1200" s="11">
        <f t="shared" si="93"/>
        <v>16800.125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181</v>
      </c>
      <c r="P1201">
        <f t="shared" si="91"/>
        <v>533.78</v>
      </c>
      <c r="Q1201" s="13" t="s">
        <v>8339</v>
      </c>
      <c r="R1201" t="s">
        <v>8340</v>
      </c>
      <c r="S1201" s="11">
        <f t="shared" si="92"/>
        <v>42161.770833333328</v>
      </c>
      <c r="T1201" s="11">
        <f t="shared" si="93"/>
        <v>16624.770833333332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100</v>
      </c>
      <c r="P1202">
        <f t="shared" si="91"/>
        <v>46.61</v>
      </c>
      <c r="Q1202" s="13" t="s">
        <v>8339</v>
      </c>
      <c r="R1202" t="s">
        <v>8340</v>
      </c>
      <c r="S1202" s="11">
        <f t="shared" si="92"/>
        <v>42089.477500000001</v>
      </c>
      <c r="T1202" s="11">
        <f t="shared" si="93"/>
        <v>16541.477500000001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80</v>
      </c>
      <c r="P1203">
        <f t="shared" si="91"/>
        <v>43.21</v>
      </c>
      <c r="Q1203" s="13" t="s">
        <v>8339</v>
      </c>
      <c r="R1203" t="s">
        <v>8340</v>
      </c>
      <c r="S1203" s="11">
        <f t="shared" si="92"/>
        <v>42536.60701388889</v>
      </c>
      <c r="T1203" s="11">
        <f t="shared" si="93"/>
        <v>16997.60701388889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</v>
      </c>
      <c r="P1204">
        <f t="shared" si="91"/>
        <v>17.690000000000001</v>
      </c>
      <c r="Q1204" s="13" t="s">
        <v>8339</v>
      </c>
      <c r="R1204" t="s">
        <v>8340</v>
      </c>
      <c r="S1204" s="11">
        <f t="shared" si="92"/>
        <v>42152.288819444439</v>
      </c>
      <c r="T1204" s="11">
        <f t="shared" si="93"/>
        <v>16613.288819444442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29</v>
      </c>
      <c r="P1205">
        <f t="shared" si="91"/>
        <v>47.37</v>
      </c>
      <c r="Q1205" s="13" t="s">
        <v>8339</v>
      </c>
      <c r="R1205" t="s">
        <v>8340</v>
      </c>
      <c r="S1205" s="11">
        <f t="shared" si="92"/>
        <v>42125.614895833336</v>
      </c>
      <c r="T1205" s="11">
        <f t="shared" si="93"/>
        <v>16586.614895833332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36</v>
      </c>
      <c r="P1206">
        <f t="shared" si="91"/>
        <v>83.21</v>
      </c>
      <c r="Q1206" s="13" t="s">
        <v>8339</v>
      </c>
      <c r="R1206" t="s">
        <v>8340</v>
      </c>
      <c r="S1206" s="11">
        <f t="shared" si="92"/>
        <v>42297.748067129629</v>
      </c>
      <c r="T1206" s="11">
        <f t="shared" si="93"/>
        <v>16773.208333333332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36</v>
      </c>
      <c r="P1207">
        <f t="shared" si="91"/>
        <v>76</v>
      </c>
      <c r="Q1207" s="13" t="s">
        <v>8339</v>
      </c>
      <c r="R1207" t="s">
        <v>8340</v>
      </c>
      <c r="S1207" s="11">
        <f t="shared" si="92"/>
        <v>42138.506377314814</v>
      </c>
      <c r="T1207" s="11">
        <f t="shared" si="93"/>
        <v>16599.506377314814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521</v>
      </c>
      <c r="P1208">
        <f t="shared" si="91"/>
        <v>146.41</v>
      </c>
      <c r="Q1208" s="13" t="s">
        <v>8339</v>
      </c>
      <c r="R1208" t="s">
        <v>8340</v>
      </c>
      <c r="S1208" s="11">
        <f t="shared" si="92"/>
        <v>42772.776076388895</v>
      </c>
      <c r="T1208" s="11">
        <f t="shared" si="93"/>
        <v>17236.561805555557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28</v>
      </c>
      <c r="P1209">
        <f t="shared" si="91"/>
        <v>33.18</v>
      </c>
      <c r="Q1209" s="13" t="s">
        <v>8339</v>
      </c>
      <c r="R1209" t="s">
        <v>8340</v>
      </c>
      <c r="S1209" s="11">
        <f t="shared" si="92"/>
        <v>42430.430243055554</v>
      </c>
      <c r="T1209" s="11">
        <f t="shared" si="93"/>
        <v>16891.416666666668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47</v>
      </c>
      <c r="P1210">
        <f t="shared" si="91"/>
        <v>62.31</v>
      </c>
      <c r="Q1210" s="13" t="s">
        <v>8339</v>
      </c>
      <c r="R1210" t="s">
        <v>8340</v>
      </c>
      <c r="S1210" s="11">
        <f t="shared" si="92"/>
        <v>42423.709074074075</v>
      </c>
      <c r="T1210" s="11">
        <f t="shared" si="93"/>
        <v>16884.667407407407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78</v>
      </c>
      <c r="P1211">
        <f t="shared" si="91"/>
        <v>101.5</v>
      </c>
      <c r="Q1211" s="13" t="s">
        <v>8339</v>
      </c>
      <c r="R1211" t="s">
        <v>8340</v>
      </c>
      <c r="S1211" s="11">
        <f t="shared" si="92"/>
        <v>42761.846122685187</v>
      </c>
      <c r="T1211" s="11">
        <f t="shared" si="93"/>
        <v>17222.846122685187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23</v>
      </c>
      <c r="P1212">
        <f t="shared" si="91"/>
        <v>45.3</v>
      </c>
      <c r="Q1212" s="13" t="s">
        <v>8339</v>
      </c>
      <c r="R1212" t="s">
        <v>8340</v>
      </c>
      <c r="S1212" s="11">
        <f t="shared" si="92"/>
        <v>42132.941805555558</v>
      </c>
      <c r="T1212" s="11">
        <f t="shared" si="93"/>
        <v>16586.875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466</v>
      </c>
      <c r="P1213">
        <f t="shared" si="91"/>
        <v>776.67</v>
      </c>
      <c r="Q1213" s="13" t="s">
        <v>8339</v>
      </c>
      <c r="R1213" t="s">
        <v>8340</v>
      </c>
      <c r="S1213" s="11">
        <f t="shared" si="92"/>
        <v>42515.866446759261</v>
      </c>
      <c r="T1213" s="11">
        <f t="shared" si="93"/>
        <v>16961.866446759257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186</v>
      </c>
      <c r="P1214">
        <f t="shared" si="91"/>
        <v>56.1</v>
      </c>
      <c r="Q1214" s="13" t="s">
        <v>8339</v>
      </c>
      <c r="R1214" t="s">
        <v>8340</v>
      </c>
      <c r="S1214" s="11">
        <f t="shared" si="92"/>
        <v>42318.950173611112</v>
      </c>
      <c r="T1214" s="11">
        <f t="shared" si="93"/>
        <v>16766.041666666668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72</v>
      </c>
      <c r="P1215">
        <f t="shared" si="91"/>
        <v>43.04</v>
      </c>
      <c r="Q1215" s="13" t="s">
        <v>8339</v>
      </c>
      <c r="R1215" t="s">
        <v>8340</v>
      </c>
      <c r="S1215" s="11">
        <f t="shared" si="92"/>
        <v>42731.755787037036</v>
      </c>
      <c r="T1215" s="11">
        <f t="shared" si="93"/>
        <v>17197.755787037036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232</v>
      </c>
      <c r="P1216">
        <f t="shared" si="91"/>
        <v>185.68</v>
      </c>
      <c r="Q1216" s="13" t="s">
        <v>8339</v>
      </c>
      <c r="R1216" t="s">
        <v>8340</v>
      </c>
      <c r="S1216" s="11">
        <f t="shared" si="92"/>
        <v>42104.840335648143</v>
      </c>
      <c r="T1216" s="11">
        <f t="shared" si="93"/>
        <v>16595.840335648147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93</v>
      </c>
      <c r="P1217">
        <f t="shared" si="91"/>
        <v>8.4499999999999993</v>
      </c>
      <c r="Q1217" s="13" t="s">
        <v>8339</v>
      </c>
      <c r="R1217" t="s">
        <v>8340</v>
      </c>
      <c r="S1217" s="11">
        <f t="shared" si="92"/>
        <v>41759.923101851848</v>
      </c>
      <c r="T1217" s="11">
        <f t="shared" si="93"/>
        <v>16220.923101851849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33</v>
      </c>
      <c r="P1218">
        <f t="shared" si="91"/>
        <v>20.88</v>
      </c>
      <c r="Q1218" s="13" t="s">
        <v>8339</v>
      </c>
      <c r="R1218" t="s">
        <v>8340</v>
      </c>
      <c r="S1218" s="11">
        <f t="shared" si="92"/>
        <v>42247.616400462968</v>
      </c>
      <c r="T1218" s="11">
        <f t="shared" si="93"/>
        <v>16710.960416666665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17</v>
      </c>
      <c r="P1219">
        <f t="shared" ref="P1219:P1282" si="96">ROUND(E1219/L1219,2)</f>
        <v>25.33</v>
      </c>
      <c r="Q1219" s="13" t="s">
        <v>8339</v>
      </c>
      <c r="R1219" t="s">
        <v>8340</v>
      </c>
      <c r="S1219" s="11">
        <f t="shared" ref="S1219:S1282" si="97">(((J1219/60)/60)/24)+DATE(1970, 1,1)</f>
        <v>42535.809490740736</v>
      </c>
      <c r="T1219" s="11">
        <f t="shared" ref="T1219:T1282" si="98">(((I1219/60)/60)/24)</f>
        <v>16996.809490740739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51</v>
      </c>
      <c r="P1220">
        <f t="shared" si="96"/>
        <v>51.93</v>
      </c>
      <c r="Q1220" s="13" t="s">
        <v>8339</v>
      </c>
      <c r="R1220" t="s">
        <v>8340</v>
      </c>
      <c r="S1220" s="11">
        <f t="shared" si="97"/>
        <v>42278.662037037036</v>
      </c>
      <c r="T1220" s="11">
        <f t="shared" si="98"/>
        <v>16740.125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28</v>
      </c>
      <c r="P1221">
        <f t="shared" si="96"/>
        <v>18.22</v>
      </c>
      <c r="Q1221" s="13" t="s">
        <v>8339</v>
      </c>
      <c r="R1221" t="s">
        <v>8340</v>
      </c>
      <c r="S1221" s="11">
        <f t="shared" si="97"/>
        <v>42633.461956018517</v>
      </c>
      <c r="T1221" s="11">
        <f t="shared" si="98"/>
        <v>17094.461956018517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31</v>
      </c>
      <c r="P1222">
        <f t="shared" si="96"/>
        <v>32.799999999999997</v>
      </c>
      <c r="Q1222" s="13" t="s">
        <v>8339</v>
      </c>
      <c r="R1222" t="s">
        <v>8340</v>
      </c>
      <c r="S1222" s="11">
        <f t="shared" si="97"/>
        <v>42211.628611111111</v>
      </c>
      <c r="T1222" s="11">
        <f t="shared" si="98"/>
        <v>16672.628611111111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208</v>
      </c>
      <c r="P1223">
        <f t="shared" si="96"/>
        <v>44.47</v>
      </c>
      <c r="Q1223" s="13" t="s">
        <v>8339</v>
      </c>
      <c r="R1223" t="s">
        <v>8340</v>
      </c>
      <c r="S1223" s="11">
        <f t="shared" si="97"/>
        <v>42680.47555555556</v>
      </c>
      <c r="T1223" s="11">
        <f t="shared" si="98"/>
        <v>17139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114</v>
      </c>
      <c r="P1224">
        <f t="shared" si="96"/>
        <v>33.11</v>
      </c>
      <c r="Q1224" s="13" t="s">
        <v>8339</v>
      </c>
      <c r="R1224" t="s">
        <v>8340</v>
      </c>
      <c r="S1224" s="11">
        <f t="shared" si="97"/>
        <v>42430.720451388886</v>
      </c>
      <c r="T1224" s="11">
        <f t="shared" si="98"/>
        <v>16892.166666666668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23</v>
      </c>
      <c r="P1225">
        <f t="shared" si="96"/>
        <v>23.9</v>
      </c>
      <c r="Q1225" s="13" t="s">
        <v>8339</v>
      </c>
      <c r="R1225" t="s">
        <v>8340</v>
      </c>
      <c r="S1225" s="11">
        <f t="shared" si="97"/>
        <v>42654.177187499998</v>
      </c>
      <c r="T1225" s="11">
        <f t="shared" si="98"/>
        <v>17115.218854166666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30</v>
      </c>
      <c r="P1226">
        <f t="shared" si="96"/>
        <v>253.61</v>
      </c>
      <c r="Q1226" s="13" t="s">
        <v>8326</v>
      </c>
      <c r="R1226" t="s">
        <v>8341</v>
      </c>
      <c r="S1226" s="11">
        <f t="shared" si="97"/>
        <v>41736.549791666665</v>
      </c>
      <c r="T1226" s="11">
        <f t="shared" si="98"/>
        <v>16227.549791666666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152</v>
      </c>
      <c r="P1227">
        <f t="shared" si="96"/>
        <v>1519.71</v>
      </c>
      <c r="Q1227" s="13" t="s">
        <v>8326</v>
      </c>
      <c r="R1227" t="s">
        <v>8341</v>
      </c>
      <c r="S1227" s="11">
        <f t="shared" si="97"/>
        <v>41509.905995370369</v>
      </c>
      <c r="T1227" s="11">
        <f t="shared" si="98"/>
        <v>16000.905995370369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9</v>
      </c>
      <c r="P1228">
        <f t="shared" si="96"/>
        <v>113.98</v>
      </c>
      <c r="Q1228" s="13" t="s">
        <v>8326</v>
      </c>
      <c r="R1228" t="s">
        <v>8341</v>
      </c>
      <c r="S1228" s="11">
        <f t="shared" si="97"/>
        <v>41715.874780092592</v>
      </c>
      <c r="T1228" s="11">
        <f t="shared" si="98"/>
        <v>16181.041666666666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228</v>
      </c>
      <c r="P1229" t="e">
        <f t="shared" si="96"/>
        <v>#DIV/0!</v>
      </c>
      <c r="Q1229" s="13" t="s">
        <v>8326</v>
      </c>
      <c r="R1229" t="s">
        <v>8341</v>
      </c>
      <c r="S1229" s="11">
        <f t="shared" si="97"/>
        <v>41827.919166666667</v>
      </c>
      <c r="T1229" s="11">
        <f t="shared" si="98"/>
        <v>16289.291666666666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91</v>
      </c>
      <c r="P1230">
        <f t="shared" si="96"/>
        <v>189.42</v>
      </c>
      <c r="Q1230" s="13" t="s">
        <v>8326</v>
      </c>
      <c r="R1230" t="s">
        <v>8341</v>
      </c>
      <c r="S1230" s="11">
        <f t="shared" si="97"/>
        <v>40754.729259259257</v>
      </c>
      <c r="T1230" s="11">
        <f t="shared" si="98"/>
        <v>15245.729259259258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165</v>
      </c>
      <c r="P1231">
        <f t="shared" si="96"/>
        <v>4545</v>
      </c>
      <c r="Q1231" s="13" t="s">
        <v>8326</v>
      </c>
      <c r="R1231" t="s">
        <v>8341</v>
      </c>
      <c r="S1231" s="11">
        <f t="shared" si="97"/>
        <v>40985.459803240738</v>
      </c>
      <c r="T1231" s="11">
        <f t="shared" si="98"/>
        <v>15446.666666666666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1</v>
      </c>
      <c r="P1232" t="e">
        <f t="shared" si="96"/>
        <v>#DIV/0!</v>
      </c>
      <c r="Q1232" s="13" t="s">
        <v>8326</v>
      </c>
      <c r="R1232" t="s">
        <v>8341</v>
      </c>
      <c r="S1232" s="11">
        <f t="shared" si="97"/>
        <v>40568.972569444442</v>
      </c>
      <c r="T1232" s="11">
        <f t="shared" si="98"/>
        <v>15029.972569444444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90</v>
      </c>
      <c r="P1233" t="e">
        <f t="shared" si="96"/>
        <v>#DIV/0!</v>
      </c>
      <c r="Q1233" s="13" t="s">
        <v>8326</v>
      </c>
      <c r="R1233" t="s">
        <v>8341</v>
      </c>
      <c r="S1233" s="11">
        <f t="shared" si="97"/>
        <v>42193.941759259258</v>
      </c>
      <c r="T1233" s="11">
        <f t="shared" si="98"/>
        <v>16675.041666666668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90</v>
      </c>
      <c r="P1234">
        <f t="shared" si="96"/>
        <v>4522.22</v>
      </c>
      <c r="Q1234" s="13" t="s">
        <v>8326</v>
      </c>
      <c r="R1234" t="s">
        <v>8341</v>
      </c>
      <c r="S1234" s="11">
        <f t="shared" si="97"/>
        <v>41506.848032407412</v>
      </c>
      <c r="T1234" s="11">
        <f t="shared" si="98"/>
        <v>15984.84803240741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452</v>
      </c>
      <c r="P1235">
        <f t="shared" si="96"/>
        <v>753</v>
      </c>
      <c r="Q1235" s="13" t="s">
        <v>8326</v>
      </c>
      <c r="R1235" t="s">
        <v>8341</v>
      </c>
      <c r="S1235" s="11">
        <f t="shared" si="97"/>
        <v>40939.948773148149</v>
      </c>
      <c r="T1235" s="11">
        <f t="shared" si="98"/>
        <v>15391.948773148149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9</v>
      </c>
      <c r="P1236" t="e">
        <f t="shared" si="96"/>
        <v>#DIV/0!</v>
      </c>
      <c r="Q1236" s="13" t="s">
        <v>8326</v>
      </c>
      <c r="R1236" t="s">
        <v>8341</v>
      </c>
      <c r="S1236" s="11">
        <f t="shared" si="97"/>
        <v>42007.788680555561</v>
      </c>
      <c r="T1236" s="11">
        <f t="shared" si="98"/>
        <v>16468.788680555557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60</v>
      </c>
      <c r="P1237">
        <f t="shared" si="96"/>
        <v>752.74</v>
      </c>
      <c r="Q1237" s="13" t="s">
        <v>8326</v>
      </c>
      <c r="R1237" t="s">
        <v>8341</v>
      </c>
      <c r="S1237" s="11">
        <f t="shared" si="97"/>
        <v>41583.135405092595</v>
      </c>
      <c r="T1237" s="11">
        <f t="shared" si="98"/>
        <v>16054.135405092593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180</v>
      </c>
      <c r="P1238" t="e">
        <f t="shared" si="96"/>
        <v>#DIV/0!</v>
      </c>
      <c r="Q1238" s="13" t="s">
        <v>8326</v>
      </c>
      <c r="R1238" t="s">
        <v>8341</v>
      </c>
      <c r="S1238" s="11">
        <f t="shared" si="97"/>
        <v>41110.680138888885</v>
      </c>
      <c r="T1238" s="11">
        <f t="shared" si="98"/>
        <v>15549.666666666666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18</v>
      </c>
      <c r="P1239" t="e">
        <f t="shared" si="96"/>
        <v>#DIV/0!</v>
      </c>
      <c r="Q1239" s="13" t="s">
        <v>8326</v>
      </c>
      <c r="R1239" t="s">
        <v>8341</v>
      </c>
      <c r="S1239" s="11">
        <f t="shared" si="97"/>
        <v>41125.283159722225</v>
      </c>
      <c r="T1239" s="11">
        <f t="shared" si="98"/>
        <v>15576.283159722223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450</v>
      </c>
      <c r="P1240">
        <f t="shared" si="96"/>
        <v>1500</v>
      </c>
      <c r="Q1240" s="13" t="s">
        <v>8326</v>
      </c>
      <c r="R1240" t="s">
        <v>8341</v>
      </c>
      <c r="S1240" s="11">
        <f t="shared" si="97"/>
        <v>40731.61037037037</v>
      </c>
      <c r="T1240" s="11">
        <f t="shared" si="98"/>
        <v>15192.61037037037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180</v>
      </c>
      <c r="P1241" t="e">
        <f t="shared" si="96"/>
        <v>#DIV/0!</v>
      </c>
      <c r="Q1241" s="13" t="s">
        <v>8326</v>
      </c>
      <c r="R1241" t="s">
        <v>8341</v>
      </c>
      <c r="S1241" s="11">
        <f t="shared" si="97"/>
        <v>40883.962581018517</v>
      </c>
      <c r="T1241" s="11">
        <f t="shared" si="98"/>
        <v>15344.962581018519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56</v>
      </c>
      <c r="P1242">
        <f t="shared" si="96"/>
        <v>560.25</v>
      </c>
      <c r="Q1242" s="13" t="s">
        <v>8326</v>
      </c>
      <c r="R1242" t="s">
        <v>8341</v>
      </c>
      <c r="S1242" s="11">
        <f t="shared" si="97"/>
        <v>41409.040011574078</v>
      </c>
      <c r="T1242" s="11">
        <f t="shared" si="98"/>
        <v>15898.910416666666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89</v>
      </c>
      <c r="P1243">
        <f t="shared" si="96"/>
        <v>131.09</v>
      </c>
      <c r="Q1243" s="13" t="s">
        <v>8326</v>
      </c>
      <c r="R1243" t="s">
        <v>8341</v>
      </c>
      <c r="S1243" s="11">
        <f t="shared" si="97"/>
        <v>41923.837731481479</v>
      </c>
      <c r="T1243" s="11">
        <f t="shared" si="98"/>
        <v>16377.249305555555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488</v>
      </c>
      <c r="P1244">
        <f t="shared" si="96"/>
        <v>4450</v>
      </c>
      <c r="Q1244" s="13" t="s">
        <v>8326</v>
      </c>
      <c r="R1244" t="s">
        <v>8341</v>
      </c>
      <c r="S1244" s="11">
        <f t="shared" si="97"/>
        <v>40782.165532407409</v>
      </c>
      <c r="T1244" s="11">
        <f t="shared" si="98"/>
        <v>15228.554166666667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37</v>
      </c>
      <c r="P1245">
        <f t="shared" si="96"/>
        <v>116.92</v>
      </c>
      <c r="Q1245" s="13" t="s">
        <v>8326</v>
      </c>
      <c r="R1245" t="s">
        <v>8341</v>
      </c>
      <c r="S1245" s="11">
        <f t="shared" si="97"/>
        <v>40671.879293981481</v>
      </c>
      <c r="T1245" s="11">
        <f t="shared" si="98"/>
        <v>15163.875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221</v>
      </c>
      <c r="P1246">
        <f t="shared" si="96"/>
        <v>98.4</v>
      </c>
      <c r="Q1246" s="13" t="s">
        <v>8326</v>
      </c>
      <c r="R1246" t="s">
        <v>8327</v>
      </c>
      <c r="S1246" s="11">
        <f t="shared" si="97"/>
        <v>41355.825497685182</v>
      </c>
      <c r="T1246" s="11">
        <f t="shared" si="98"/>
        <v>15817.875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220</v>
      </c>
      <c r="P1247">
        <f t="shared" si="96"/>
        <v>259.39999999999998</v>
      </c>
      <c r="Q1247" s="13" t="s">
        <v>8326</v>
      </c>
      <c r="R1247" t="s">
        <v>8327</v>
      </c>
      <c r="S1247" s="11">
        <f t="shared" si="97"/>
        <v>41774.599930555552</v>
      </c>
      <c r="T1247" s="11">
        <f t="shared" si="98"/>
        <v>16235.599930555554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220</v>
      </c>
      <c r="P1248">
        <f t="shared" si="96"/>
        <v>142.24</v>
      </c>
      <c r="Q1248" s="13" t="s">
        <v>8326</v>
      </c>
      <c r="R1248" t="s">
        <v>8327</v>
      </c>
      <c r="S1248" s="11">
        <f t="shared" si="97"/>
        <v>40838.043391203704</v>
      </c>
      <c r="T1248" s="11">
        <f t="shared" si="98"/>
        <v>15314.08505787037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126</v>
      </c>
      <c r="P1249">
        <f t="shared" si="96"/>
        <v>88</v>
      </c>
      <c r="Q1249" s="13" t="s">
        <v>8326</v>
      </c>
      <c r="R1249" t="s">
        <v>8327</v>
      </c>
      <c r="S1249" s="11">
        <f t="shared" si="97"/>
        <v>41370.292303240742</v>
      </c>
      <c r="T1249" s="11">
        <f t="shared" si="98"/>
        <v>15831.292303240742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176</v>
      </c>
      <c r="P1250">
        <f t="shared" si="96"/>
        <v>74.510000000000005</v>
      </c>
      <c r="Q1250" s="13" t="s">
        <v>8326</v>
      </c>
      <c r="R1250" t="s">
        <v>8327</v>
      </c>
      <c r="S1250" s="11">
        <f t="shared" si="97"/>
        <v>41767.656863425924</v>
      </c>
      <c r="T1250" s="11">
        <f t="shared" si="98"/>
        <v>16234.290972222223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88</v>
      </c>
      <c r="P1251">
        <f t="shared" si="96"/>
        <v>54.26</v>
      </c>
      <c r="Q1251" s="13" t="s">
        <v>8326</v>
      </c>
      <c r="R1251" t="s">
        <v>8327</v>
      </c>
      <c r="S1251" s="11">
        <f t="shared" si="97"/>
        <v>41067.74086805556</v>
      </c>
      <c r="T1251" s="11">
        <f t="shared" si="98"/>
        <v>15528.740868055558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15</v>
      </c>
      <c r="P1252">
        <f t="shared" si="96"/>
        <v>8.64</v>
      </c>
      <c r="Q1252" s="13" t="s">
        <v>8326</v>
      </c>
      <c r="R1252" t="s">
        <v>8327</v>
      </c>
      <c r="S1252" s="11">
        <f t="shared" si="97"/>
        <v>41843.64271990741</v>
      </c>
      <c r="T1252" s="11">
        <f t="shared" si="98"/>
        <v>16319.642719907408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73</v>
      </c>
      <c r="P1253">
        <f t="shared" si="96"/>
        <v>59.3</v>
      </c>
      <c r="Q1253" s="13" t="s">
        <v>8326</v>
      </c>
      <c r="R1253" t="s">
        <v>8327</v>
      </c>
      <c r="S1253" s="11">
        <f t="shared" si="97"/>
        <v>40751.814432870371</v>
      </c>
      <c r="T1253" s="11">
        <f t="shared" si="98"/>
        <v>15242.814432870371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125</v>
      </c>
      <c r="P1254">
        <f t="shared" si="96"/>
        <v>31.01</v>
      </c>
      <c r="Q1254" s="13" t="s">
        <v>8326</v>
      </c>
      <c r="R1254" t="s">
        <v>8327</v>
      </c>
      <c r="S1254" s="11">
        <f t="shared" si="97"/>
        <v>41543.988067129627</v>
      </c>
      <c r="T1254" s="11">
        <f t="shared" si="98"/>
        <v>16002.988067129629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43710</v>
      </c>
      <c r="P1255">
        <f t="shared" si="96"/>
        <v>6.15</v>
      </c>
      <c r="Q1255" s="13" t="s">
        <v>8326</v>
      </c>
      <c r="R1255" t="s">
        <v>8327</v>
      </c>
      <c r="S1255" s="11">
        <f t="shared" si="97"/>
        <v>41855.783645833333</v>
      </c>
      <c r="T1255" s="11">
        <f t="shared" si="98"/>
        <v>16316.783645833333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65</v>
      </c>
      <c r="P1256">
        <f t="shared" si="96"/>
        <v>30.82</v>
      </c>
      <c r="Q1256" s="13" t="s">
        <v>8326</v>
      </c>
      <c r="R1256" t="s">
        <v>8327</v>
      </c>
      <c r="S1256" s="11">
        <f t="shared" si="97"/>
        <v>40487.621365740742</v>
      </c>
      <c r="T1256" s="11">
        <f t="shared" si="98"/>
        <v>14975.207638888889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145</v>
      </c>
      <c r="P1257">
        <f t="shared" si="96"/>
        <v>39.840000000000003</v>
      </c>
      <c r="Q1257" s="13" t="s">
        <v>8326</v>
      </c>
      <c r="R1257" t="s">
        <v>8327</v>
      </c>
      <c r="S1257" s="11">
        <f t="shared" si="97"/>
        <v>41579.845509259263</v>
      </c>
      <c r="T1257" s="11">
        <f t="shared" si="98"/>
        <v>16040.887175925927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14</v>
      </c>
      <c r="P1258">
        <f t="shared" si="96"/>
        <v>12.02</v>
      </c>
      <c r="Q1258" s="13" t="s">
        <v>8326</v>
      </c>
      <c r="R1258" t="s">
        <v>8327</v>
      </c>
      <c r="S1258" s="11">
        <f t="shared" si="97"/>
        <v>40921.919340277782</v>
      </c>
      <c r="T1258" s="11">
        <f t="shared" si="98"/>
        <v>15382.91934027778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79</v>
      </c>
      <c r="P1259">
        <f t="shared" si="96"/>
        <v>24.66</v>
      </c>
      <c r="Q1259" s="13" t="s">
        <v>8326</v>
      </c>
      <c r="R1259" t="s">
        <v>8327</v>
      </c>
      <c r="S1259" s="11">
        <f t="shared" si="97"/>
        <v>40587.085532407407</v>
      </c>
      <c r="T1259" s="11">
        <f t="shared" si="98"/>
        <v>15067.043865740741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36</v>
      </c>
      <c r="P1260">
        <f t="shared" si="96"/>
        <v>6.45</v>
      </c>
      <c r="Q1260" s="13" t="s">
        <v>8326</v>
      </c>
      <c r="R1260" t="s">
        <v>8327</v>
      </c>
      <c r="S1260" s="11">
        <f t="shared" si="97"/>
        <v>41487.611250000002</v>
      </c>
      <c r="T1260" s="11">
        <f t="shared" si="98"/>
        <v>15948.61125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173</v>
      </c>
      <c r="P1261">
        <f t="shared" si="96"/>
        <v>44.95</v>
      </c>
      <c r="Q1261" s="13" t="s">
        <v>8326</v>
      </c>
      <c r="R1261" t="s">
        <v>8327</v>
      </c>
      <c r="S1261" s="11">
        <f t="shared" si="97"/>
        <v>41766.970648148148</v>
      </c>
      <c r="T1261" s="11">
        <f t="shared" si="98"/>
        <v>16230.165972222223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131</v>
      </c>
      <c r="P1262">
        <f t="shared" si="96"/>
        <v>58.28</v>
      </c>
      <c r="Q1262" s="13" t="s">
        <v>8326</v>
      </c>
      <c r="R1262" t="s">
        <v>8327</v>
      </c>
      <c r="S1262" s="11">
        <f t="shared" si="97"/>
        <v>41666.842824074076</v>
      </c>
      <c r="T1262" s="11">
        <f t="shared" si="98"/>
        <v>16127.842824074076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216</v>
      </c>
      <c r="P1263">
        <f t="shared" si="96"/>
        <v>82.88</v>
      </c>
      <c r="Q1263" s="13" t="s">
        <v>8326</v>
      </c>
      <c r="R1263" t="s">
        <v>8327</v>
      </c>
      <c r="S1263" s="11">
        <f t="shared" si="97"/>
        <v>41638.342905092592</v>
      </c>
      <c r="T1263" s="11">
        <f t="shared" si="98"/>
        <v>16099.342905092593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66</v>
      </c>
      <c r="P1264">
        <f t="shared" si="96"/>
        <v>41.03</v>
      </c>
      <c r="Q1264" s="13" t="s">
        <v>8326</v>
      </c>
      <c r="R1264" t="s">
        <v>8327</v>
      </c>
      <c r="S1264" s="11">
        <f t="shared" si="97"/>
        <v>41656.762638888889</v>
      </c>
      <c r="T1264" s="11">
        <f t="shared" si="98"/>
        <v>16117.762638888889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287</v>
      </c>
      <c r="P1265">
        <f t="shared" si="96"/>
        <v>105.03</v>
      </c>
      <c r="Q1265" s="13" t="s">
        <v>8326</v>
      </c>
      <c r="R1265" t="s">
        <v>8327</v>
      </c>
      <c r="S1265" s="11">
        <f t="shared" si="97"/>
        <v>41692.084143518521</v>
      </c>
      <c r="T1265" s="11">
        <f t="shared" si="98"/>
        <v>16158.041666666666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662</v>
      </c>
      <c r="P1266">
        <f t="shared" si="96"/>
        <v>126.56</v>
      </c>
      <c r="Q1266" s="13" t="s">
        <v>8326</v>
      </c>
      <c r="R1266" t="s">
        <v>8327</v>
      </c>
      <c r="S1266" s="11">
        <f t="shared" si="97"/>
        <v>41547.662997685184</v>
      </c>
      <c r="T1266" s="11">
        <f t="shared" si="98"/>
        <v>16007.662997685184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123</v>
      </c>
      <c r="P1267">
        <f t="shared" si="96"/>
        <v>65.09</v>
      </c>
      <c r="Q1267" s="13" t="s">
        <v>8326</v>
      </c>
      <c r="R1267" t="s">
        <v>8327</v>
      </c>
      <c r="S1267" s="11">
        <f t="shared" si="97"/>
        <v>40465.655266203699</v>
      </c>
      <c r="T1267" s="11">
        <f t="shared" si="98"/>
        <v>14943.655266203701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45</v>
      </c>
      <c r="P1268">
        <f t="shared" si="96"/>
        <v>85.8</v>
      </c>
      <c r="Q1268" s="13" t="s">
        <v>8326</v>
      </c>
      <c r="R1268" t="s">
        <v>8327</v>
      </c>
      <c r="S1268" s="11">
        <f t="shared" si="97"/>
        <v>41620.87667824074</v>
      </c>
      <c r="T1268" s="11">
        <f t="shared" si="98"/>
        <v>16081.876678240742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19</v>
      </c>
      <c r="P1269">
        <f t="shared" si="96"/>
        <v>26.92</v>
      </c>
      <c r="Q1269" s="13" t="s">
        <v>8326</v>
      </c>
      <c r="R1269" t="s">
        <v>8327</v>
      </c>
      <c r="S1269" s="11">
        <f t="shared" si="97"/>
        <v>41449.585162037038</v>
      </c>
      <c r="T1269" s="11">
        <f t="shared" si="98"/>
        <v>15910.585162037038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36</v>
      </c>
      <c r="P1270">
        <f t="shared" si="96"/>
        <v>23.52</v>
      </c>
      <c r="Q1270" s="13" t="s">
        <v>8326</v>
      </c>
      <c r="R1270" t="s">
        <v>8327</v>
      </c>
      <c r="S1270" s="11">
        <f t="shared" si="97"/>
        <v>41507.845451388886</v>
      </c>
      <c r="T1270" s="11">
        <f t="shared" si="98"/>
        <v>15968.845451388888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23</v>
      </c>
      <c r="P1271">
        <f t="shared" si="96"/>
        <v>20.75</v>
      </c>
      <c r="Q1271" s="13" t="s">
        <v>8326</v>
      </c>
      <c r="R1271" t="s">
        <v>8327</v>
      </c>
      <c r="S1271" s="11">
        <f t="shared" si="97"/>
        <v>42445.823055555549</v>
      </c>
      <c r="T1271" s="11">
        <f t="shared" si="98"/>
        <v>16907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43</v>
      </c>
      <c r="P1272">
        <f t="shared" si="96"/>
        <v>25.21</v>
      </c>
      <c r="Q1272" s="13" t="s">
        <v>8326</v>
      </c>
      <c r="R1272" t="s">
        <v>8327</v>
      </c>
      <c r="S1272" s="11">
        <f t="shared" si="97"/>
        <v>40933.856967592597</v>
      </c>
      <c r="T1272" s="11">
        <f t="shared" si="98"/>
        <v>15424.815300925928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57</v>
      </c>
      <c r="P1273">
        <f t="shared" si="96"/>
        <v>137.1</v>
      </c>
      <c r="Q1273" s="13" t="s">
        <v>8326</v>
      </c>
      <c r="R1273" t="s">
        <v>8327</v>
      </c>
      <c r="S1273" s="11">
        <f t="shared" si="97"/>
        <v>41561.683553240742</v>
      </c>
      <c r="T1273" s="11">
        <f t="shared" si="98"/>
        <v>16022.725219907406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85</v>
      </c>
      <c r="P1274">
        <f t="shared" si="96"/>
        <v>151.68</v>
      </c>
      <c r="Q1274" s="13" t="s">
        <v>8326</v>
      </c>
      <c r="R1274" t="s">
        <v>8327</v>
      </c>
      <c r="S1274" s="11">
        <f t="shared" si="97"/>
        <v>40274.745127314818</v>
      </c>
      <c r="T1274" s="11">
        <f t="shared" si="98"/>
        <v>14775.166666666666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106</v>
      </c>
      <c r="P1275">
        <f t="shared" si="96"/>
        <v>78.569999999999993</v>
      </c>
      <c r="Q1275" s="13" t="s">
        <v>8326</v>
      </c>
      <c r="R1275" t="s">
        <v>8327</v>
      </c>
      <c r="S1275" s="11">
        <f t="shared" si="97"/>
        <v>41852.730219907404</v>
      </c>
      <c r="T1275" s="11">
        <f t="shared" si="98"/>
        <v>16313.730219907406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17</v>
      </c>
      <c r="P1276">
        <f t="shared" si="96"/>
        <v>9.06</v>
      </c>
      <c r="Q1276" s="13" t="s">
        <v>8326</v>
      </c>
      <c r="R1276" t="s">
        <v>8327</v>
      </c>
      <c r="S1276" s="11">
        <f t="shared" si="97"/>
        <v>41116.690104166664</v>
      </c>
      <c r="T1276" s="11">
        <f t="shared" si="98"/>
        <v>15582.690104166666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28</v>
      </c>
      <c r="P1277">
        <f t="shared" si="96"/>
        <v>10.86</v>
      </c>
      <c r="Q1277" s="13" t="s">
        <v>8326</v>
      </c>
      <c r="R1277" t="s">
        <v>8327</v>
      </c>
      <c r="S1277" s="11">
        <f t="shared" si="97"/>
        <v>41458.867905092593</v>
      </c>
      <c r="T1277" s="11">
        <f t="shared" si="98"/>
        <v>15924.867905092593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141</v>
      </c>
      <c r="P1278">
        <f t="shared" si="96"/>
        <v>62.04</v>
      </c>
      <c r="Q1278" s="13" t="s">
        <v>8326</v>
      </c>
      <c r="R1278" t="s">
        <v>8327</v>
      </c>
      <c r="S1278" s="11">
        <f t="shared" si="97"/>
        <v>40007.704247685186</v>
      </c>
      <c r="T1278" s="11">
        <f t="shared" si="98"/>
        <v>14488.166666666666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28</v>
      </c>
      <c r="P1279">
        <f t="shared" si="96"/>
        <v>10.210000000000001</v>
      </c>
      <c r="Q1279" s="13" t="s">
        <v>8326</v>
      </c>
      <c r="R1279" t="s">
        <v>8327</v>
      </c>
      <c r="S1279" s="11">
        <f t="shared" si="97"/>
        <v>41121.561886574076</v>
      </c>
      <c r="T1279" s="11">
        <f t="shared" si="98"/>
        <v>15587.561886574074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65</v>
      </c>
      <c r="P1280">
        <f t="shared" si="96"/>
        <v>22.13</v>
      </c>
      <c r="Q1280" s="13" t="s">
        <v>8326</v>
      </c>
      <c r="R1280" t="s">
        <v>8327</v>
      </c>
      <c r="S1280" s="11">
        <f t="shared" si="97"/>
        <v>41786.555162037039</v>
      </c>
      <c r="T1280" s="11">
        <f t="shared" si="98"/>
        <v>16246.083333333334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33</v>
      </c>
      <c r="P1281">
        <f t="shared" si="96"/>
        <v>22.17</v>
      </c>
      <c r="Q1281" s="13" t="s">
        <v>8326</v>
      </c>
      <c r="R1281" t="s">
        <v>8327</v>
      </c>
      <c r="S1281" s="11">
        <f t="shared" si="97"/>
        <v>41682.099189814813</v>
      </c>
      <c r="T1281" s="11">
        <f t="shared" si="98"/>
        <v>16153.057523148147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28</v>
      </c>
      <c r="P1282">
        <f t="shared" si="96"/>
        <v>32.21</v>
      </c>
      <c r="Q1282" s="13" t="s">
        <v>8326</v>
      </c>
      <c r="R1282" t="s">
        <v>8327</v>
      </c>
      <c r="S1282" s="11">
        <f t="shared" si="97"/>
        <v>40513.757569444446</v>
      </c>
      <c r="T1282" s="11">
        <f t="shared" si="98"/>
        <v>15034.757569444444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60</v>
      </c>
      <c r="P1283">
        <f t="shared" ref="P1283:P1346" si="101">ROUND(E1283/L1283,2)</f>
        <v>56.5</v>
      </c>
      <c r="Q1283" s="13" t="s">
        <v>8326</v>
      </c>
      <c r="R1283" t="s">
        <v>8327</v>
      </c>
      <c r="S1283" s="11">
        <f t="shared" ref="S1283:S1346" si="102">(((J1283/60)/60)/24)+DATE(1970, 1,1)</f>
        <v>41463.743472222224</v>
      </c>
      <c r="T1283" s="11">
        <f t="shared" ref="T1283:T1346" si="103">(((I1283/60)/60)/24)</f>
        <v>15914.743472222224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28</v>
      </c>
      <c r="P1284">
        <f t="shared" si="101"/>
        <v>15.24</v>
      </c>
      <c r="Q1284" s="13" t="s">
        <v>8326</v>
      </c>
      <c r="R1284" t="s">
        <v>8327</v>
      </c>
      <c r="S1284" s="11">
        <f t="shared" si="102"/>
        <v>41586.475173611114</v>
      </c>
      <c r="T1284" s="11">
        <f t="shared" si="103"/>
        <v>16048.207638888889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418</v>
      </c>
      <c r="P1285">
        <f t="shared" si="101"/>
        <v>189.82</v>
      </c>
      <c r="Q1285" s="13" t="s">
        <v>8326</v>
      </c>
      <c r="R1285" t="s">
        <v>8327</v>
      </c>
      <c r="S1285" s="11">
        <f t="shared" si="102"/>
        <v>41320.717465277776</v>
      </c>
      <c r="T1285" s="11">
        <f t="shared" si="103"/>
        <v>15775.166666666666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209</v>
      </c>
      <c r="P1286">
        <f t="shared" si="101"/>
        <v>134.71</v>
      </c>
      <c r="Q1286" s="13" t="s">
        <v>8318</v>
      </c>
      <c r="R1286" t="s">
        <v>8319</v>
      </c>
      <c r="S1286" s="11">
        <f t="shared" si="102"/>
        <v>42712.23474537037</v>
      </c>
      <c r="T1286" s="11">
        <f t="shared" si="103"/>
        <v>17166.707638888889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209</v>
      </c>
      <c r="P1287">
        <f t="shared" si="101"/>
        <v>66.19</v>
      </c>
      <c r="Q1287" s="13" t="s">
        <v>8318</v>
      </c>
      <c r="R1287" t="s">
        <v>8319</v>
      </c>
      <c r="S1287" s="11">
        <f t="shared" si="102"/>
        <v>42160.583043981482</v>
      </c>
      <c r="T1287" s="11">
        <f t="shared" si="103"/>
        <v>16606.583043981482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277</v>
      </c>
      <c r="P1288">
        <f t="shared" si="101"/>
        <v>207.6</v>
      </c>
      <c r="Q1288" s="13" t="s">
        <v>8318</v>
      </c>
      <c r="R1288" t="s">
        <v>8319</v>
      </c>
      <c r="S1288" s="11">
        <f t="shared" si="102"/>
        <v>42039.384571759263</v>
      </c>
      <c r="T1288" s="11">
        <f t="shared" si="103"/>
        <v>16483.583333333332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1660</v>
      </c>
      <c r="P1289">
        <f t="shared" si="101"/>
        <v>166.04</v>
      </c>
      <c r="Q1289" s="13" t="s">
        <v>8318</v>
      </c>
      <c r="R1289" t="s">
        <v>8319</v>
      </c>
      <c r="S1289" s="11">
        <f t="shared" si="102"/>
        <v>42107.621018518519</v>
      </c>
      <c r="T1289" s="11">
        <f t="shared" si="103"/>
        <v>16598.621018518515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104</v>
      </c>
      <c r="P1290">
        <f t="shared" si="101"/>
        <v>68.03</v>
      </c>
      <c r="Q1290" s="13" t="s">
        <v>8318</v>
      </c>
      <c r="R1290" t="s">
        <v>8319</v>
      </c>
      <c r="S1290" s="11">
        <f t="shared" si="102"/>
        <v>42561.154664351852</v>
      </c>
      <c r="T1290" s="11">
        <f t="shared" si="103"/>
        <v>17023.166666666668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276</v>
      </c>
      <c r="P1291">
        <f t="shared" si="101"/>
        <v>79.709999999999994</v>
      </c>
      <c r="Q1291" s="13" t="s">
        <v>8318</v>
      </c>
      <c r="R1291" t="s">
        <v>8319</v>
      </c>
      <c r="S1291" s="11">
        <f t="shared" si="102"/>
        <v>42709.134780092587</v>
      </c>
      <c r="T1291" s="11">
        <f t="shared" si="103"/>
        <v>17170.134780092591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118</v>
      </c>
      <c r="P1292">
        <f t="shared" si="101"/>
        <v>48.14</v>
      </c>
      <c r="Q1292" s="13" t="s">
        <v>8318</v>
      </c>
      <c r="R1292" t="s">
        <v>8319</v>
      </c>
      <c r="S1292" s="11">
        <f t="shared" si="102"/>
        <v>42086.614942129629</v>
      </c>
      <c r="T1292" s="11">
        <f t="shared" si="103"/>
        <v>16548.290972222221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138</v>
      </c>
      <c r="P1293">
        <f t="shared" si="101"/>
        <v>98.5</v>
      </c>
      <c r="Q1293" s="13" t="s">
        <v>8318</v>
      </c>
      <c r="R1293" t="s">
        <v>8319</v>
      </c>
      <c r="S1293" s="11">
        <f t="shared" si="102"/>
        <v>42064.652673611112</v>
      </c>
      <c r="T1293" s="11">
        <f t="shared" si="103"/>
        <v>16532.291666666668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243</v>
      </c>
      <c r="P1294">
        <f t="shared" si="101"/>
        <v>79.52</v>
      </c>
      <c r="Q1294" s="13" t="s">
        <v>8318</v>
      </c>
      <c r="R1294" t="s">
        <v>8319</v>
      </c>
      <c r="S1294" s="11">
        <f t="shared" si="102"/>
        <v>42256.764212962968</v>
      </c>
      <c r="T1294" s="11">
        <f t="shared" si="103"/>
        <v>16714.957638888889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28</v>
      </c>
      <c r="P1295">
        <f t="shared" si="101"/>
        <v>34.42</v>
      </c>
      <c r="Q1295" s="13" t="s">
        <v>8318</v>
      </c>
      <c r="R1295" t="s">
        <v>8319</v>
      </c>
      <c r="S1295" s="11">
        <f t="shared" si="102"/>
        <v>42292.701053240744</v>
      </c>
      <c r="T1295" s="11">
        <f t="shared" si="103"/>
        <v>16753.742719907405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825</v>
      </c>
      <c r="P1296">
        <f t="shared" si="101"/>
        <v>187.45</v>
      </c>
      <c r="Q1296" s="13" t="s">
        <v>8318</v>
      </c>
      <c r="R1296" t="s">
        <v>8319</v>
      </c>
      <c r="S1296" s="11">
        <f t="shared" si="102"/>
        <v>42278.453668981485</v>
      </c>
      <c r="T1296" s="11">
        <f t="shared" si="103"/>
        <v>16727.458333333332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165</v>
      </c>
      <c r="P1297">
        <f t="shared" si="101"/>
        <v>64.36</v>
      </c>
      <c r="Q1297" s="13" t="s">
        <v>8318</v>
      </c>
      <c r="R1297" t="s">
        <v>8319</v>
      </c>
      <c r="S1297" s="11">
        <f t="shared" si="102"/>
        <v>42184.572881944448</v>
      </c>
      <c r="T1297" s="11">
        <f t="shared" si="103"/>
        <v>16645.708333333332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483</v>
      </c>
      <c r="P1298">
        <f t="shared" si="101"/>
        <v>178.39</v>
      </c>
      <c r="Q1298" s="13" t="s">
        <v>8318</v>
      </c>
      <c r="R1298" t="s">
        <v>8319</v>
      </c>
      <c r="S1298" s="11">
        <f t="shared" si="102"/>
        <v>42423.050613425927</v>
      </c>
      <c r="T1298" s="11">
        <f t="shared" si="103"/>
        <v>16874.008946759259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20</v>
      </c>
      <c r="P1299">
        <f t="shared" si="101"/>
        <v>17.190000000000001</v>
      </c>
      <c r="Q1299" s="13" t="s">
        <v>8318</v>
      </c>
      <c r="R1299" t="s">
        <v>8319</v>
      </c>
      <c r="S1299" s="11">
        <f t="shared" si="102"/>
        <v>42461.747199074074</v>
      </c>
      <c r="T1299" s="11">
        <f t="shared" si="103"/>
        <v>16922.747199074071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205</v>
      </c>
      <c r="P1300">
        <f t="shared" si="101"/>
        <v>123.94</v>
      </c>
      <c r="Q1300" s="13" t="s">
        <v>8318</v>
      </c>
      <c r="R1300" t="s">
        <v>8319</v>
      </c>
      <c r="S1300" s="11">
        <f t="shared" si="102"/>
        <v>42458.680925925932</v>
      </c>
      <c r="T1300" s="11">
        <f t="shared" si="103"/>
        <v>16919.680925925928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117</v>
      </c>
      <c r="P1301">
        <f t="shared" si="101"/>
        <v>127.66</v>
      </c>
      <c r="Q1301" s="13" t="s">
        <v>8318</v>
      </c>
      <c r="R1301" t="s">
        <v>8319</v>
      </c>
      <c r="S1301" s="11">
        <f t="shared" si="102"/>
        <v>42169.814340277779</v>
      </c>
      <c r="T1301" s="11">
        <f t="shared" si="103"/>
        <v>16630.814340277775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136</v>
      </c>
      <c r="P1302">
        <f t="shared" si="101"/>
        <v>170.21</v>
      </c>
      <c r="Q1302" s="13" t="s">
        <v>8318</v>
      </c>
      <c r="R1302" t="s">
        <v>8319</v>
      </c>
      <c r="S1302" s="11">
        <f t="shared" si="102"/>
        <v>42483.675208333334</v>
      </c>
      <c r="T1302" s="11">
        <f t="shared" si="103"/>
        <v>16953.789583333335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204</v>
      </c>
      <c r="P1303">
        <f t="shared" si="101"/>
        <v>140.72</v>
      </c>
      <c r="Q1303" s="13" t="s">
        <v>8318</v>
      </c>
      <c r="R1303" t="s">
        <v>8319</v>
      </c>
      <c r="S1303" s="11">
        <f t="shared" si="102"/>
        <v>42195.749745370369</v>
      </c>
      <c r="T1303" s="11">
        <f t="shared" si="103"/>
        <v>16637.125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163</v>
      </c>
      <c r="P1304">
        <f t="shared" si="101"/>
        <v>81.56</v>
      </c>
      <c r="Q1304" s="13" t="s">
        <v>8318</v>
      </c>
      <c r="R1304" t="s">
        <v>8319</v>
      </c>
      <c r="S1304" s="11">
        <f t="shared" si="102"/>
        <v>42675.057997685188</v>
      </c>
      <c r="T1304" s="11">
        <f t="shared" si="103"/>
        <v>17136.099664351852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116</v>
      </c>
      <c r="P1305">
        <f t="shared" si="101"/>
        <v>37.71</v>
      </c>
      <c r="Q1305" s="13" t="s">
        <v>8318</v>
      </c>
      <c r="R1305" t="s">
        <v>8319</v>
      </c>
      <c r="S1305" s="11">
        <f t="shared" si="102"/>
        <v>42566.441203703704</v>
      </c>
      <c r="T1305" s="11">
        <f t="shared" si="103"/>
        <v>17013.458333333332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10</v>
      </c>
      <c r="P1306">
        <f t="shared" si="101"/>
        <v>39.11</v>
      </c>
      <c r="Q1306" s="13" t="s">
        <v>8320</v>
      </c>
      <c r="R1306" t="s">
        <v>8322</v>
      </c>
      <c r="S1306" s="11">
        <f t="shared" si="102"/>
        <v>42747.194502314815</v>
      </c>
      <c r="T1306" s="11">
        <f t="shared" si="103"/>
        <v>17238.152835648147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14</v>
      </c>
      <c r="P1307">
        <f t="shared" si="101"/>
        <v>47.28</v>
      </c>
      <c r="Q1307" s="13" t="s">
        <v>8320</v>
      </c>
      <c r="R1307" t="s">
        <v>8322</v>
      </c>
      <c r="S1307" s="11">
        <f t="shared" si="102"/>
        <v>42543.665601851855</v>
      </c>
      <c r="T1307" s="11">
        <f t="shared" si="103"/>
        <v>17003.729166666668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4</v>
      </c>
      <c r="P1308">
        <f t="shared" si="101"/>
        <v>11.42</v>
      </c>
      <c r="Q1308" s="13" t="s">
        <v>8320</v>
      </c>
      <c r="R1308" t="s">
        <v>8322</v>
      </c>
      <c r="S1308" s="11">
        <f t="shared" si="102"/>
        <v>41947.457569444443</v>
      </c>
      <c r="T1308" s="11">
        <f t="shared" si="103"/>
        <v>16408.457569444443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8</v>
      </c>
      <c r="P1309">
        <f t="shared" si="101"/>
        <v>90.11</v>
      </c>
      <c r="Q1309" s="13" t="s">
        <v>8320</v>
      </c>
      <c r="R1309" t="s">
        <v>8322</v>
      </c>
      <c r="S1309" s="11">
        <f t="shared" si="102"/>
        <v>42387.503229166665</v>
      </c>
      <c r="T1309" s="11">
        <f t="shared" si="103"/>
        <v>16848.503229166665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41</v>
      </c>
      <c r="P1310">
        <f t="shared" si="101"/>
        <v>106.71</v>
      </c>
      <c r="Q1310" s="13" t="s">
        <v>8320</v>
      </c>
      <c r="R1310" t="s">
        <v>8322</v>
      </c>
      <c r="S1310" s="11">
        <f t="shared" si="102"/>
        <v>42611.613564814819</v>
      </c>
      <c r="T1310" s="11">
        <f t="shared" si="103"/>
        <v>17082.613564814816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35</v>
      </c>
      <c r="P1311">
        <f t="shared" si="101"/>
        <v>115.77</v>
      </c>
      <c r="Q1311" s="13" t="s">
        <v>8320</v>
      </c>
      <c r="R1311" t="s">
        <v>8322</v>
      </c>
      <c r="S1311" s="11">
        <f t="shared" si="102"/>
        <v>42257.882731481484</v>
      </c>
      <c r="T1311" s="11">
        <f t="shared" si="103"/>
        <v>16723.882731481481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20</v>
      </c>
      <c r="P1312">
        <f t="shared" si="101"/>
        <v>168.75</v>
      </c>
      <c r="Q1312" s="13" t="s">
        <v>8320</v>
      </c>
      <c r="R1312" t="s">
        <v>8322</v>
      </c>
      <c r="S1312" s="11">
        <f t="shared" si="102"/>
        <v>42556.667245370365</v>
      </c>
      <c r="T1312" s="11">
        <f t="shared" si="103"/>
        <v>17032.667245370369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2</v>
      </c>
      <c r="P1313">
        <f t="shared" si="101"/>
        <v>40.5</v>
      </c>
      <c r="Q1313" s="13" t="s">
        <v>8320</v>
      </c>
      <c r="R1313" t="s">
        <v>8322</v>
      </c>
      <c r="S1313" s="11">
        <f t="shared" si="102"/>
        <v>42669.802303240736</v>
      </c>
      <c r="T1313" s="11">
        <f t="shared" si="103"/>
        <v>17135.843969907408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88</v>
      </c>
      <c r="P1314">
        <f t="shared" si="101"/>
        <v>4045.93</v>
      </c>
      <c r="Q1314" s="13" t="s">
        <v>8320</v>
      </c>
      <c r="R1314" t="s">
        <v>8322</v>
      </c>
      <c r="S1314" s="11">
        <f t="shared" si="102"/>
        <v>42082.702800925923</v>
      </c>
      <c r="T1314" s="11">
        <f t="shared" si="103"/>
        <v>16543.702800925927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10</v>
      </c>
      <c r="P1315">
        <f t="shared" si="101"/>
        <v>33.11</v>
      </c>
      <c r="Q1315" s="13" t="s">
        <v>8320</v>
      </c>
      <c r="R1315" t="s">
        <v>8322</v>
      </c>
      <c r="S1315" s="11">
        <f t="shared" si="102"/>
        <v>42402.709652777776</v>
      </c>
      <c r="T1315" s="11">
        <f t="shared" si="103"/>
        <v>16863.709652777776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2</v>
      </c>
      <c r="P1316">
        <f t="shared" si="101"/>
        <v>367.27</v>
      </c>
      <c r="Q1316" s="13" t="s">
        <v>8320</v>
      </c>
      <c r="R1316" t="s">
        <v>8322</v>
      </c>
      <c r="S1316" s="11">
        <f t="shared" si="102"/>
        <v>42604.669675925921</v>
      </c>
      <c r="T1316" s="11">
        <f t="shared" si="103"/>
        <v>17095.669675925925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</v>
      </c>
      <c r="P1317">
        <f t="shared" si="101"/>
        <v>16.28</v>
      </c>
      <c r="Q1317" s="13" t="s">
        <v>8320</v>
      </c>
      <c r="R1317" t="s">
        <v>8322</v>
      </c>
      <c r="S1317" s="11">
        <f t="shared" si="102"/>
        <v>42278.498240740737</v>
      </c>
      <c r="T1317" s="11">
        <f t="shared" si="103"/>
        <v>16745.041666666668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5</v>
      </c>
      <c r="P1318">
        <f t="shared" si="101"/>
        <v>4035</v>
      </c>
      <c r="Q1318" s="13" t="s">
        <v>8320</v>
      </c>
      <c r="R1318" t="s">
        <v>8322</v>
      </c>
      <c r="S1318" s="11">
        <f t="shared" si="102"/>
        <v>42393.961909722217</v>
      </c>
      <c r="T1318" s="11">
        <f t="shared" si="103"/>
        <v>16859.96190972222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2</v>
      </c>
      <c r="P1319">
        <f t="shared" si="101"/>
        <v>212.11</v>
      </c>
      <c r="Q1319" s="13" t="s">
        <v>8320</v>
      </c>
      <c r="R1319" t="s">
        <v>8322</v>
      </c>
      <c r="S1319" s="11">
        <f t="shared" si="102"/>
        <v>42520.235486111109</v>
      </c>
      <c r="T1319" s="11">
        <f t="shared" si="103"/>
        <v>17003.583333333332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10</v>
      </c>
      <c r="P1320">
        <f t="shared" si="101"/>
        <v>29.84</v>
      </c>
      <c r="Q1320" s="13" t="s">
        <v>8320</v>
      </c>
      <c r="R1320" t="s">
        <v>8322</v>
      </c>
      <c r="S1320" s="11">
        <f t="shared" si="102"/>
        <v>41985.043657407412</v>
      </c>
      <c r="T1320" s="11">
        <f t="shared" si="103"/>
        <v>16446.043657407408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69</v>
      </c>
      <c r="P1321">
        <f t="shared" si="101"/>
        <v>446.89</v>
      </c>
      <c r="Q1321" s="13" t="s">
        <v>8320</v>
      </c>
      <c r="R1321" t="s">
        <v>8322</v>
      </c>
      <c r="S1321" s="11">
        <f t="shared" si="102"/>
        <v>41816.812094907407</v>
      </c>
      <c r="T1321" s="11">
        <f t="shared" si="103"/>
        <v>16262.666666666666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4</v>
      </c>
      <c r="P1322">
        <f t="shared" si="101"/>
        <v>1340.33</v>
      </c>
      <c r="Q1322" s="13" t="s">
        <v>8320</v>
      </c>
      <c r="R1322" t="s">
        <v>8322</v>
      </c>
      <c r="S1322" s="11">
        <f t="shared" si="102"/>
        <v>42705.690347222218</v>
      </c>
      <c r="T1322" s="11">
        <f t="shared" si="103"/>
        <v>17165.958333333332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574</v>
      </c>
      <c r="Q1323" s="13" t="s">
        <v>8320</v>
      </c>
      <c r="R1323" t="s">
        <v>8322</v>
      </c>
      <c r="S1323" s="11">
        <f t="shared" si="102"/>
        <v>42697.74927083333</v>
      </c>
      <c r="T1323" s="11">
        <f t="shared" si="103"/>
        <v>17158.749270833334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11</v>
      </c>
      <c r="P1324">
        <f t="shared" si="101"/>
        <v>1003.93</v>
      </c>
      <c r="Q1324" s="13" t="s">
        <v>8320</v>
      </c>
      <c r="R1324" t="s">
        <v>8322</v>
      </c>
      <c r="S1324" s="11">
        <f t="shared" si="102"/>
        <v>42115.656539351854</v>
      </c>
      <c r="T1324" s="11">
        <f t="shared" si="103"/>
        <v>16576.65653935185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27</v>
      </c>
      <c r="P1325">
        <f t="shared" si="101"/>
        <v>91.14</v>
      </c>
      <c r="Q1325" s="13" t="s">
        <v>8320</v>
      </c>
      <c r="R1325" t="s">
        <v>8322</v>
      </c>
      <c r="S1325" s="11">
        <f t="shared" si="102"/>
        <v>42451.698449074072</v>
      </c>
      <c r="T1325" s="11">
        <f t="shared" si="103"/>
        <v>16917.288194444445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8</v>
      </c>
      <c r="P1326">
        <f t="shared" si="101"/>
        <v>44.5</v>
      </c>
      <c r="Q1326" s="13" t="s">
        <v>8320</v>
      </c>
      <c r="R1326" t="s">
        <v>8322</v>
      </c>
      <c r="S1326" s="11">
        <f t="shared" si="102"/>
        <v>42626.633703703701</v>
      </c>
      <c r="T1326" s="11">
        <f t="shared" si="103"/>
        <v>17087.633703703705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20</v>
      </c>
      <c r="P1327">
        <f t="shared" si="101"/>
        <v>500.5</v>
      </c>
      <c r="Q1327" s="13" t="s">
        <v>8320</v>
      </c>
      <c r="R1327" t="s">
        <v>8322</v>
      </c>
      <c r="S1327" s="11">
        <f t="shared" si="102"/>
        <v>42704.086053240739</v>
      </c>
      <c r="T1327" s="11">
        <f t="shared" si="103"/>
        <v>17165.086053240742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4</v>
      </c>
      <c r="P1328">
        <f t="shared" si="101"/>
        <v>363.82</v>
      </c>
      <c r="Q1328" s="13" t="s">
        <v>8320</v>
      </c>
      <c r="R1328" t="s">
        <v>8322</v>
      </c>
      <c r="S1328" s="11">
        <f t="shared" si="102"/>
        <v>41974.791990740734</v>
      </c>
      <c r="T1328" s="11">
        <f t="shared" si="103"/>
        <v>16450.791990740738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8</v>
      </c>
      <c r="P1329">
        <f t="shared" si="101"/>
        <v>97.57</v>
      </c>
      <c r="Q1329" s="13" t="s">
        <v>8320</v>
      </c>
      <c r="R1329" t="s">
        <v>8322</v>
      </c>
      <c r="S1329" s="11">
        <f t="shared" si="102"/>
        <v>42123.678645833337</v>
      </c>
      <c r="T1329" s="11">
        <f t="shared" si="103"/>
        <v>16584.678645833334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5</v>
      </c>
      <c r="P1330">
        <f t="shared" si="101"/>
        <v>266.68</v>
      </c>
      <c r="Q1330" s="13" t="s">
        <v>8320</v>
      </c>
      <c r="R1330" t="s">
        <v>8322</v>
      </c>
      <c r="S1330" s="11">
        <f t="shared" si="102"/>
        <v>42612.642754629633</v>
      </c>
      <c r="T1330" s="11">
        <f t="shared" si="103"/>
        <v>17088.642754629629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8</v>
      </c>
      <c r="P1331">
        <f t="shared" si="101"/>
        <v>444.44</v>
      </c>
      <c r="Q1331" s="13" t="s">
        <v>8320</v>
      </c>
      <c r="R1331" t="s">
        <v>8322</v>
      </c>
      <c r="S1331" s="11">
        <f t="shared" si="102"/>
        <v>41935.221585648149</v>
      </c>
      <c r="T1331" s="11">
        <f t="shared" si="103"/>
        <v>16406.263252314813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11</v>
      </c>
      <c r="P1332">
        <f t="shared" si="101"/>
        <v>80</v>
      </c>
      <c r="Q1332" s="13" t="s">
        <v>8320</v>
      </c>
      <c r="R1332" t="s">
        <v>8322</v>
      </c>
      <c r="S1332" s="11">
        <f t="shared" si="102"/>
        <v>42522.276724537034</v>
      </c>
      <c r="T1332" s="11">
        <f t="shared" si="103"/>
        <v>16984.166666666668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2</v>
      </c>
      <c r="P1333">
        <f t="shared" si="101"/>
        <v>117.65</v>
      </c>
      <c r="Q1333" s="13" t="s">
        <v>8320</v>
      </c>
      <c r="R1333" t="s">
        <v>8322</v>
      </c>
      <c r="S1333" s="11">
        <f t="shared" si="102"/>
        <v>42569.50409722222</v>
      </c>
      <c r="T1333" s="11">
        <f t="shared" si="103"/>
        <v>17030.504097222223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39</v>
      </c>
      <c r="P1334" t="e">
        <f t="shared" si="101"/>
        <v>#DIV/0!</v>
      </c>
      <c r="Q1334" s="13" t="s">
        <v>8320</v>
      </c>
      <c r="R1334" t="s">
        <v>8322</v>
      </c>
      <c r="S1334" s="11">
        <f t="shared" si="102"/>
        <v>42732.060277777782</v>
      </c>
      <c r="T1334" s="11">
        <f t="shared" si="103"/>
        <v>17193.060277777779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159</v>
      </c>
      <c r="P1335" t="e">
        <f t="shared" si="101"/>
        <v>#DIV/0!</v>
      </c>
      <c r="Q1335" s="13" t="s">
        <v>8320</v>
      </c>
      <c r="R1335" t="s">
        <v>8322</v>
      </c>
      <c r="S1335" s="11">
        <f t="shared" si="102"/>
        <v>41806.106770833336</v>
      </c>
      <c r="T1335" s="11">
        <f t="shared" si="103"/>
        <v>16267.106770833334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3</v>
      </c>
      <c r="P1336">
        <f t="shared" si="101"/>
        <v>14.41</v>
      </c>
      <c r="Q1336" s="13" t="s">
        <v>8320</v>
      </c>
      <c r="R1336" t="s">
        <v>8322</v>
      </c>
      <c r="S1336" s="11">
        <f t="shared" si="102"/>
        <v>42410.774155092593</v>
      </c>
      <c r="T1336" s="11">
        <f t="shared" si="103"/>
        <v>16871.774155092593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16</v>
      </c>
      <c r="P1337">
        <f t="shared" si="101"/>
        <v>248.5</v>
      </c>
      <c r="Q1337" s="13" t="s">
        <v>8320</v>
      </c>
      <c r="R1337" t="s">
        <v>8322</v>
      </c>
      <c r="S1337" s="11">
        <f t="shared" si="102"/>
        <v>42313.936365740738</v>
      </c>
      <c r="T1337" s="11">
        <f t="shared" si="103"/>
        <v>16774.936365740741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4</v>
      </c>
      <c r="P1338">
        <f t="shared" si="101"/>
        <v>17.73</v>
      </c>
      <c r="Q1338" s="13" t="s">
        <v>8320</v>
      </c>
      <c r="R1338" t="s">
        <v>8322</v>
      </c>
      <c r="S1338" s="11">
        <f t="shared" si="102"/>
        <v>41955.863750000004</v>
      </c>
      <c r="T1338" s="11">
        <f t="shared" si="103"/>
        <v>16421.86375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8</v>
      </c>
      <c r="P1339">
        <f t="shared" si="101"/>
        <v>28.25</v>
      </c>
      <c r="Q1339" s="13" t="s">
        <v>8320</v>
      </c>
      <c r="R1339" t="s">
        <v>8322</v>
      </c>
      <c r="S1339" s="11">
        <f t="shared" si="102"/>
        <v>42767.577303240745</v>
      </c>
      <c r="T1339" s="11">
        <f t="shared" si="103"/>
        <v>17228.577303240741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13</v>
      </c>
      <c r="P1340">
        <f t="shared" si="101"/>
        <v>262.52999999999997</v>
      </c>
      <c r="Q1340" s="13" t="s">
        <v>8320</v>
      </c>
      <c r="R1340" t="s">
        <v>8322</v>
      </c>
      <c r="S1340" s="11">
        <f t="shared" si="102"/>
        <v>42188.803622685184</v>
      </c>
      <c r="T1340" s="11">
        <f t="shared" si="103"/>
        <v>16649.803622685184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8</v>
      </c>
      <c r="P1341">
        <f t="shared" si="101"/>
        <v>106.08</v>
      </c>
      <c r="Q1341" s="13" t="s">
        <v>8320</v>
      </c>
      <c r="R1341" t="s">
        <v>8322</v>
      </c>
      <c r="S1341" s="11">
        <f t="shared" si="102"/>
        <v>41936.647164351853</v>
      </c>
      <c r="T1341" s="11">
        <f t="shared" si="103"/>
        <v>16412.68883101852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233</v>
      </c>
      <c r="P1342" t="e">
        <f t="shared" si="101"/>
        <v>#DIV/0!</v>
      </c>
      <c r="Q1342" s="13" t="s">
        <v>8320</v>
      </c>
      <c r="R1342" t="s">
        <v>8322</v>
      </c>
      <c r="S1342" s="11">
        <f t="shared" si="102"/>
        <v>41836.595520833333</v>
      </c>
      <c r="T1342" s="11">
        <f t="shared" si="103"/>
        <v>16297.595520833334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16</v>
      </c>
      <c r="P1343">
        <f t="shared" si="101"/>
        <v>85</v>
      </c>
      <c r="Q1343" s="13" t="s">
        <v>8320</v>
      </c>
      <c r="R1343" t="s">
        <v>8322</v>
      </c>
      <c r="S1343" s="11">
        <f t="shared" si="102"/>
        <v>42612.624039351853</v>
      </c>
      <c r="T1343" s="11">
        <f t="shared" si="103"/>
        <v>17075.624039351853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8</v>
      </c>
      <c r="P1344">
        <f t="shared" si="101"/>
        <v>3908</v>
      </c>
      <c r="Q1344" s="13" t="s">
        <v>8320</v>
      </c>
      <c r="R1344" t="s">
        <v>8322</v>
      </c>
      <c r="S1344" s="11">
        <f t="shared" si="102"/>
        <v>42172.816423611104</v>
      </c>
      <c r="T1344" s="11">
        <f t="shared" si="103"/>
        <v>16633.816423611108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8</v>
      </c>
      <c r="P1345">
        <f t="shared" si="101"/>
        <v>12.09</v>
      </c>
      <c r="Q1345" s="13" t="s">
        <v>8320</v>
      </c>
      <c r="R1345" t="s">
        <v>8322</v>
      </c>
      <c r="S1345" s="11">
        <f t="shared" si="102"/>
        <v>42542.526423611111</v>
      </c>
      <c r="T1345" s="11">
        <f t="shared" si="103"/>
        <v>17032.165972222221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260</v>
      </c>
      <c r="P1346">
        <f t="shared" si="101"/>
        <v>28.09</v>
      </c>
      <c r="Q1346" s="13" t="s">
        <v>8323</v>
      </c>
      <c r="R1346" t="s">
        <v>8324</v>
      </c>
      <c r="S1346" s="11">
        <f t="shared" si="102"/>
        <v>42522.789803240739</v>
      </c>
      <c r="T1346" s="11">
        <f t="shared" si="103"/>
        <v>16982.789803240743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1301</v>
      </c>
      <c r="P1347">
        <f t="shared" ref="P1347:P1410" si="106">ROUND(E1347/L1347,2)</f>
        <v>557.5</v>
      </c>
      <c r="Q1347" s="13" t="s">
        <v>8323</v>
      </c>
      <c r="R1347" t="s">
        <v>8324</v>
      </c>
      <c r="S1347" s="11">
        <f t="shared" ref="S1347:S1410" si="107">(((J1347/60)/60)/24)+DATE(1970, 1,1)</f>
        <v>41799.814340277779</v>
      </c>
      <c r="T1347" s="11">
        <f t="shared" ref="T1347:T1410" si="108">(((I1347/60)/60)/24)</f>
        <v>16265.814340277777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80</v>
      </c>
      <c r="P1348">
        <f t="shared" si="106"/>
        <v>26.17</v>
      </c>
      <c r="Q1348" s="13" t="s">
        <v>8323</v>
      </c>
      <c r="R1348" t="s">
        <v>8324</v>
      </c>
      <c r="S1348" s="11">
        <f t="shared" si="107"/>
        <v>41422.075821759259</v>
      </c>
      <c r="T1348" s="11">
        <f t="shared" si="108"/>
        <v>15883.075821759259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155</v>
      </c>
      <c r="P1349">
        <f t="shared" si="106"/>
        <v>125.16</v>
      </c>
      <c r="Q1349" s="13" t="s">
        <v>8323</v>
      </c>
      <c r="R1349" t="s">
        <v>8324</v>
      </c>
      <c r="S1349" s="11">
        <f t="shared" si="107"/>
        <v>42040.638020833328</v>
      </c>
      <c r="T1349" s="11">
        <f t="shared" si="108"/>
        <v>16501.638020833332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66</v>
      </c>
      <c r="P1350">
        <f t="shared" si="106"/>
        <v>149.12</v>
      </c>
      <c r="Q1350" s="13" t="s">
        <v>8323</v>
      </c>
      <c r="R1350" t="s">
        <v>8324</v>
      </c>
      <c r="S1350" s="11">
        <f t="shared" si="107"/>
        <v>41963.506168981476</v>
      </c>
      <c r="T1350" s="11">
        <f t="shared" si="108"/>
        <v>16422.506168981479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77</v>
      </c>
      <c r="P1351">
        <f t="shared" si="106"/>
        <v>22.47</v>
      </c>
      <c r="Q1351" s="13" t="s">
        <v>8323</v>
      </c>
      <c r="R1351" t="s">
        <v>8324</v>
      </c>
      <c r="S1351" s="11">
        <f t="shared" si="107"/>
        <v>42317.33258101852</v>
      </c>
      <c r="T1351" s="11">
        <f t="shared" si="108"/>
        <v>16785.290972222221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77</v>
      </c>
      <c r="P1352">
        <f t="shared" si="106"/>
        <v>49.38</v>
      </c>
      <c r="Q1352" s="13" t="s">
        <v>8323</v>
      </c>
      <c r="R1352" t="s">
        <v>8324</v>
      </c>
      <c r="S1352" s="11">
        <f t="shared" si="107"/>
        <v>42334.013124999998</v>
      </c>
      <c r="T1352" s="11">
        <f t="shared" si="108"/>
        <v>16795.013125000001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19</v>
      </c>
      <c r="P1353">
        <f t="shared" si="106"/>
        <v>31.85</v>
      </c>
      <c r="Q1353" s="13" t="s">
        <v>8323</v>
      </c>
      <c r="R1353" t="s">
        <v>8324</v>
      </c>
      <c r="S1353" s="11">
        <f t="shared" si="107"/>
        <v>42382.74009259259</v>
      </c>
      <c r="T1353" s="11">
        <f t="shared" si="108"/>
        <v>16843.740092592594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38</v>
      </c>
      <c r="P1354">
        <f t="shared" si="106"/>
        <v>16.760000000000002</v>
      </c>
      <c r="Q1354" s="13" t="s">
        <v>8323</v>
      </c>
      <c r="R1354" t="s">
        <v>8324</v>
      </c>
      <c r="S1354" s="11">
        <f t="shared" si="107"/>
        <v>42200.578310185185</v>
      </c>
      <c r="T1354" s="11">
        <f t="shared" si="108"/>
        <v>16683.165972222221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380</v>
      </c>
      <c r="P1355">
        <f t="shared" si="106"/>
        <v>90.48</v>
      </c>
      <c r="Q1355" s="13" t="s">
        <v>8323</v>
      </c>
      <c r="R1355" t="s">
        <v>8324</v>
      </c>
      <c r="S1355" s="11">
        <f t="shared" si="107"/>
        <v>41309.11791666667</v>
      </c>
      <c r="T1355" s="11">
        <f t="shared" si="108"/>
        <v>15775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317</v>
      </c>
      <c r="P1356">
        <f t="shared" si="106"/>
        <v>59.34</v>
      </c>
      <c r="Q1356" s="13" t="s">
        <v>8323</v>
      </c>
      <c r="R1356" t="s">
        <v>8324</v>
      </c>
      <c r="S1356" s="11">
        <f t="shared" si="107"/>
        <v>42502.807627314818</v>
      </c>
      <c r="T1356" s="11">
        <f t="shared" si="108"/>
        <v>16963.807627314814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152</v>
      </c>
      <c r="P1357">
        <f t="shared" si="106"/>
        <v>31.33</v>
      </c>
      <c r="Q1357" s="13" t="s">
        <v>8323</v>
      </c>
      <c r="R1357" t="s">
        <v>8324</v>
      </c>
      <c r="S1357" s="11">
        <f t="shared" si="107"/>
        <v>41213.254687499997</v>
      </c>
      <c r="T1357" s="11">
        <f t="shared" si="108"/>
        <v>15674.416666666666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111</v>
      </c>
      <c r="P1358">
        <f t="shared" si="106"/>
        <v>43.51</v>
      </c>
      <c r="Q1358" s="13" t="s">
        <v>8323</v>
      </c>
      <c r="R1358" t="s">
        <v>8324</v>
      </c>
      <c r="S1358" s="11">
        <f t="shared" si="107"/>
        <v>41430.038888888892</v>
      </c>
      <c r="T1358" s="11">
        <f t="shared" si="108"/>
        <v>15891.03888888889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189</v>
      </c>
      <c r="P1359">
        <f t="shared" si="106"/>
        <v>58.17</v>
      </c>
      <c r="Q1359" s="13" t="s">
        <v>8323</v>
      </c>
      <c r="R1359" t="s">
        <v>8324</v>
      </c>
      <c r="S1359" s="11">
        <f t="shared" si="107"/>
        <v>41304.962233796294</v>
      </c>
      <c r="T1359" s="11">
        <f t="shared" si="108"/>
        <v>15765.249305555555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126</v>
      </c>
      <c r="P1360">
        <f t="shared" si="106"/>
        <v>77.05</v>
      </c>
      <c r="Q1360" s="13" t="s">
        <v>8323</v>
      </c>
      <c r="R1360" t="s">
        <v>8324</v>
      </c>
      <c r="S1360" s="11">
        <f t="shared" si="107"/>
        <v>40689.570868055554</v>
      </c>
      <c r="T1360" s="11">
        <f t="shared" si="108"/>
        <v>15150.570868055556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572</v>
      </c>
      <c r="P1361">
        <f t="shared" si="106"/>
        <v>198.58</v>
      </c>
      <c r="Q1361" s="13" t="s">
        <v>8323</v>
      </c>
      <c r="R1361" t="s">
        <v>8324</v>
      </c>
      <c r="S1361" s="11">
        <f t="shared" si="107"/>
        <v>40668.814699074072</v>
      </c>
      <c r="T1361" s="11">
        <f t="shared" si="108"/>
        <v>15161.814699074073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251</v>
      </c>
      <c r="P1362">
        <f t="shared" si="106"/>
        <v>46.42</v>
      </c>
      <c r="Q1362" s="13" t="s">
        <v>8323</v>
      </c>
      <c r="R1362" t="s">
        <v>8324</v>
      </c>
      <c r="S1362" s="11">
        <f t="shared" si="107"/>
        <v>41095.900694444441</v>
      </c>
      <c r="T1362" s="11">
        <f t="shared" si="108"/>
        <v>15554.900694444443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63</v>
      </c>
      <c r="P1363">
        <f t="shared" si="106"/>
        <v>14.21</v>
      </c>
      <c r="Q1363" s="13" t="s">
        <v>8323</v>
      </c>
      <c r="R1363" t="s">
        <v>8324</v>
      </c>
      <c r="S1363" s="11">
        <f t="shared" si="107"/>
        <v>41781.717268518521</v>
      </c>
      <c r="T1363" s="11">
        <f t="shared" si="108"/>
        <v>16242.71726851852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375</v>
      </c>
      <c r="P1364">
        <f t="shared" si="106"/>
        <v>150</v>
      </c>
      <c r="Q1364" s="13" t="s">
        <v>8323</v>
      </c>
      <c r="R1364" t="s">
        <v>8324</v>
      </c>
      <c r="S1364" s="11">
        <f t="shared" si="107"/>
        <v>41464.934386574074</v>
      </c>
      <c r="T1364" s="11">
        <f t="shared" si="108"/>
        <v>15955.934386574074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1873</v>
      </c>
      <c r="P1365">
        <f t="shared" si="106"/>
        <v>749.2</v>
      </c>
      <c r="Q1365" s="13" t="s">
        <v>8323</v>
      </c>
      <c r="R1365" t="s">
        <v>8324</v>
      </c>
      <c r="S1365" s="11">
        <f t="shared" si="107"/>
        <v>42396.8440625</v>
      </c>
      <c r="T1365" s="11">
        <f t="shared" si="108"/>
        <v>16846.332638888889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9</v>
      </c>
      <c r="P1366">
        <f t="shared" si="106"/>
        <v>25.95</v>
      </c>
      <c r="Q1366" s="13" t="s">
        <v>8326</v>
      </c>
      <c r="R1366" t="s">
        <v>8327</v>
      </c>
      <c r="S1366" s="11">
        <f t="shared" si="107"/>
        <v>41951.695671296293</v>
      </c>
      <c r="T1366" s="11">
        <f t="shared" si="108"/>
        <v>16442.695671296296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50</v>
      </c>
      <c r="P1367">
        <f t="shared" si="106"/>
        <v>40.6</v>
      </c>
      <c r="Q1367" s="13" t="s">
        <v>8326</v>
      </c>
      <c r="R1367" t="s">
        <v>8327</v>
      </c>
      <c r="S1367" s="11">
        <f t="shared" si="107"/>
        <v>42049.733240740738</v>
      </c>
      <c r="T1367" s="11">
        <f t="shared" si="108"/>
        <v>16510.691574074073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50</v>
      </c>
      <c r="P1368">
        <f t="shared" si="106"/>
        <v>25.39</v>
      </c>
      <c r="Q1368" s="13" t="s">
        <v>8326</v>
      </c>
      <c r="R1368" t="s">
        <v>8327</v>
      </c>
      <c r="S1368" s="11">
        <f t="shared" si="107"/>
        <v>41924.996099537035</v>
      </c>
      <c r="T1368" s="11">
        <f t="shared" si="108"/>
        <v>16401.037766203703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75</v>
      </c>
      <c r="P1369">
        <f t="shared" si="106"/>
        <v>41.44</v>
      </c>
      <c r="Q1369" s="13" t="s">
        <v>8326</v>
      </c>
      <c r="R1369" t="s">
        <v>8327</v>
      </c>
      <c r="S1369" s="11">
        <f t="shared" si="107"/>
        <v>42292.002893518518</v>
      </c>
      <c r="T1369" s="11">
        <f t="shared" si="108"/>
        <v>16753.044560185186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74</v>
      </c>
      <c r="P1370">
        <f t="shared" si="106"/>
        <v>42.64</v>
      </c>
      <c r="Q1370" s="13" t="s">
        <v>8326</v>
      </c>
      <c r="R1370" t="s">
        <v>8327</v>
      </c>
      <c r="S1370" s="11">
        <f t="shared" si="107"/>
        <v>42146.190902777773</v>
      </c>
      <c r="T1370" s="11">
        <f t="shared" si="108"/>
        <v>16601.190902777777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11</v>
      </c>
      <c r="P1371">
        <f t="shared" si="106"/>
        <v>9.11</v>
      </c>
      <c r="Q1371" s="13" t="s">
        <v>8326</v>
      </c>
      <c r="R1371" t="s">
        <v>8327</v>
      </c>
      <c r="S1371" s="11">
        <f t="shared" si="107"/>
        <v>41710.594282407408</v>
      </c>
      <c r="T1371" s="11">
        <f t="shared" si="108"/>
        <v>16171.594282407406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247</v>
      </c>
      <c r="P1372">
        <f t="shared" si="106"/>
        <v>185</v>
      </c>
      <c r="Q1372" s="13" t="s">
        <v>8326</v>
      </c>
      <c r="R1372" t="s">
        <v>8327</v>
      </c>
      <c r="S1372" s="11">
        <f t="shared" si="107"/>
        <v>41548.00335648148</v>
      </c>
      <c r="T1372" s="11">
        <f t="shared" si="108"/>
        <v>15994.00335648148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53</v>
      </c>
      <c r="P1373">
        <f t="shared" si="106"/>
        <v>52.64</v>
      </c>
      <c r="Q1373" s="13" t="s">
        <v>8326</v>
      </c>
      <c r="R1373" t="s">
        <v>8327</v>
      </c>
      <c r="S1373" s="11">
        <f t="shared" si="107"/>
        <v>42101.758587962962</v>
      </c>
      <c r="T1373" s="11">
        <f t="shared" si="108"/>
        <v>16562.758587962962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737</v>
      </c>
      <c r="P1374">
        <f t="shared" si="106"/>
        <v>230.25</v>
      </c>
      <c r="Q1374" s="13" t="s">
        <v>8326</v>
      </c>
      <c r="R1374" t="s">
        <v>8327</v>
      </c>
      <c r="S1374" s="11">
        <f t="shared" si="107"/>
        <v>41072.739953703705</v>
      </c>
      <c r="T1374" s="11">
        <f t="shared" si="108"/>
        <v>15533.739953703705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37</v>
      </c>
      <c r="P1375">
        <f t="shared" si="106"/>
        <v>70.650000000000006</v>
      </c>
      <c r="Q1375" s="13" t="s">
        <v>8326</v>
      </c>
      <c r="R1375" t="s">
        <v>8327</v>
      </c>
      <c r="S1375" s="11">
        <f t="shared" si="107"/>
        <v>42704.95177083333</v>
      </c>
      <c r="T1375" s="11">
        <f t="shared" si="108"/>
        <v>17165.951770833333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245</v>
      </c>
      <c r="P1376">
        <f t="shared" si="106"/>
        <v>55.61</v>
      </c>
      <c r="Q1376" s="13" t="s">
        <v>8326</v>
      </c>
      <c r="R1376" t="s">
        <v>8327</v>
      </c>
      <c r="S1376" s="11">
        <f t="shared" si="107"/>
        <v>42424.161898148144</v>
      </c>
      <c r="T1376" s="11">
        <f t="shared" si="108"/>
        <v>16885.12023148148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92</v>
      </c>
      <c r="P1377">
        <f t="shared" si="106"/>
        <v>33.58</v>
      </c>
      <c r="Q1377" s="13" t="s">
        <v>8326</v>
      </c>
      <c r="R1377" t="s">
        <v>8327</v>
      </c>
      <c r="S1377" s="11">
        <f t="shared" si="107"/>
        <v>42720.066192129627</v>
      </c>
      <c r="T1377" s="11">
        <f t="shared" si="108"/>
        <v>17181.066192129631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99</v>
      </c>
      <c r="P1378">
        <f t="shared" si="106"/>
        <v>21.78</v>
      </c>
      <c r="Q1378" s="13" t="s">
        <v>8326</v>
      </c>
      <c r="R1378" t="s">
        <v>8327</v>
      </c>
      <c r="S1378" s="11">
        <f t="shared" si="107"/>
        <v>42677.669050925921</v>
      </c>
      <c r="T1378" s="11">
        <f t="shared" si="108"/>
        <v>17138.710717592592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281</v>
      </c>
      <c r="P1379">
        <f t="shared" si="106"/>
        <v>117.9</v>
      </c>
      <c r="Q1379" s="13" t="s">
        <v>8326</v>
      </c>
      <c r="R1379" t="s">
        <v>8327</v>
      </c>
      <c r="S1379" s="11">
        <f t="shared" si="107"/>
        <v>42747.219560185185</v>
      </c>
      <c r="T1379" s="11">
        <f t="shared" si="108"/>
        <v>17200.174305555556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182</v>
      </c>
      <c r="P1380">
        <f t="shared" si="106"/>
        <v>27.38</v>
      </c>
      <c r="Q1380" s="13" t="s">
        <v>8326</v>
      </c>
      <c r="R1380" t="s">
        <v>8327</v>
      </c>
      <c r="S1380" s="11">
        <f t="shared" si="107"/>
        <v>42568.759374999994</v>
      </c>
      <c r="T1380" s="11">
        <f t="shared" si="108"/>
        <v>17014.759374999998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36</v>
      </c>
      <c r="P1381">
        <f t="shared" si="106"/>
        <v>24.09</v>
      </c>
      <c r="Q1381" s="13" t="s">
        <v>8326</v>
      </c>
      <c r="R1381" t="s">
        <v>8327</v>
      </c>
      <c r="S1381" s="11">
        <f t="shared" si="107"/>
        <v>42130.491620370376</v>
      </c>
      <c r="T1381" s="11">
        <f t="shared" si="108"/>
        <v>16591.491620370372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14544</v>
      </c>
      <c r="P1382">
        <f t="shared" si="106"/>
        <v>727.2</v>
      </c>
      <c r="Q1382" s="13" t="s">
        <v>8326</v>
      </c>
      <c r="R1382" t="s">
        <v>8327</v>
      </c>
      <c r="S1382" s="11">
        <f t="shared" si="107"/>
        <v>42141.762800925921</v>
      </c>
      <c r="T1382" s="11">
        <f t="shared" si="108"/>
        <v>16595.083333333332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72</v>
      </c>
      <c r="P1383">
        <f t="shared" si="106"/>
        <v>49.32</v>
      </c>
      <c r="Q1383" s="13" t="s">
        <v>8326</v>
      </c>
      <c r="R1383" t="s">
        <v>8327</v>
      </c>
      <c r="S1383" s="11">
        <f t="shared" si="107"/>
        <v>42703.214409722219</v>
      </c>
      <c r="T1383" s="11">
        <f t="shared" si="108"/>
        <v>17164.214409722223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45</v>
      </c>
      <c r="P1384">
        <f t="shared" si="106"/>
        <v>24.32</v>
      </c>
      <c r="Q1384" s="13" t="s">
        <v>8326</v>
      </c>
      <c r="R1384" t="s">
        <v>8327</v>
      </c>
      <c r="S1384" s="11">
        <f t="shared" si="107"/>
        <v>41370.800185185188</v>
      </c>
      <c r="T1384" s="11">
        <f t="shared" si="108"/>
        <v>15831.800185185186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164</v>
      </c>
      <c r="P1385">
        <f t="shared" si="106"/>
        <v>38.69</v>
      </c>
      <c r="Q1385" s="13" t="s">
        <v>8326</v>
      </c>
      <c r="R1385" t="s">
        <v>8327</v>
      </c>
      <c r="S1385" s="11">
        <f t="shared" si="107"/>
        <v>42707.074976851851</v>
      </c>
      <c r="T1385" s="11">
        <f t="shared" si="108"/>
        <v>17158.074976851851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103</v>
      </c>
      <c r="P1386">
        <f t="shared" si="106"/>
        <v>56.98</v>
      </c>
      <c r="Q1386" s="13" t="s">
        <v>8326</v>
      </c>
      <c r="R1386" t="s">
        <v>8327</v>
      </c>
      <c r="S1386" s="11">
        <f t="shared" si="107"/>
        <v>42160.735208333332</v>
      </c>
      <c r="T1386" s="11">
        <f t="shared" si="108"/>
        <v>16621.735208333332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45</v>
      </c>
      <c r="P1387">
        <f t="shared" si="106"/>
        <v>26.68</v>
      </c>
      <c r="Q1387" s="13" t="s">
        <v>8326</v>
      </c>
      <c r="R1387" t="s">
        <v>8327</v>
      </c>
      <c r="S1387" s="11">
        <f t="shared" si="107"/>
        <v>42433.688900462963</v>
      </c>
      <c r="T1387" s="11">
        <f t="shared" si="108"/>
        <v>16920.507638888888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893</v>
      </c>
      <c r="P1388">
        <f t="shared" si="106"/>
        <v>255.15</v>
      </c>
      <c r="Q1388" s="13" t="s">
        <v>8326</v>
      </c>
      <c r="R1388" t="s">
        <v>8327</v>
      </c>
      <c r="S1388" s="11">
        <f t="shared" si="107"/>
        <v>42184.646863425922</v>
      </c>
      <c r="T1388" s="11">
        <f t="shared" si="108"/>
        <v>16645.646863425925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89</v>
      </c>
      <c r="P1389">
        <f t="shared" si="106"/>
        <v>45.67</v>
      </c>
      <c r="Q1389" s="13" t="s">
        <v>8326</v>
      </c>
      <c r="R1389" t="s">
        <v>8327</v>
      </c>
      <c r="S1389" s="11">
        <f t="shared" si="107"/>
        <v>42126.92123842593</v>
      </c>
      <c r="T1389" s="11">
        <f t="shared" si="108"/>
        <v>16589.1875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71</v>
      </c>
      <c r="P1390">
        <f t="shared" si="106"/>
        <v>31.74</v>
      </c>
      <c r="Q1390" s="13" t="s">
        <v>8326</v>
      </c>
      <c r="R1390" t="s">
        <v>8327</v>
      </c>
      <c r="S1390" s="11">
        <f t="shared" si="107"/>
        <v>42634.614780092597</v>
      </c>
      <c r="T1390" s="11">
        <f t="shared" si="108"/>
        <v>17091.676388888889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710</v>
      </c>
      <c r="P1391">
        <f t="shared" si="106"/>
        <v>104.41</v>
      </c>
      <c r="Q1391" s="13" t="s">
        <v>8326</v>
      </c>
      <c r="R1391" t="s">
        <v>8327</v>
      </c>
      <c r="S1391" s="11">
        <f t="shared" si="107"/>
        <v>42565.480983796297</v>
      </c>
      <c r="T1391" s="11">
        <f t="shared" si="108"/>
        <v>17026.480983796297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127</v>
      </c>
      <c r="P1392">
        <f t="shared" si="106"/>
        <v>186.84</v>
      </c>
      <c r="Q1392" s="13" t="s">
        <v>8326</v>
      </c>
      <c r="R1392" t="s">
        <v>8327</v>
      </c>
      <c r="S1392" s="11">
        <f t="shared" si="107"/>
        <v>42087.803310185183</v>
      </c>
      <c r="T1392" s="11">
        <f t="shared" si="108"/>
        <v>16552.716666666667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708</v>
      </c>
      <c r="P1393">
        <f t="shared" si="106"/>
        <v>272.31</v>
      </c>
      <c r="Q1393" s="13" t="s">
        <v>8326</v>
      </c>
      <c r="R1393" t="s">
        <v>8327</v>
      </c>
      <c r="S1393" s="11">
        <f t="shared" si="107"/>
        <v>42193.650671296295</v>
      </c>
      <c r="T1393" s="11">
        <f t="shared" si="108"/>
        <v>16669.207638888889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141</v>
      </c>
      <c r="P1394">
        <f t="shared" si="106"/>
        <v>33.99</v>
      </c>
      <c r="Q1394" s="13" t="s">
        <v>8326</v>
      </c>
      <c r="R1394" t="s">
        <v>8327</v>
      </c>
      <c r="S1394" s="11">
        <f t="shared" si="107"/>
        <v>42401.154930555553</v>
      </c>
      <c r="T1394" s="11">
        <f t="shared" si="108"/>
        <v>16863.154930555556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35</v>
      </c>
      <c r="P1395">
        <f t="shared" si="106"/>
        <v>67.900000000000006</v>
      </c>
      <c r="Q1395" s="13" t="s">
        <v>8326</v>
      </c>
      <c r="R1395" t="s">
        <v>8327</v>
      </c>
      <c r="S1395" s="11">
        <f t="shared" si="107"/>
        <v>42553.681979166664</v>
      </c>
      <c r="T1395" s="11">
        <f t="shared" si="108"/>
        <v>17014.681979166668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471</v>
      </c>
      <c r="P1396">
        <f t="shared" si="106"/>
        <v>207.65</v>
      </c>
      <c r="Q1396" s="13" t="s">
        <v>8326</v>
      </c>
      <c r="R1396" t="s">
        <v>8327</v>
      </c>
      <c r="S1396" s="11">
        <f t="shared" si="107"/>
        <v>42752.144976851851</v>
      </c>
      <c r="T1396" s="11">
        <f t="shared" si="108"/>
        <v>17226.125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101</v>
      </c>
      <c r="P1397">
        <f t="shared" si="106"/>
        <v>43.05</v>
      </c>
      <c r="Q1397" s="13" t="s">
        <v>8326</v>
      </c>
      <c r="R1397" t="s">
        <v>8327</v>
      </c>
      <c r="S1397" s="11">
        <f t="shared" si="107"/>
        <v>42719.90834490741</v>
      </c>
      <c r="T1397" s="11">
        <f t="shared" si="108"/>
        <v>17180.908344907406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59</v>
      </c>
      <c r="P1398">
        <f t="shared" si="106"/>
        <v>48.3</v>
      </c>
      <c r="Q1398" s="13" t="s">
        <v>8326</v>
      </c>
      <c r="R1398" t="s">
        <v>8327</v>
      </c>
      <c r="S1398" s="11">
        <f t="shared" si="107"/>
        <v>42018.99863425926</v>
      </c>
      <c r="T1398" s="11">
        <f t="shared" si="108"/>
        <v>16479.99863425926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35</v>
      </c>
      <c r="P1399">
        <f t="shared" si="106"/>
        <v>22.24</v>
      </c>
      <c r="Q1399" s="13" t="s">
        <v>8326</v>
      </c>
      <c r="R1399" t="s">
        <v>8327</v>
      </c>
      <c r="S1399" s="11">
        <f t="shared" si="107"/>
        <v>42640.917939814812</v>
      </c>
      <c r="T1399" s="11">
        <f t="shared" si="108"/>
        <v>17101.888194444444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80</v>
      </c>
      <c r="P1400">
        <f t="shared" si="106"/>
        <v>54</v>
      </c>
      <c r="Q1400" s="13" t="s">
        <v>8326</v>
      </c>
      <c r="R1400" t="s">
        <v>8327</v>
      </c>
      <c r="S1400" s="11">
        <f t="shared" si="107"/>
        <v>42526.874236111107</v>
      </c>
      <c r="T1400" s="11">
        <f t="shared" si="108"/>
        <v>16987.874236111111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39</v>
      </c>
      <c r="P1401">
        <f t="shared" si="106"/>
        <v>19.07</v>
      </c>
      <c r="Q1401" s="13" t="s">
        <v>8326</v>
      </c>
      <c r="R1401" t="s">
        <v>8327</v>
      </c>
      <c r="S1401" s="11">
        <f t="shared" si="107"/>
        <v>41889.004317129627</v>
      </c>
      <c r="T1401" s="11">
        <f t="shared" si="108"/>
        <v>16350.004317129627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1002</v>
      </c>
      <c r="P1402">
        <f t="shared" si="106"/>
        <v>103.12</v>
      </c>
      <c r="Q1402" s="13" t="s">
        <v>8326</v>
      </c>
      <c r="R1402" t="s">
        <v>8327</v>
      </c>
      <c r="S1402" s="11">
        <f t="shared" si="107"/>
        <v>42498.341122685189</v>
      </c>
      <c r="T1402" s="11">
        <f t="shared" si="108"/>
        <v>16964.229166666668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140</v>
      </c>
      <c r="P1403">
        <f t="shared" si="106"/>
        <v>14.59</v>
      </c>
      <c r="Q1403" s="13" t="s">
        <v>8326</v>
      </c>
      <c r="R1403" t="s">
        <v>8327</v>
      </c>
      <c r="S1403" s="11">
        <f t="shared" si="107"/>
        <v>41399.99622685185</v>
      </c>
      <c r="T1403" s="11">
        <f t="shared" si="108"/>
        <v>15851.996226851852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140</v>
      </c>
      <c r="P1404">
        <f t="shared" si="106"/>
        <v>30.97</v>
      </c>
      <c r="Q1404" s="13" t="s">
        <v>8326</v>
      </c>
      <c r="R1404" t="s">
        <v>8327</v>
      </c>
      <c r="S1404" s="11">
        <f t="shared" si="107"/>
        <v>42065.053368055553</v>
      </c>
      <c r="T1404" s="11">
        <f t="shared" si="108"/>
        <v>16556.011701388892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88</v>
      </c>
      <c r="P1405">
        <f t="shared" si="106"/>
        <v>53.03</v>
      </c>
      <c r="Q1405" s="13" t="s">
        <v>8326</v>
      </c>
      <c r="R1405" t="s">
        <v>8327</v>
      </c>
      <c r="S1405" s="11">
        <f t="shared" si="107"/>
        <v>41451.062905092593</v>
      </c>
      <c r="T1405" s="11">
        <f t="shared" si="108"/>
        <v>15912.062905092593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24</v>
      </c>
      <c r="P1406">
        <f t="shared" si="106"/>
        <v>700</v>
      </c>
      <c r="Q1406" s="13" t="s">
        <v>8323</v>
      </c>
      <c r="R1406" t="s">
        <v>8342</v>
      </c>
      <c r="S1406" s="11">
        <f t="shared" si="107"/>
        <v>42032.510243055556</v>
      </c>
      <c r="T1406" s="11">
        <f t="shared" si="108"/>
        <v>16488.510243055556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14</v>
      </c>
      <c r="P1407">
        <f t="shared" si="106"/>
        <v>205.82</v>
      </c>
      <c r="Q1407" s="13" t="s">
        <v>8323</v>
      </c>
      <c r="R1407" t="s">
        <v>8342</v>
      </c>
      <c r="S1407" s="11">
        <f t="shared" si="107"/>
        <v>41941.680567129632</v>
      </c>
      <c r="T1407" s="11">
        <f t="shared" si="108"/>
        <v>16402.722233796296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29</v>
      </c>
      <c r="P1408">
        <f t="shared" si="106"/>
        <v>1162</v>
      </c>
      <c r="Q1408" s="13" t="s">
        <v>8323</v>
      </c>
      <c r="R1408" t="s">
        <v>8342</v>
      </c>
      <c r="S1408" s="11">
        <f t="shared" si="107"/>
        <v>42297.432951388888</v>
      </c>
      <c r="T1408" s="11">
        <f t="shared" si="108"/>
        <v>16781.416666666668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116</v>
      </c>
      <c r="P1409">
        <f t="shared" si="106"/>
        <v>1742.5</v>
      </c>
      <c r="Q1409" s="13" t="s">
        <v>8323</v>
      </c>
      <c r="R1409" t="s">
        <v>8342</v>
      </c>
      <c r="S1409" s="11">
        <f t="shared" si="107"/>
        <v>41838.536782407406</v>
      </c>
      <c r="T1409" s="11">
        <f t="shared" si="108"/>
        <v>16294.536782407406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347</v>
      </c>
      <c r="P1410">
        <f t="shared" si="106"/>
        <v>578.33000000000004</v>
      </c>
      <c r="Q1410" s="13" t="s">
        <v>8323</v>
      </c>
      <c r="R1410" t="s">
        <v>8342</v>
      </c>
      <c r="S1410" s="11">
        <f t="shared" si="107"/>
        <v>42291.872175925921</v>
      </c>
      <c r="T1410" s="11">
        <f t="shared" si="108"/>
        <v>16752.913842592592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87</v>
      </c>
      <c r="P1411" t="e">
        <f t="shared" ref="P1411:P1474" si="111">ROUND(E1411/L1411,2)</f>
        <v>#DIV/0!</v>
      </c>
      <c r="Q1411" s="13" t="s">
        <v>8323</v>
      </c>
      <c r="R1411" t="s">
        <v>8342</v>
      </c>
      <c r="S1411" s="11">
        <f t="shared" ref="S1411:S1474" si="112">(((J1411/60)/60)/24)+DATE(1970, 1,1)</f>
        <v>41945.133506944447</v>
      </c>
      <c r="T1411" s="11">
        <f t="shared" ref="T1411:T1474" si="113">(((I1411/60)/60)/24)</f>
        <v>16436.175173611111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58</v>
      </c>
      <c r="P1412">
        <f t="shared" si="111"/>
        <v>3466</v>
      </c>
      <c r="Q1412" s="13" t="s">
        <v>8323</v>
      </c>
      <c r="R1412" t="s">
        <v>8342</v>
      </c>
      <c r="S1412" s="11">
        <f t="shared" si="112"/>
        <v>42479.318518518514</v>
      </c>
      <c r="T1412" s="11">
        <f t="shared" si="113"/>
        <v>16955.318518518518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116</v>
      </c>
      <c r="P1413">
        <f t="shared" si="111"/>
        <v>1155.1099999999999</v>
      </c>
      <c r="Q1413" s="13" t="s">
        <v>8323</v>
      </c>
      <c r="R1413" t="s">
        <v>8342</v>
      </c>
      <c r="S1413" s="11">
        <f t="shared" si="112"/>
        <v>42013.059027777781</v>
      </c>
      <c r="T1413" s="11">
        <f t="shared" si="113"/>
        <v>16472.059027777777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50</v>
      </c>
      <c r="P1414">
        <f t="shared" si="111"/>
        <v>266.54000000000002</v>
      </c>
      <c r="Q1414" s="13" t="s">
        <v>8323</v>
      </c>
      <c r="R1414" t="s">
        <v>8342</v>
      </c>
      <c r="S1414" s="11">
        <f t="shared" si="112"/>
        <v>41947.063645833332</v>
      </c>
      <c r="T1414" s="11">
        <f t="shared" si="113"/>
        <v>16408.063645833332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173</v>
      </c>
      <c r="P1415">
        <f t="shared" si="111"/>
        <v>3460</v>
      </c>
      <c r="Q1415" s="13" t="s">
        <v>8323</v>
      </c>
      <c r="R1415" t="s">
        <v>8342</v>
      </c>
      <c r="S1415" s="11">
        <f t="shared" si="112"/>
        <v>42360.437152777777</v>
      </c>
      <c r="T1415" s="11">
        <f t="shared" si="113"/>
        <v>16851.437152777777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691</v>
      </c>
      <c r="P1416">
        <f t="shared" si="111"/>
        <v>3453.69</v>
      </c>
      <c r="Q1416" s="13" t="s">
        <v>8323</v>
      </c>
      <c r="R1416" t="s">
        <v>8342</v>
      </c>
      <c r="S1416" s="11">
        <f t="shared" si="112"/>
        <v>42708.25309027778</v>
      </c>
      <c r="T1416" s="11">
        <f t="shared" si="113"/>
        <v>17169.253090277776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78</v>
      </c>
      <c r="P1417">
        <f t="shared" si="111"/>
        <v>383.22</v>
      </c>
      <c r="Q1417" s="13" t="s">
        <v>8323</v>
      </c>
      <c r="R1417" t="s">
        <v>8342</v>
      </c>
      <c r="S1417" s="11">
        <f t="shared" si="112"/>
        <v>42192.675821759258</v>
      </c>
      <c r="T1417" s="11">
        <f t="shared" si="113"/>
        <v>16663.675821759261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7</v>
      </c>
      <c r="P1418" t="e">
        <f t="shared" si="111"/>
        <v>#DIV/0!</v>
      </c>
      <c r="Q1418" s="13" t="s">
        <v>8323</v>
      </c>
      <c r="R1418" t="s">
        <v>8342</v>
      </c>
      <c r="S1418" s="11">
        <f t="shared" si="112"/>
        <v>42299.926145833335</v>
      </c>
      <c r="T1418" s="11">
        <f t="shared" si="113"/>
        <v>16760.967812499999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76</v>
      </c>
      <c r="P1419">
        <f t="shared" si="111"/>
        <v>1720</v>
      </c>
      <c r="Q1419" s="13" t="s">
        <v>8323</v>
      </c>
      <c r="R1419" t="s">
        <v>8342</v>
      </c>
      <c r="S1419" s="11">
        <f t="shared" si="112"/>
        <v>42232.15016203704</v>
      </c>
      <c r="T1419" s="11">
        <f t="shared" si="113"/>
        <v>16693.465972222224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114</v>
      </c>
      <c r="P1420">
        <f t="shared" si="111"/>
        <v>3432</v>
      </c>
      <c r="Q1420" s="13" t="s">
        <v>8323</v>
      </c>
      <c r="R1420" t="s">
        <v>8342</v>
      </c>
      <c r="S1420" s="11">
        <f t="shared" si="112"/>
        <v>42395.456412037034</v>
      </c>
      <c r="T1420" s="11">
        <f t="shared" si="113"/>
        <v>16856.456412037038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54</v>
      </c>
      <c r="P1421">
        <f t="shared" si="111"/>
        <v>341.9</v>
      </c>
      <c r="Q1421" s="13" t="s">
        <v>8323</v>
      </c>
      <c r="R1421" t="s">
        <v>8342</v>
      </c>
      <c r="S1421" s="11">
        <f t="shared" si="112"/>
        <v>42622.456238425926</v>
      </c>
      <c r="T1421" s="11">
        <f t="shared" si="113"/>
        <v>17083.456238425926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3106</v>
      </c>
      <c r="P1422">
        <f t="shared" si="111"/>
        <v>1139</v>
      </c>
      <c r="Q1422" s="13" t="s">
        <v>8323</v>
      </c>
      <c r="R1422" t="s">
        <v>8342</v>
      </c>
      <c r="S1422" s="11">
        <f t="shared" si="112"/>
        <v>42524.667662037042</v>
      </c>
      <c r="T1422" s="11">
        <f t="shared" si="113"/>
        <v>16980.667662037038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2</v>
      </c>
      <c r="P1423">
        <f t="shared" si="111"/>
        <v>1707.5</v>
      </c>
      <c r="Q1423" s="13" t="s">
        <v>8323</v>
      </c>
      <c r="R1423" t="s">
        <v>8342</v>
      </c>
      <c r="S1423" s="11">
        <f t="shared" si="112"/>
        <v>42013.915613425925</v>
      </c>
      <c r="T1423" s="11">
        <f t="shared" si="113"/>
        <v>16474.915613425928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14</v>
      </c>
      <c r="P1424">
        <f t="shared" si="111"/>
        <v>1705</v>
      </c>
      <c r="Q1424" s="13" t="s">
        <v>8323</v>
      </c>
      <c r="R1424" t="s">
        <v>8342</v>
      </c>
      <c r="S1424" s="11">
        <f t="shared" si="112"/>
        <v>42604.239629629628</v>
      </c>
      <c r="T1424" s="11">
        <f t="shared" si="113"/>
        <v>17065.239629629628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11</v>
      </c>
      <c r="P1425">
        <f t="shared" si="111"/>
        <v>3407</v>
      </c>
      <c r="Q1425" s="13" t="s">
        <v>8323</v>
      </c>
      <c r="R1425" t="s">
        <v>8342</v>
      </c>
      <c r="S1425" s="11">
        <f t="shared" si="112"/>
        <v>42340.360312500001</v>
      </c>
      <c r="T1425" s="11">
        <f t="shared" si="113"/>
        <v>16801.360312500001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45</v>
      </c>
      <c r="P1426">
        <f t="shared" si="111"/>
        <v>243.36</v>
      </c>
      <c r="Q1426" s="13" t="s">
        <v>8323</v>
      </c>
      <c r="R1426" t="s">
        <v>8342</v>
      </c>
      <c r="S1426" s="11">
        <f t="shared" si="112"/>
        <v>42676.717615740738</v>
      </c>
      <c r="T1426" s="11">
        <f t="shared" si="113"/>
        <v>17120.759282407405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26</v>
      </c>
      <c r="P1427" t="e">
        <f t="shared" si="111"/>
        <v>#DIV/0!</v>
      </c>
      <c r="Q1427" s="13" t="s">
        <v>8323</v>
      </c>
      <c r="R1427" t="s">
        <v>8342</v>
      </c>
      <c r="S1427" s="11">
        <f t="shared" si="112"/>
        <v>42093.131469907406</v>
      </c>
      <c r="T1427" s="11">
        <f t="shared" si="113"/>
        <v>16554.131469907406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340</v>
      </c>
      <c r="P1428" t="e">
        <f t="shared" si="111"/>
        <v>#DIV/0!</v>
      </c>
      <c r="Q1428" s="13" t="s">
        <v>8323</v>
      </c>
      <c r="R1428" t="s">
        <v>8342</v>
      </c>
      <c r="S1428" s="11">
        <f t="shared" si="112"/>
        <v>42180.390277777777</v>
      </c>
      <c r="T1428" s="11">
        <f t="shared" si="113"/>
        <v>16671.390277777777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68</v>
      </c>
      <c r="P1429">
        <f t="shared" si="111"/>
        <v>850</v>
      </c>
      <c r="Q1429" s="13" t="s">
        <v>8323</v>
      </c>
      <c r="R1429" t="s">
        <v>8342</v>
      </c>
      <c r="S1429" s="11">
        <f t="shared" si="112"/>
        <v>42601.851678240739</v>
      </c>
      <c r="T1429" s="11">
        <f t="shared" si="113"/>
        <v>17062.851678240742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340</v>
      </c>
      <c r="P1430">
        <f t="shared" si="111"/>
        <v>1132.7</v>
      </c>
      <c r="Q1430" s="13" t="s">
        <v>8323</v>
      </c>
      <c r="R1430" t="s">
        <v>8342</v>
      </c>
      <c r="S1430" s="11">
        <f t="shared" si="112"/>
        <v>42432.379826388889</v>
      </c>
      <c r="T1430" s="11">
        <f t="shared" si="113"/>
        <v>16893.338159722221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34</v>
      </c>
      <c r="P1431" t="e">
        <f t="shared" si="111"/>
        <v>#DIV/0!</v>
      </c>
      <c r="Q1431" s="13" t="s">
        <v>8323</v>
      </c>
      <c r="R1431" t="s">
        <v>8342</v>
      </c>
      <c r="S1431" s="11">
        <f t="shared" si="112"/>
        <v>42074.060671296291</v>
      </c>
      <c r="T1431" s="11">
        <f t="shared" si="113"/>
        <v>16535.060671296294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68</v>
      </c>
      <c r="P1432">
        <f t="shared" si="111"/>
        <v>679</v>
      </c>
      <c r="Q1432" s="13" t="s">
        <v>8323</v>
      </c>
      <c r="R1432" t="s">
        <v>8342</v>
      </c>
      <c r="S1432" s="11">
        <f t="shared" si="112"/>
        <v>41961.813518518517</v>
      </c>
      <c r="T1432" s="11">
        <f t="shared" si="113"/>
        <v>16423.813518518517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20</v>
      </c>
      <c r="P1433">
        <f t="shared" si="111"/>
        <v>72.17</v>
      </c>
      <c r="Q1433" s="13" t="s">
        <v>8323</v>
      </c>
      <c r="R1433" t="s">
        <v>8342</v>
      </c>
      <c r="S1433" s="11">
        <f t="shared" si="112"/>
        <v>42304.210833333331</v>
      </c>
      <c r="T1433" s="11">
        <f t="shared" si="113"/>
        <v>16765.252499999999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8</v>
      </c>
      <c r="P1434" t="e">
        <f t="shared" si="111"/>
        <v>#DIV/0!</v>
      </c>
      <c r="Q1434" s="13" t="s">
        <v>8323</v>
      </c>
      <c r="R1434" t="s">
        <v>8342</v>
      </c>
      <c r="S1434" s="11">
        <f t="shared" si="112"/>
        <v>42175.780416666668</v>
      </c>
      <c r="T1434" s="11">
        <f t="shared" si="113"/>
        <v>16636.780416666668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28</v>
      </c>
      <c r="P1435">
        <f t="shared" si="111"/>
        <v>338.5</v>
      </c>
      <c r="Q1435" s="13" t="s">
        <v>8323</v>
      </c>
      <c r="R1435" t="s">
        <v>8342</v>
      </c>
      <c r="S1435" s="11">
        <f t="shared" si="112"/>
        <v>42673.625868055555</v>
      </c>
      <c r="T1435" s="11">
        <f t="shared" si="113"/>
        <v>17145.458333333332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4</v>
      </c>
      <c r="P1436">
        <f t="shared" si="111"/>
        <v>307.73</v>
      </c>
      <c r="Q1436" s="13" t="s">
        <v>8323</v>
      </c>
      <c r="R1436" t="s">
        <v>8342</v>
      </c>
      <c r="S1436" s="11">
        <f t="shared" si="112"/>
        <v>42142.767106481479</v>
      </c>
      <c r="T1436" s="11">
        <f t="shared" si="113"/>
        <v>16594.625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23</v>
      </c>
      <c r="P1437">
        <f t="shared" si="111"/>
        <v>1691.5</v>
      </c>
      <c r="Q1437" s="13" t="s">
        <v>8323</v>
      </c>
      <c r="R1437" t="s">
        <v>8342</v>
      </c>
      <c r="S1437" s="11">
        <f t="shared" si="112"/>
        <v>42258.780324074076</v>
      </c>
      <c r="T1437" s="11">
        <f t="shared" si="113"/>
        <v>16719.780324074076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34</v>
      </c>
      <c r="P1438">
        <f t="shared" si="111"/>
        <v>1690</v>
      </c>
      <c r="Q1438" s="13" t="s">
        <v>8323</v>
      </c>
      <c r="R1438" t="s">
        <v>8342</v>
      </c>
      <c r="S1438" s="11">
        <f t="shared" si="112"/>
        <v>42391.35019675926</v>
      </c>
      <c r="T1438" s="11">
        <f t="shared" si="113"/>
        <v>16852.35019675926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112</v>
      </c>
      <c r="P1439">
        <f t="shared" si="111"/>
        <v>153.28</v>
      </c>
      <c r="Q1439" s="13" t="s">
        <v>8323</v>
      </c>
      <c r="R1439" t="s">
        <v>8342</v>
      </c>
      <c r="S1439" s="11">
        <f t="shared" si="112"/>
        <v>41796.531701388885</v>
      </c>
      <c r="T1439" s="11">
        <f t="shared" si="113"/>
        <v>16264.207638888889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17</v>
      </c>
      <c r="P1440">
        <f t="shared" si="111"/>
        <v>421</v>
      </c>
      <c r="Q1440" s="13" t="s">
        <v>8323</v>
      </c>
      <c r="R1440" t="s">
        <v>8342</v>
      </c>
      <c r="S1440" s="11">
        <f t="shared" si="112"/>
        <v>42457.871516203704</v>
      </c>
      <c r="T1440" s="11">
        <f t="shared" si="113"/>
        <v>16918.579861111113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124</v>
      </c>
      <c r="P1441">
        <f t="shared" si="111"/>
        <v>561</v>
      </c>
      <c r="Q1441" s="13" t="s">
        <v>8323</v>
      </c>
      <c r="R1441" t="s">
        <v>8342</v>
      </c>
      <c r="S1441" s="11">
        <f t="shared" si="112"/>
        <v>42040.829872685179</v>
      </c>
      <c r="T1441" s="11">
        <f t="shared" si="113"/>
        <v>16501.829872685183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26</v>
      </c>
      <c r="P1442">
        <f t="shared" si="111"/>
        <v>3363</v>
      </c>
      <c r="Q1442" s="13" t="s">
        <v>8323</v>
      </c>
      <c r="R1442" t="s">
        <v>8342</v>
      </c>
      <c r="S1442" s="11">
        <f t="shared" si="112"/>
        <v>42486.748414351852</v>
      </c>
      <c r="T1442" s="11">
        <f t="shared" si="113"/>
        <v>16947.748414351849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2</v>
      </c>
      <c r="P1443">
        <f t="shared" si="111"/>
        <v>1120.24</v>
      </c>
      <c r="Q1443" s="13" t="s">
        <v>8323</v>
      </c>
      <c r="R1443" t="s">
        <v>8342</v>
      </c>
      <c r="S1443" s="11">
        <f t="shared" si="112"/>
        <v>42198.765844907408</v>
      </c>
      <c r="T1443" s="11">
        <f t="shared" si="113"/>
        <v>16689.765844907408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224</v>
      </c>
      <c r="P1444" t="e">
        <f t="shared" si="111"/>
        <v>#DIV/0!</v>
      </c>
      <c r="Q1444" s="13" t="s">
        <v>8323</v>
      </c>
      <c r="R1444" t="s">
        <v>8342</v>
      </c>
      <c r="S1444" s="11">
        <f t="shared" si="112"/>
        <v>42485.64534722222</v>
      </c>
      <c r="T1444" s="11">
        <f t="shared" si="113"/>
        <v>16946.645347222224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26</v>
      </c>
      <c r="P1445" t="e">
        <f t="shared" si="111"/>
        <v>#DIV/0!</v>
      </c>
      <c r="Q1445" s="13" t="s">
        <v>8323</v>
      </c>
      <c r="R1445" t="s">
        <v>8342</v>
      </c>
      <c r="S1445" s="11">
        <f t="shared" si="112"/>
        <v>42707.926030092596</v>
      </c>
      <c r="T1445" s="11">
        <f t="shared" si="113"/>
        <v>17168.926030092593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68</v>
      </c>
      <c r="P1446" t="e">
        <f t="shared" si="111"/>
        <v>#DIV/0!</v>
      </c>
      <c r="Q1446" s="13" t="s">
        <v>8323</v>
      </c>
      <c r="R1446" t="s">
        <v>8342</v>
      </c>
      <c r="S1446" s="11">
        <f t="shared" si="112"/>
        <v>42199.873402777783</v>
      </c>
      <c r="T1446" s="11">
        <f t="shared" si="113"/>
        <v>16690.873402777779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3</v>
      </c>
      <c r="P1447" t="e">
        <f t="shared" si="111"/>
        <v>#DIV/0!</v>
      </c>
      <c r="Q1447" s="13" t="s">
        <v>8323</v>
      </c>
      <c r="R1447" t="s">
        <v>8342</v>
      </c>
      <c r="S1447" s="11">
        <f t="shared" si="112"/>
        <v>42139.542303240742</v>
      </c>
      <c r="T1447" s="11">
        <f t="shared" si="113"/>
        <v>16600.542303240742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371</v>
      </c>
      <c r="P1448" t="e">
        <f t="shared" si="111"/>
        <v>#DIV/0!</v>
      </c>
      <c r="Q1448" s="13" t="s">
        <v>8323</v>
      </c>
      <c r="R1448" t="s">
        <v>8342</v>
      </c>
      <c r="S1448" s="11">
        <f t="shared" si="112"/>
        <v>42461.447662037041</v>
      </c>
      <c r="T1448" s="11">
        <f t="shared" si="113"/>
        <v>16912.447662037037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1</v>
      </c>
      <c r="P1449">
        <f t="shared" si="111"/>
        <v>1110</v>
      </c>
      <c r="Q1449" s="13" t="s">
        <v>8323</v>
      </c>
      <c r="R1449" t="s">
        <v>8342</v>
      </c>
      <c r="S1449" s="11">
        <f t="shared" si="112"/>
        <v>42529.730717592596</v>
      </c>
      <c r="T1449" s="11">
        <f t="shared" si="113"/>
        <v>16990.730717592593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2</v>
      </c>
      <c r="P1450" t="e">
        <f t="shared" si="111"/>
        <v>#DIV/0!</v>
      </c>
      <c r="Q1450" s="13" t="s">
        <v>8323</v>
      </c>
      <c r="R1450" t="s">
        <v>8342</v>
      </c>
      <c r="S1450" s="11">
        <f t="shared" si="112"/>
        <v>42115.936550925922</v>
      </c>
      <c r="T1450" s="11">
        <f t="shared" si="113"/>
        <v>16577.225694444445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37</v>
      </c>
      <c r="P1451" t="e">
        <f t="shared" si="111"/>
        <v>#DIV/0!</v>
      </c>
      <c r="Q1451" s="13" t="s">
        <v>8323</v>
      </c>
      <c r="R1451" t="s">
        <v>8342</v>
      </c>
      <c r="S1451" s="11">
        <f t="shared" si="112"/>
        <v>42086.811400462961</v>
      </c>
      <c r="T1451" s="11">
        <f t="shared" si="113"/>
        <v>16565.811400462964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3</v>
      </c>
      <c r="P1452">
        <f t="shared" si="111"/>
        <v>3319</v>
      </c>
      <c r="Q1452" s="13" t="s">
        <v>8323</v>
      </c>
      <c r="R1452" t="s">
        <v>8342</v>
      </c>
      <c r="S1452" s="11">
        <f t="shared" si="112"/>
        <v>42390.171261574069</v>
      </c>
      <c r="T1452" s="11">
        <f t="shared" si="113"/>
        <v>16851.171261574073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18</v>
      </c>
      <c r="P1453">
        <f t="shared" si="111"/>
        <v>1659.5</v>
      </c>
      <c r="Q1453" s="13" t="s">
        <v>8323</v>
      </c>
      <c r="R1453" t="s">
        <v>8342</v>
      </c>
      <c r="S1453" s="11">
        <f t="shared" si="112"/>
        <v>41931.959016203706</v>
      </c>
      <c r="T1453" s="11">
        <f t="shared" si="113"/>
        <v>16393.00068287037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24</v>
      </c>
      <c r="P1454" t="e">
        <f t="shared" si="111"/>
        <v>#DIV/0!</v>
      </c>
      <c r="Q1454" s="13" t="s">
        <v>8323</v>
      </c>
      <c r="R1454" t="s">
        <v>8342</v>
      </c>
      <c r="S1454" s="11">
        <f t="shared" si="112"/>
        <v>41818.703275462962</v>
      </c>
      <c r="T1454" s="11">
        <f t="shared" si="113"/>
        <v>16279.703275462962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13</v>
      </c>
      <c r="P1455" t="e">
        <f t="shared" si="111"/>
        <v>#DIV/0!</v>
      </c>
      <c r="Q1455" s="13" t="s">
        <v>8323</v>
      </c>
      <c r="R1455" t="s">
        <v>8342</v>
      </c>
      <c r="S1455" s="11">
        <f t="shared" si="112"/>
        <v>42795.696145833332</v>
      </c>
      <c r="T1455" s="11">
        <f t="shared" si="113"/>
        <v>17271.654479166664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189</v>
      </c>
      <c r="P1456">
        <f t="shared" si="111"/>
        <v>3315</v>
      </c>
      <c r="Q1456" s="13" t="s">
        <v>8323</v>
      </c>
      <c r="R1456" t="s">
        <v>8342</v>
      </c>
      <c r="S1456" s="11">
        <f t="shared" si="112"/>
        <v>42463.866666666669</v>
      </c>
      <c r="T1456" s="11">
        <f t="shared" si="113"/>
        <v>16915.915972222221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22</v>
      </c>
      <c r="P1457">
        <f t="shared" si="111"/>
        <v>473.57</v>
      </c>
      <c r="Q1457" s="13" t="s">
        <v>8323</v>
      </c>
      <c r="R1457" t="s">
        <v>8342</v>
      </c>
      <c r="S1457" s="11">
        <f t="shared" si="112"/>
        <v>41832.672685185185</v>
      </c>
      <c r="T1457" s="11">
        <f t="shared" si="113"/>
        <v>16318.56875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66</v>
      </c>
      <c r="P1458">
        <f t="shared" si="111"/>
        <v>1102.33</v>
      </c>
      <c r="Q1458" s="13" t="s">
        <v>8323</v>
      </c>
      <c r="R1458" t="s">
        <v>8342</v>
      </c>
      <c r="S1458" s="11">
        <f t="shared" si="112"/>
        <v>42708.668576388889</v>
      </c>
      <c r="T1458" s="11">
        <f t="shared" si="113"/>
        <v>17169.668576388889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55</v>
      </c>
      <c r="P1459" t="e">
        <f t="shared" si="111"/>
        <v>#DIV/0!</v>
      </c>
      <c r="Q1459" s="13" t="s">
        <v>8323</v>
      </c>
      <c r="R1459" t="s">
        <v>8342</v>
      </c>
      <c r="S1459" s="11">
        <f t="shared" si="112"/>
        <v>42289.89634259259</v>
      </c>
      <c r="T1459" s="11">
        <f t="shared" si="113"/>
        <v>16750.938009259258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66</v>
      </c>
      <c r="P1460" t="e">
        <f t="shared" si="111"/>
        <v>#DIV/0!</v>
      </c>
      <c r="Q1460" s="13" t="s">
        <v>8323</v>
      </c>
      <c r="R1460" t="s">
        <v>8342</v>
      </c>
      <c r="S1460" s="11">
        <f t="shared" si="112"/>
        <v>41831.705555555556</v>
      </c>
      <c r="T1460" s="11">
        <f t="shared" si="113"/>
        <v>16293.166666666666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9</v>
      </c>
      <c r="P1461" t="e">
        <f t="shared" si="111"/>
        <v>#DIV/0!</v>
      </c>
      <c r="Q1461" s="13" t="s">
        <v>8323</v>
      </c>
      <c r="R1461" t="s">
        <v>8342</v>
      </c>
      <c r="S1461" s="11">
        <f t="shared" si="112"/>
        <v>42312.204814814817</v>
      </c>
      <c r="T1461" s="11">
        <f t="shared" si="113"/>
        <v>16771.725694444445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3" t="s">
        <v>8323</v>
      </c>
      <c r="R1462" t="s">
        <v>8342</v>
      </c>
      <c r="S1462" s="11">
        <f t="shared" si="112"/>
        <v>41915.896967592591</v>
      </c>
      <c r="T1462" s="11">
        <f t="shared" si="113"/>
        <v>16404.989583333332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22</v>
      </c>
      <c r="P1463">
        <f t="shared" si="111"/>
        <v>9.6300000000000008</v>
      </c>
      <c r="Q1463" s="13" t="s">
        <v>8323</v>
      </c>
      <c r="R1463" t="s">
        <v>8343</v>
      </c>
      <c r="S1463" s="11">
        <f t="shared" si="112"/>
        <v>41899.645300925928</v>
      </c>
      <c r="T1463" s="11">
        <f t="shared" si="113"/>
        <v>16364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82</v>
      </c>
      <c r="P1464">
        <f t="shared" si="111"/>
        <v>21.83</v>
      </c>
      <c r="Q1464" s="13" t="s">
        <v>8323</v>
      </c>
      <c r="R1464" t="s">
        <v>8343</v>
      </c>
      <c r="S1464" s="11">
        <f t="shared" si="112"/>
        <v>41344.662858796299</v>
      </c>
      <c r="T1464" s="11">
        <f t="shared" si="113"/>
        <v>15805.662858796297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546</v>
      </c>
      <c r="P1465">
        <f t="shared" si="111"/>
        <v>131</v>
      </c>
      <c r="Q1465" s="13" t="s">
        <v>8323</v>
      </c>
      <c r="R1465" t="s">
        <v>8343</v>
      </c>
      <c r="S1465" s="11">
        <f t="shared" si="112"/>
        <v>41326.911319444444</v>
      </c>
      <c r="T1465" s="11">
        <f t="shared" si="113"/>
        <v>15802.869652777779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65</v>
      </c>
      <c r="P1466">
        <f t="shared" si="111"/>
        <v>13.99</v>
      </c>
      <c r="Q1466" s="13" t="s">
        <v>8323</v>
      </c>
      <c r="R1466" t="s">
        <v>8343</v>
      </c>
      <c r="S1466" s="11">
        <f t="shared" si="112"/>
        <v>41291.661550925928</v>
      </c>
      <c r="T1466" s="11">
        <f t="shared" si="113"/>
        <v>15752.661550925926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11</v>
      </c>
      <c r="P1467">
        <f t="shared" si="111"/>
        <v>1.26</v>
      </c>
      <c r="Q1467" s="13" t="s">
        <v>8323</v>
      </c>
      <c r="R1467" t="s">
        <v>8343</v>
      </c>
      <c r="S1467" s="11">
        <f t="shared" si="112"/>
        <v>40959.734398148146</v>
      </c>
      <c r="T1467" s="11">
        <f t="shared" si="113"/>
        <v>15421.125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20</v>
      </c>
      <c r="P1468">
        <f t="shared" si="111"/>
        <v>13.19</v>
      </c>
      <c r="Q1468" s="13" t="s">
        <v>8323</v>
      </c>
      <c r="R1468" t="s">
        <v>8343</v>
      </c>
      <c r="S1468" s="11">
        <f t="shared" si="112"/>
        <v>42340.172060185185</v>
      </c>
      <c r="T1468" s="11">
        <f t="shared" si="113"/>
        <v>16812.208333333332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8</v>
      </c>
      <c r="P1469">
        <f t="shared" si="111"/>
        <v>5.43</v>
      </c>
      <c r="Q1469" s="13" t="s">
        <v>8323</v>
      </c>
      <c r="R1469" t="s">
        <v>8343</v>
      </c>
      <c r="S1469" s="11">
        <f t="shared" si="112"/>
        <v>40933.80190972222</v>
      </c>
      <c r="T1469" s="11">
        <f t="shared" si="113"/>
        <v>15424.760243055556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34</v>
      </c>
      <c r="P1470">
        <f t="shared" si="111"/>
        <v>11.12</v>
      </c>
      <c r="Q1470" s="13" t="s">
        <v>8323</v>
      </c>
      <c r="R1470" t="s">
        <v>8343</v>
      </c>
      <c r="S1470" s="11">
        <f t="shared" si="112"/>
        <v>40646.014456018522</v>
      </c>
      <c r="T1470" s="11">
        <f t="shared" si="113"/>
        <v>15137.01445601852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7</v>
      </c>
      <c r="P1471">
        <f t="shared" si="111"/>
        <v>10.14</v>
      </c>
      <c r="Q1471" s="13" t="s">
        <v>8323</v>
      </c>
      <c r="R1471" t="s">
        <v>8343</v>
      </c>
      <c r="S1471" s="11">
        <f t="shared" si="112"/>
        <v>41290.598483796297</v>
      </c>
      <c r="T1471" s="11">
        <f t="shared" si="113"/>
        <v>15751.598483796297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217</v>
      </c>
      <c r="P1472">
        <f t="shared" si="111"/>
        <v>40.19</v>
      </c>
      <c r="Q1472" s="13" t="s">
        <v>8323</v>
      </c>
      <c r="R1472" t="s">
        <v>8343</v>
      </c>
      <c r="S1472" s="11">
        <f t="shared" si="112"/>
        <v>41250.827118055553</v>
      </c>
      <c r="T1472" s="11">
        <f t="shared" si="113"/>
        <v>15702.827118055555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</v>
      </c>
      <c r="P1473">
        <f t="shared" si="111"/>
        <v>9.48</v>
      </c>
      <c r="Q1473" s="13" t="s">
        <v>8323</v>
      </c>
      <c r="R1473" t="s">
        <v>8343</v>
      </c>
      <c r="S1473" s="11">
        <f t="shared" si="112"/>
        <v>42073.957569444443</v>
      </c>
      <c r="T1473" s="11">
        <f t="shared" si="113"/>
        <v>16534.957569444443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</v>
      </c>
      <c r="P1474">
        <f t="shared" si="111"/>
        <v>9.6300000000000008</v>
      </c>
      <c r="Q1474" s="13" t="s">
        <v>8323</v>
      </c>
      <c r="R1474" t="s">
        <v>8343</v>
      </c>
      <c r="S1474" s="11">
        <f t="shared" si="112"/>
        <v>41533.542858796296</v>
      </c>
      <c r="T1474" s="11">
        <f t="shared" si="113"/>
        <v>15994.542858796296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215</v>
      </c>
      <c r="P1475">
        <f t="shared" ref="P1475:P1538" si="116">ROUND(E1475/L1475,2)</f>
        <v>68.739999999999995</v>
      </c>
      <c r="Q1475" s="13" t="s">
        <v>8323</v>
      </c>
      <c r="R1475" t="s">
        <v>8343</v>
      </c>
      <c r="S1475" s="11">
        <f t="shared" ref="S1475:S1538" si="117">(((J1475/60)/60)/24)+DATE(1970, 1,1)</f>
        <v>40939.979618055557</v>
      </c>
      <c r="T1475" s="11">
        <f t="shared" ref="T1475:T1538" si="118">(((I1475/60)/60)/24)</f>
        <v>15400.979618055555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108</v>
      </c>
      <c r="P1476">
        <f t="shared" si="116"/>
        <v>42.45</v>
      </c>
      <c r="Q1476" s="13" t="s">
        <v>8323</v>
      </c>
      <c r="R1476" t="s">
        <v>8343</v>
      </c>
      <c r="S1476" s="11">
        <f t="shared" si="117"/>
        <v>41500.727916666663</v>
      </c>
      <c r="T1476" s="11">
        <f t="shared" si="118"/>
        <v>15961.727916666665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22</v>
      </c>
      <c r="P1477">
        <f t="shared" si="116"/>
        <v>7.32</v>
      </c>
      <c r="Q1477" s="13" t="s">
        <v>8323</v>
      </c>
      <c r="R1477" t="s">
        <v>8343</v>
      </c>
      <c r="S1477" s="11">
        <f t="shared" si="117"/>
        <v>41960.722951388889</v>
      </c>
      <c r="T1477" s="11">
        <f t="shared" si="118"/>
        <v>16424.207638888889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54</v>
      </c>
      <c r="P1478">
        <f t="shared" si="116"/>
        <v>3.52</v>
      </c>
      <c r="Q1478" s="13" t="s">
        <v>8323</v>
      </c>
      <c r="R1478" t="s">
        <v>8343</v>
      </c>
      <c r="S1478" s="11">
        <f t="shared" si="117"/>
        <v>40766.041921296295</v>
      </c>
      <c r="T1478" s="11">
        <f t="shared" si="118"/>
        <v>15227.041921296297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</v>
      </c>
      <c r="P1479">
        <f t="shared" si="116"/>
        <v>8.73</v>
      </c>
      <c r="Q1479" s="13" t="s">
        <v>8323</v>
      </c>
      <c r="R1479" t="s">
        <v>8343</v>
      </c>
      <c r="S1479" s="11">
        <f t="shared" si="117"/>
        <v>40840.615787037037</v>
      </c>
      <c r="T1479" s="11">
        <f t="shared" si="118"/>
        <v>15331.125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6</v>
      </c>
      <c r="P1480">
        <f t="shared" si="116"/>
        <v>0.16</v>
      </c>
      <c r="Q1480" s="13" t="s">
        <v>8323</v>
      </c>
      <c r="R1480" t="s">
        <v>8343</v>
      </c>
      <c r="S1480" s="11">
        <f t="shared" si="117"/>
        <v>41394.871678240743</v>
      </c>
      <c r="T1480" s="11">
        <f t="shared" si="118"/>
        <v>15839.871678240741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201</v>
      </c>
      <c r="P1481">
        <f t="shared" si="116"/>
        <v>45.37</v>
      </c>
      <c r="Q1481" s="13" t="s">
        <v>8323</v>
      </c>
      <c r="R1481" t="s">
        <v>8343</v>
      </c>
      <c r="S1481" s="11">
        <f t="shared" si="117"/>
        <v>41754.745243055557</v>
      </c>
      <c r="T1481" s="11">
        <f t="shared" si="118"/>
        <v>16200.165972222223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6</v>
      </c>
      <c r="P1482">
        <f t="shared" si="116"/>
        <v>5.0599999999999996</v>
      </c>
      <c r="Q1482" s="13" t="s">
        <v>8323</v>
      </c>
      <c r="R1482" t="s">
        <v>8343</v>
      </c>
      <c r="S1482" s="11">
        <f t="shared" si="117"/>
        <v>41464.934016203704</v>
      </c>
      <c r="T1482" s="11">
        <f t="shared" si="118"/>
        <v>15912.708333333334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64</v>
      </c>
      <c r="P1483">
        <f t="shared" si="116"/>
        <v>535.16999999999996</v>
      </c>
      <c r="Q1483" s="13" t="s">
        <v>8323</v>
      </c>
      <c r="R1483" t="s">
        <v>8325</v>
      </c>
      <c r="S1483" s="11">
        <f t="shared" si="117"/>
        <v>41550.922974537039</v>
      </c>
      <c r="T1483" s="11">
        <f t="shared" si="118"/>
        <v>16011.922974537038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64</v>
      </c>
      <c r="P1484">
        <f t="shared" si="116"/>
        <v>3210</v>
      </c>
      <c r="Q1484" s="13" t="s">
        <v>8323</v>
      </c>
      <c r="R1484" t="s">
        <v>8325</v>
      </c>
      <c r="S1484" s="11">
        <f t="shared" si="117"/>
        <v>41136.85805555556</v>
      </c>
      <c r="T1484" s="11">
        <f t="shared" si="118"/>
        <v>15590.327083333332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46</v>
      </c>
      <c r="P1485">
        <f t="shared" si="116"/>
        <v>1602.5</v>
      </c>
      <c r="Q1485" s="13" t="s">
        <v>8323</v>
      </c>
      <c r="R1485" t="s">
        <v>8325</v>
      </c>
      <c r="S1485" s="11">
        <f t="shared" si="117"/>
        <v>42548.192997685182</v>
      </c>
      <c r="T1485" s="11">
        <f t="shared" si="118"/>
        <v>17004.192997685186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160</v>
      </c>
      <c r="P1486" t="e">
        <f t="shared" si="116"/>
        <v>#DIV/0!</v>
      </c>
      <c r="Q1486" s="13" t="s">
        <v>8323</v>
      </c>
      <c r="R1486" t="s">
        <v>8325</v>
      </c>
      <c r="S1486" s="11">
        <f t="shared" si="117"/>
        <v>41053.200960648144</v>
      </c>
      <c r="T1486" s="11">
        <f t="shared" si="118"/>
        <v>15542.61875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48</v>
      </c>
      <c r="P1487">
        <f t="shared" si="116"/>
        <v>1066.67</v>
      </c>
      <c r="Q1487" s="13" t="s">
        <v>8323</v>
      </c>
      <c r="R1487" t="s">
        <v>8325</v>
      </c>
      <c r="S1487" s="11">
        <f t="shared" si="117"/>
        <v>42130.795983796299</v>
      </c>
      <c r="T1487" s="11">
        <f t="shared" si="118"/>
        <v>16606.795983796295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16</v>
      </c>
      <c r="P1488">
        <f t="shared" si="116"/>
        <v>1066.67</v>
      </c>
      <c r="Q1488" s="13" t="s">
        <v>8323</v>
      </c>
      <c r="R1488" t="s">
        <v>8325</v>
      </c>
      <c r="S1488" s="11">
        <f t="shared" si="117"/>
        <v>42032.168530092589</v>
      </c>
      <c r="T1488" s="11">
        <f t="shared" si="118"/>
        <v>16493.168530092593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32</v>
      </c>
      <c r="P1489" t="e">
        <f t="shared" si="116"/>
        <v>#DIV/0!</v>
      </c>
      <c r="Q1489" s="13" t="s">
        <v>8323</v>
      </c>
      <c r="R1489" t="s">
        <v>8325</v>
      </c>
      <c r="S1489" s="11">
        <f t="shared" si="117"/>
        <v>42554.917488425926</v>
      </c>
      <c r="T1489" s="11">
        <f t="shared" si="118"/>
        <v>17015.917488425926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21</v>
      </c>
      <c r="P1490">
        <f t="shared" si="116"/>
        <v>531.66999999999996</v>
      </c>
      <c r="Q1490" s="13" t="s">
        <v>8323</v>
      </c>
      <c r="R1490" t="s">
        <v>8325</v>
      </c>
      <c r="S1490" s="11">
        <f t="shared" si="117"/>
        <v>41614.563194444447</v>
      </c>
      <c r="T1490" s="11">
        <f t="shared" si="118"/>
        <v>16075.563194444445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64</v>
      </c>
      <c r="P1491" t="e">
        <f t="shared" si="116"/>
        <v>#DIV/0!</v>
      </c>
      <c r="Q1491" s="13" t="s">
        <v>8323</v>
      </c>
      <c r="R1491" t="s">
        <v>8325</v>
      </c>
      <c r="S1491" s="11">
        <f t="shared" si="117"/>
        <v>41198.611712962964</v>
      </c>
      <c r="T1491" s="11">
        <f t="shared" si="118"/>
        <v>15659.65337962963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110</v>
      </c>
      <c r="P1492">
        <f t="shared" si="116"/>
        <v>167.63</v>
      </c>
      <c r="Q1492" s="13" t="s">
        <v>8323</v>
      </c>
      <c r="R1492" t="s">
        <v>8325</v>
      </c>
      <c r="S1492" s="11">
        <f t="shared" si="117"/>
        <v>41520.561041666668</v>
      </c>
      <c r="T1492" s="11">
        <f t="shared" si="118"/>
        <v>15980.561041666666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265</v>
      </c>
      <c r="P1493">
        <f t="shared" si="116"/>
        <v>3178</v>
      </c>
      <c r="Q1493" s="13" t="s">
        <v>8323</v>
      </c>
      <c r="R1493" t="s">
        <v>8325</v>
      </c>
      <c r="S1493" s="11">
        <f t="shared" si="117"/>
        <v>41991.713460648149</v>
      </c>
      <c r="T1493" s="11">
        <f t="shared" si="118"/>
        <v>16481.651388888891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79</v>
      </c>
      <c r="P1494">
        <f t="shared" si="116"/>
        <v>1587.5</v>
      </c>
      <c r="Q1494" s="13" t="s">
        <v>8323</v>
      </c>
      <c r="R1494" t="s">
        <v>8325</v>
      </c>
      <c r="S1494" s="11">
        <f t="shared" si="117"/>
        <v>40682.884791666671</v>
      </c>
      <c r="T1494" s="11">
        <f t="shared" si="118"/>
        <v>15143.884791666669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132</v>
      </c>
      <c r="P1495" t="e">
        <f t="shared" si="116"/>
        <v>#DIV/0!</v>
      </c>
      <c r="Q1495" s="13" t="s">
        <v>8323</v>
      </c>
      <c r="R1495" t="s">
        <v>8325</v>
      </c>
      <c r="S1495" s="11">
        <f t="shared" si="117"/>
        <v>41411.866608796299</v>
      </c>
      <c r="T1495" s="11">
        <f t="shared" si="118"/>
        <v>15872.866608796297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63</v>
      </c>
      <c r="P1496">
        <f t="shared" si="116"/>
        <v>288.27</v>
      </c>
      <c r="Q1496" s="13" t="s">
        <v>8323</v>
      </c>
      <c r="R1496" t="s">
        <v>8325</v>
      </c>
      <c r="S1496" s="11">
        <f t="shared" si="117"/>
        <v>42067.722372685181</v>
      </c>
      <c r="T1496" s="11">
        <f t="shared" si="118"/>
        <v>16528.651388888891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159</v>
      </c>
      <c r="P1497" t="e">
        <f t="shared" si="116"/>
        <v>#DIV/0!</v>
      </c>
      <c r="Q1497" s="13" t="s">
        <v>8323</v>
      </c>
      <c r="R1497" t="s">
        <v>8325</v>
      </c>
      <c r="S1497" s="11">
        <f t="shared" si="117"/>
        <v>40752.789710648147</v>
      </c>
      <c r="T1497" s="11">
        <f t="shared" si="118"/>
        <v>15213.789710648149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211</v>
      </c>
      <c r="P1498" t="e">
        <f t="shared" si="116"/>
        <v>#DIV/0!</v>
      </c>
      <c r="Q1498" s="13" t="s">
        <v>8323</v>
      </c>
      <c r="R1498" t="s">
        <v>8325</v>
      </c>
      <c r="S1498" s="11">
        <f t="shared" si="117"/>
        <v>41838.475219907406</v>
      </c>
      <c r="T1498" s="11">
        <f t="shared" si="118"/>
        <v>16329.475219907406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21</v>
      </c>
      <c r="P1499">
        <f t="shared" si="116"/>
        <v>3158</v>
      </c>
      <c r="Q1499" s="13" t="s">
        <v>8323</v>
      </c>
      <c r="R1499" t="s">
        <v>8325</v>
      </c>
      <c r="S1499" s="11">
        <f t="shared" si="117"/>
        <v>41444.64261574074</v>
      </c>
      <c r="T1499" s="11">
        <f t="shared" si="118"/>
        <v>15917.821527777778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105</v>
      </c>
      <c r="P1500">
        <f t="shared" si="116"/>
        <v>1051.67</v>
      </c>
      <c r="Q1500" s="13" t="s">
        <v>8323</v>
      </c>
      <c r="R1500" t="s">
        <v>8325</v>
      </c>
      <c r="S1500" s="11">
        <f t="shared" si="117"/>
        <v>41840.983541666668</v>
      </c>
      <c r="T1500" s="11">
        <f t="shared" si="118"/>
        <v>16316.983541666668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158</v>
      </c>
      <c r="P1501">
        <f t="shared" si="116"/>
        <v>3150</v>
      </c>
      <c r="Q1501" s="13" t="s">
        <v>8323</v>
      </c>
      <c r="R1501" t="s">
        <v>8325</v>
      </c>
      <c r="S1501" s="11">
        <f t="shared" si="117"/>
        <v>42527.007326388892</v>
      </c>
      <c r="T1501" s="11">
        <f t="shared" si="118"/>
        <v>17018.007326388888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112</v>
      </c>
      <c r="P1502">
        <f t="shared" si="116"/>
        <v>209.87</v>
      </c>
      <c r="Q1502" s="13" t="s">
        <v>8323</v>
      </c>
      <c r="R1502" t="s">
        <v>8325</v>
      </c>
      <c r="S1502" s="11">
        <f t="shared" si="117"/>
        <v>41365.904594907406</v>
      </c>
      <c r="T1502" s="11">
        <f t="shared" si="118"/>
        <v>15826.904594907408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6</v>
      </c>
      <c r="P1503">
        <f t="shared" si="116"/>
        <v>3.55</v>
      </c>
      <c r="Q1503" s="13" t="s">
        <v>8339</v>
      </c>
      <c r="R1503" t="s">
        <v>8340</v>
      </c>
      <c r="S1503" s="11">
        <f t="shared" si="117"/>
        <v>42163.583599537036</v>
      </c>
      <c r="T1503" s="11">
        <f t="shared" si="118"/>
        <v>16624.583599537036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14</v>
      </c>
      <c r="P1504">
        <f t="shared" si="116"/>
        <v>9.5299999999999994</v>
      </c>
      <c r="Q1504" s="13" t="s">
        <v>8339</v>
      </c>
      <c r="R1504" t="s">
        <v>8340</v>
      </c>
      <c r="S1504" s="11">
        <f t="shared" si="117"/>
        <v>42426.542592592596</v>
      </c>
      <c r="T1504" s="11">
        <f t="shared" si="118"/>
        <v>16885.916666666668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84</v>
      </c>
      <c r="P1505">
        <f t="shared" si="116"/>
        <v>44.13</v>
      </c>
      <c r="Q1505" s="13" t="s">
        <v>8339</v>
      </c>
      <c r="R1505" t="s">
        <v>8340</v>
      </c>
      <c r="S1505" s="11">
        <f t="shared" si="117"/>
        <v>42606.347233796296</v>
      </c>
      <c r="T1505" s="11">
        <f t="shared" si="118"/>
        <v>17097.347233796296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48</v>
      </c>
      <c r="P1506">
        <f t="shared" si="116"/>
        <v>11.65</v>
      </c>
      <c r="Q1506" s="13" t="s">
        <v>8339</v>
      </c>
      <c r="R1506" t="s">
        <v>8340</v>
      </c>
      <c r="S1506" s="11">
        <f t="shared" si="117"/>
        <v>41772.657685185186</v>
      </c>
      <c r="T1506" s="11">
        <f t="shared" si="118"/>
        <v>16231.356249999999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20</v>
      </c>
      <c r="P1507">
        <f t="shared" si="116"/>
        <v>9.06</v>
      </c>
      <c r="Q1507" s="13" t="s">
        <v>8339</v>
      </c>
      <c r="R1507" t="s">
        <v>8340</v>
      </c>
      <c r="S1507" s="11">
        <f t="shared" si="117"/>
        <v>42414.44332175926</v>
      </c>
      <c r="T1507" s="11">
        <f t="shared" si="118"/>
        <v>16882.834027777779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208</v>
      </c>
      <c r="P1508">
        <f t="shared" si="116"/>
        <v>72.599999999999994</v>
      </c>
      <c r="Q1508" s="13" t="s">
        <v>8339</v>
      </c>
      <c r="R1508" t="s">
        <v>8340</v>
      </c>
      <c r="S1508" s="11">
        <f t="shared" si="117"/>
        <v>41814.785925925928</v>
      </c>
      <c r="T1508" s="11">
        <f t="shared" si="118"/>
        <v>16275.785925925928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260</v>
      </c>
      <c r="P1509">
        <f t="shared" si="116"/>
        <v>94.55</v>
      </c>
      <c r="Q1509" s="13" t="s">
        <v>8339</v>
      </c>
      <c r="R1509" t="s">
        <v>8340</v>
      </c>
      <c r="S1509" s="11">
        <f t="shared" si="117"/>
        <v>40254.450335648151</v>
      </c>
      <c r="T1509" s="11">
        <f t="shared" si="118"/>
        <v>14744.340277777779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17</v>
      </c>
      <c r="P1510">
        <f t="shared" si="116"/>
        <v>14.79</v>
      </c>
      <c r="Q1510" s="13" t="s">
        <v>8339</v>
      </c>
      <c r="R1510" t="s">
        <v>8340</v>
      </c>
      <c r="S1510" s="11">
        <f t="shared" si="117"/>
        <v>41786.614363425928</v>
      </c>
      <c r="T1510" s="11">
        <f t="shared" si="118"/>
        <v>16248.614363425926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18</v>
      </c>
      <c r="P1511">
        <f t="shared" si="116"/>
        <v>15.84</v>
      </c>
      <c r="Q1511" s="13" t="s">
        <v>8339</v>
      </c>
      <c r="R1511" t="s">
        <v>8340</v>
      </c>
      <c r="S1511" s="11">
        <f t="shared" si="117"/>
        <v>42751.533391203702</v>
      </c>
      <c r="T1511" s="11">
        <f t="shared" si="118"/>
        <v>17211.957638888889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19</v>
      </c>
      <c r="P1512">
        <f t="shared" si="116"/>
        <v>7.67</v>
      </c>
      <c r="Q1512" s="13" t="s">
        <v>8339</v>
      </c>
      <c r="R1512" t="s">
        <v>8340</v>
      </c>
      <c r="S1512" s="11">
        <f t="shared" si="117"/>
        <v>41809.385162037033</v>
      </c>
      <c r="T1512" s="11">
        <f t="shared" si="118"/>
        <v>16270.385162037035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22</v>
      </c>
      <c r="P1513">
        <f t="shared" si="116"/>
        <v>15.05</v>
      </c>
      <c r="Q1513" s="13" t="s">
        <v>8339</v>
      </c>
      <c r="R1513" t="s">
        <v>8340</v>
      </c>
      <c r="S1513" s="11">
        <f t="shared" si="117"/>
        <v>42296.583379629628</v>
      </c>
      <c r="T1513" s="11">
        <f t="shared" si="118"/>
        <v>16757.625046296296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89</v>
      </c>
      <c r="P1514">
        <f t="shared" si="116"/>
        <v>9.25</v>
      </c>
      <c r="Q1514" s="13" t="s">
        <v>8339</v>
      </c>
      <c r="R1514" t="s">
        <v>8340</v>
      </c>
      <c r="S1514" s="11">
        <f t="shared" si="117"/>
        <v>42741.684479166666</v>
      </c>
      <c r="T1514" s="11">
        <f t="shared" si="118"/>
        <v>17202.684479166666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39</v>
      </c>
      <c r="P1515">
        <f t="shared" si="116"/>
        <v>14.42</v>
      </c>
      <c r="Q1515" s="13" t="s">
        <v>8339</v>
      </c>
      <c r="R1515" t="s">
        <v>8340</v>
      </c>
      <c r="S1515" s="11">
        <f t="shared" si="117"/>
        <v>41806.637337962966</v>
      </c>
      <c r="T1515" s="11">
        <f t="shared" si="118"/>
        <v>16267.637337962964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12</v>
      </c>
      <c r="P1516">
        <f t="shared" si="116"/>
        <v>17.61</v>
      </c>
      <c r="Q1516" s="13" t="s">
        <v>8339</v>
      </c>
      <c r="R1516" t="s">
        <v>8340</v>
      </c>
      <c r="S1516" s="11">
        <f t="shared" si="117"/>
        <v>42234.597685185188</v>
      </c>
      <c r="T1516" s="11">
        <f t="shared" si="118"/>
        <v>16705.597685185185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</v>
      </c>
      <c r="P1517">
        <f t="shared" si="116"/>
        <v>5.58</v>
      </c>
      <c r="Q1517" s="13" t="s">
        <v>8339</v>
      </c>
      <c r="R1517" t="s">
        <v>8340</v>
      </c>
      <c r="S1517" s="11">
        <f t="shared" si="117"/>
        <v>42415.253437499996</v>
      </c>
      <c r="T1517" s="11">
        <f t="shared" si="118"/>
        <v>16876.211770833332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18</v>
      </c>
      <c r="P1518">
        <f t="shared" si="116"/>
        <v>26.59</v>
      </c>
      <c r="Q1518" s="13" t="s">
        <v>8339</v>
      </c>
      <c r="R1518" t="s">
        <v>8340</v>
      </c>
      <c r="S1518" s="11">
        <f t="shared" si="117"/>
        <v>42619.466342592597</v>
      </c>
      <c r="T1518" s="11">
        <f t="shared" si="118"/>
        <v>17080.583333333332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21</v>
      </c>
      <c r="P1519">
        <f t="shared" si="116"/>
        <v>5.01</v>
      </c>
      <c r="Q1519" s="13" t="s">
        <v>8339</v>
      </c>
      <c r="R1519" t="s">
        <v>8340</v>
      </c>
      <c r="S1519" s="11">
        <f t="shared" si="117"/>
        <v>41948.56658564815</v>
      </c>
      <c r="T1519" s="11">
        <f t="shared" si="118"/>
        <v>16410.25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21</v>
      </c>
      <c r="P1520">
        <f t="shared" si="116"/>
        <v>13.05</v>
      </c>
      <c r="Q1520" s="13" t="s">
        <v>8339</v>
      </c>
      <c r="R1520" t="s">
        <v>8340</v>
      </c>
      <c r="S1520" s="11">
        <f t="shared" si="117"/>
        <v>41760.8200462963</v>
      </c>
      <c r="T1520" s="11">
        <f t="shared" si="118"/>
        <v>16221.820046296298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34</v>
      </c>
      <c r="P1521">
        <f t="shared" si="116"/>
        <v>21.24</v>
      </c>
      <c r="Q1521" s="13" t="s">
        <v>8339</v>
      </c>
      <c r="R1521" t="s">
        <v>8340</v>
      </c>
      <c r="S1521" s="11">
        <f t="shared" si="117"/>
        <v>41782.741701388892</v>
      </c>
      <c r="T1521" s="11">
        <f t="shared" si="118"/>
        <v>16241.915972222223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17</v>
      </c>
      <c r="P1522">
        <f t="shared" si="116"/>
        <v>18.37</v>
      </c>
      <c r="Q1522" s="13" t="s">
        <v>8339</v>
      </c>
      <c r="R1522" t="s">
        <v>8340</v>
      </c>
      <c r="S1522" s="11">
        <f t="shared" si="117"/>
        <v>41955.857789351852</v>
      </c>
      <c r="T1522" s="11">
        <f t="shared" si="118"/>
        <v>16423.166666666668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8</v>
      </c>
      <c r="P1523">
        <f t="shared" si="116"/>
        <v>13.03</v>
      </c>
      <c r="Q1523" s="13" t="s">
        <v>8339</v>
      </c>
      <c r="R1523" t="s">
        <v>8340</v>
      </c>
      <c r="S1523" s="11">
        <f t="shared" si="117"/>
        <v>42493.167719907404</v>
      </c>
      <c r="T1523" s="11">
        <f t="shared" si="118"/>
        <v>16959.167719907407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7</v>
      </c>
      <c r="P1524">
        <f t="shared" si="116"/>
        <v>6.77</v>
      </c>
      <c r="Q1524" s="13" t="s">
        <v>8339</v>
      </c>
      <c r="R1524" t="s">
        <v>8340</v>
      </c>
      <c r="S1524" s="11">
        <f t="shared" si="117"/>
        <v>41899.830312500002</v>
      </c>
      <c r="T1524" s="11">
        <f t="shared" si="118"/>
        <v>16360.8303125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17</v>
      </c>
      <c r="P1525">
        <f t="shared" si="116"/>
        <v>12.7</v>
      </c>
      <c r="Q1525" s="13" t="s">
        <v>8339</v>
      </c>
      <c r="R1525" t="s">
        <v>8340</v>
      </c>
      <c r="S1525" s="11">
        <f t="shared" si="117"/>
        <v>41964.751342592594</v>
      </c>
      <c r="T1525" s="11">
        <f t="shared" si="118"/>
        <v>16427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102</v>
      </c>
      <c r="P1526">
        <f t="shared" si="116"/>
        <v>109.29</v>
      </c>
      <c r="Q1526" s="13" t="s">
        <v>8339</v>
      </c>
      <c r="R1526" t="s">
        <v>8340</v>
      </c>
      <c r="S1526" s="11">
        <f t="shared" si="117"/>
        <v>42756.501041666663</v>
      </c>
      <c r="T1526" s="11">
        <f t="shared" si="118"/>
        <v>17217.501041666666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118</v>
      </c>
      <c r="P1527">
        <f t="shared" si="116"/>
        <v>21.84</v>
      </c>
      <c r="Q1527" s="13" t="s">
        <v>8339</v>
      </c>
      <c r="R1527" t="s">
        <v>8340</v>
      </c>
      <c r="S1527" s="11">
        <f t="shared" si="117"/>
        <v>42570.702986111108</v>
      </c>
      <c r="T1527" s="11">
        <f t="shared" si="118"/>
        <v>17031.702986111111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13</v>
      </c>
      <c r="P1528">
        <f t="shared" si="116"/>
        <v>10.91</v>
      </c>
      <c r="Q1528" s="13" t="s">
        <v>8339</v>
      </c>
      <c r="R1528" t="s">
        <v>8340</v>
      </c>
      <c r="S1528" s="11">
        <f t="shared" si="117"/>
        <v>42339.276006944448</v>
      </c>
      <c r="T1528" s="11">
        <f t="shared" si="118"/>
        <v>16819.276006944445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87</v>
      </c>
      <c r="P1529">
        <f t="shared" si="116"/>
        <v>43.64</v>
      </c>
      <c r="Q1529" s="13" t="s">
        <v>8339</v>
      </c>
      <c r="R1529" t="s">
        <v>8340</v>
      </c>
      <c r="S1529" s="11">
        <f t="shared" si="117"/>
        <v>42780.600532407407</v>
      </c>
      <c r="T1529" s="11">
        <f t="shared" si="118"/>
        <v>17239.558865740739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102</v>
      </c>
      <c r="P1530">
        <f t="shared" si="116"/>
        <v>19.05</v>
      </c>
      <c r="Q1530" s="13" t="s">
        <v>8339</v>
      </c>
      <c r="R1530" t="s">
        <v>8340</v>
      </c>
      <c r="S1530" s="11">
        <f t="shared" si="117"/>
        <v>42736.732893518521</v>
      </c>
      <c r="T1530" s="11">
        <f t="shared" si="118"/>
        <v>17198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16</v>
      </c>
      <c r="P1531">
        <f t="shared" si="116"/>
        <v>21.6</v>
      </c>
      <c r="Q1531" s="13" t="s">
        <v>8339</v>
      </c>
      <c r="R1531" t="s">
        <v>8340</v>
      </c>
      <c r="S1531" s="11">
        <f t="shared" si="117"/>
        <v>42052.628703703704</v>
      </c>
      <c r="T1531" s="11">
        <f t="shared" si="118"/>
        <v>16513.587037037036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9</v>
      </c>
      <c r="P1532">
        <f t="shared" si="116"/>
        <v>3.48</v>
      </c>
      <c r="Q1532" s="13" t="s">
        <v>8339</v>
      </c>
      <c r="R1532" t="s">
        <v>8340</v>
      </c>
      <c r="S1532" s="11">
        <f t="shared" si="117"/>
        <v>42275.767303240747</v>
      </c>
      <c r="T1532" s="11">
        <f t="shared" si="118"/>
        <v>16731.767303240744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130</v>
      </c>
      <c r="P1533">
        <f t="shared" si="116"/>
        <v>41.71</v>
      </c>
      <c r="Q1533" s="13" t="s">
        <v>8339</v>
      </c>
      <c r="R1533" t="s">
        <v>8340</v>
      </c>
      <c r="S1533" s="11">
        <f t="shared" si="117"/>
        <v>41941.802384259259</v>
      </c>
      <c r="T1533" s="11">
        <f t="shared" si="118"/>
        <v>16405.125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61</v>
      </c>
      <c r="P1534">
        <f t="shared" si="116"/>
        <v>10.36</v>
      </c>
      <c r="Q1534" s="13" t="s">
        <v>8339</v>
      </c>
      <c r="R1534" t="s">
        <v>8340</v>
      </c>
      <c r="S1534" s="11">
        <f t="shared" si="117"/>
        <v>42391.475289351853</v>
      </c>
      <c r="T1534" s="11">
        <f t="shared" si="118"/>
        <v>16846.625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7</v>
      </c>
      <c r="P1535">
        <f t="shared" si="116"/>
        <v>4.0999999999999996</v>
      </c>
      <c r="Q1535" s="13" t="s">
        <v>8339</v>
      </c>
      <c r="R1535" t="s">
        <v>8340</v>
      </c>
      <c r="S1535" s="11">
        <f t="shared" si="117"/>
        <v>42443.00204861111</v>
      </c>
      <c r="T1535" s="11">
        <f t="shared" si="118"/>
        <v>16923.165972222221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40</v>
      </c>
      <c r="P1536">
        <f t="shared" si="116"/>
        <v>8.23</v>
      </c>
      <c r="Q1536" s="13" t="s">
        <v>8339</v>
      </c>
      <c r="R1536" t="s">
        <v>8340</v>
      </c>
      <c r="S1536" s="11">
        <f t="shared" si="117"/>
        <v>42221.67432870371</v>
      </c>
      <c r="T1536" s="11">
        <f t="shared" si="118"/>
        <v>16682.674328703706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76</v>
      </c>
      <c r="P1537">
        <f t="shared" si="116"/>
        <v>27.59</v>
      </c>
      <c r="Q1537" s="13" t="s">
        <v>8339</v>
      </c>
      <c r="R1537" t="s">
        <v>8340</v>
      </c>
      <c r="S1537" s="11">
        <f t="shared" si="117"/>
        <v>42484.829062500001</v>
      </c>
      <c r="T1537" s="11">
        <f t="shared" si="118"/>
        <v>16944.916666666668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</v>
      </c>
      <c r="P1538">
        <f t="shared" si="116"/>
        <v>6.67</v>
      </c>
      <c r="Q1538" s="13" t="s">
        <v>8339</v>
      </c>
      <c r="R1538" t="s">
        <v>8340</v>
      </c>
      <c r="S1538" s="11">
        <f t="shared" si="117"/>
        <v>42213.802199074074</v>
      </c>
      <c r="T1538" s="11">
        <f t="shared" si="118"/>
        <v>16674.802199074074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25</v>
      </c>
      <c r="P1539">
        <f t="shared" ref="P1539:P1602" si="121">ROUND(E1539/L1539,2)</f>
        <v>13.55</v>
      </c>
      <c r="Q1539" s="13" t="s">
        <v>8339</v>
      </c>
      <c r="R1539" t="s">
        <v>8340</v>
      </c>
      <c r="S1539" s="11">
        <f t="shared" ref="S1539:S1602" si="122">(((J1539/60)/60)/24)+DATE(1970, 1,1)</f>
        <v>42552.315127314811</v>
      </c>
      <c r="T1539" s="11">
        <f t="shared" ref="T1539:T1602" si="123">(((I1539/60)/60)/24)</f>
        <v>17019.75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43</v>
      </c>
      <c r="P1540">
        <f t="shared" si="121"/>
        <v>65.959999999999994</v>
      </c>
      <c r="Q1540" s="13" t="s">
        <v>8339</v>
      </c>
      <c r="R1540" t="s">
        <v>8340</v>
      </c>
      <c r="S1540" s="11">
        <f t="shared" si="122"/>
        <v>41981.782060185185</v>
      </c>
      <c r="T1540" s="11">
        <f t="shared" si="123"/>
        <v>16457.782060185185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15</v>
      </c>
      <c r="P1541">
        <f t="shared" si="121"/>
        <v>10.67</v>
      </c>
      <c r="Q1541" s="13" t="s">
        <v>8339</v>
      </c>
      <c r="R1541" t="s">
        <v>8340</v>
      </c>
      <c r="S1541" s="11">
        <f t="shared" si="122"/>
        <v>42705.919201388882</v>
      </c>
      <c r="T1541" s="11">
        <f t="shared" si="123"/>
        <v>17169.919201388886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20</v>
      </c>
      <c r="P1542">
        <f t="shared" si="121"/>
        <v>30.92</v>
      </c>
      <c r="Q1542" s="13" t="s">
        <v>8339</v>
      </c>
      <c r="R1542" t="s">
        <v>8340</v>
      </c>
      <c r="S1542" s="11">
        <f t="shared" si="122"/>
        <v>41939.00712962963</v>
      </c>
      <c r="T1542" s="11">
        <f t="shared" si="123"/>
        <v>16400.052083333332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17</v>
      </c>
      <c r="P1543">
        <f t="shared" si="121"/>
        <v>1515</v>
      </c>
      <c r="Q1543" s="13" t="s">
        <v>8339</v>
      </c>
      <c r="R1543" t="s">
        <v>8344</v>
      </c>
      <c r="S1543" s="11">
        <f t="shared" si="122"/>
        <v>41974.712245370371</v>
      </c>
      <c r="T1543" s="11">
        <f t="shared" si="123"/>
        <v>16435.712245370371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605</v>
      </c>
      <c r="P1544">
        <f t="shared" si="121"/>
        <v>3025.66</v>
      </c>
      <c r="Q1544" s="13" t="s">
        <v>8339</v>
      </c>
      <c r="R1544" t="s">
        <v>8344</v>
      </c>
      <c r="S1544" s="11">
        <f t="shared" si="122"/>
        <v>42170.996527777781</v>
      </c>
      <c r="T1544" s="11">
        <f t="shared" si="123"/>
        <v>16616.996527777777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134</v>
      </c>
      <c r="P1545">
        <f t="shared" si="121"/>
        <v>3022</v>
      </c>
      <c r="Q1545" s="13" t="s">
        <v>8339</v>
      </c>
      <c r="R1545" t="s">
        <v>8344</v>
      </c>
      <c r="S1545" s="11">
        <f t="shared" si="122"/>
        <v>41935.509652777779</v>
      </c>
      <c r="T1545" s="11">
        <f t="shared" si="123"/>
        <v>16396.551319444443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302</v>
      </c>
      <c r="P1546" t="e">
        <f t="shared" si="121"/>
        <v>#DIV/0!</v>
      </c>
      <c r="Q1546" s="13" t="s">
        <v>8339</v>
      </c>
      <c r="R1546" t="s">
        <v>8344</v>
      </c>
      <c r="S1546" s="11">
        <f t="shared" si="122"/>
        <v>42053.051203703704</v>
      </c>
      <c r="T1546" s="11">
        <f t="shared" si="123"/>
        <v>16526.012500000001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101</v>
      </c>
      <c r="P1547">
        <f t="shared" si="121"/>
        <v>3017</v>
      </c>
      <c r="Q1547" s="13" t="s">
        <v>8339</v>
      </c>
      <c r="R1547" t="s">
        <v>8344</v>
      </c>
      <c r="S1547" s="11">
        <f t="shared" si="122"/>
        <v>42031.884652777779</v>
      </c>
      <c r="T1547" s="11">
        <f t="shared" si="123"/>
        <v>16496.886111111111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302</v>
      </c>
      <c r="P1548">
        <f t="shared" si="121"/>
        <v>274.16000000000003</v>
      </c>
      <c r="Q1548" s="13" t="s">
        <v>8339</v>
      </c>
      <c r="R1548" t="s">
        <v>8344</v>
      </c>
      <c r="S1548" s="11">
        <f t="shared" si="122"/>
        <v>41839.212951388887</v>
      </c>
      <c r="T1548" s="11">
        <f t="shared" si="123"/>
        <v>16330.212951388887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15075</v>
      </c>
      <c r="P1549" t="e">
        <f t="shared" si="121"/>
        <v>#DIV/0!</v>
      </c>
      <c r="Q1549" s="13" t="s">
        <v>8339</v>
      </c>
      <c r="R1549" t="s">
        <v>8344</v>
      </c>
      <c r="S1549" s="11">
        <f t="shared" si="122"/>
        <v>42782.426875000005</v>
      </c>
      <c r="T1549" s="11">
        <f t="shared" si="123"/>
        <v>17220.426875000001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431</v>
      </c>
      <c r="P1550">
        <f t="shared" si="121"/>
        <v>3015</v>
      </c>
      <c r="Q1550" s="13" t="s">
        <v>8339</v>
      </c>
      <c r="R1550" t="s">
        <v>8344</v>
      </c>
      <c r="S1550" s="11">
        <f t="shared" si="122"/>
        <v>42286.88217592593</v>
      </c>
      <c r="T1550" s="11">
        <f t="shared" si="123"/>
        <v>16747.923842592591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603</v>
      </c>
      <c r="P1551">
        <f t="shared" si="121"/>
        <v>502.33</v>
      </c>
      <c r="Q1551" s="13" t="s">
        <v>8339</v>
      </c>
      <c r="R1551" t="s">
        <v>8344</v>
      </c>
      <c r="S1551" s="11">
        <f t="shared" si="122"/>
        <v>42281.136099537034</v>
      </c>
      <c r="T1551" s="11">
        <f t="shared" si="123"/>
        <v>16742.177766203702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402</v>
      </c>
      <c r="P1552">
        <f t="shared" si="121"/>
        <v>430.29</v>
      </c>
      <c r="Q1552" s="13" t="s">
        <v>8339</v>
      </c>
      <c r="R1552" t="s">
        <v>8344</v>
      </c>
      <c r="S1552" s="11">
        <f t="shared" si="122"/>
        <v>42472.449467592596</v>
      </c>
      <c r="T1552" s="11">
        <f t="shared" si="123"/>
        <v>16933.449467592593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86</v>
      </c>
      <c r="P1553" t="e">
        <f t="shared" si="121"/>
        <v>#DIV/0!</v>
      </c>
      <c r="Q1553" s="13" t="s">
        <v>8339</v>
      </c>
      <c r="R1553" t="s">
        <v>8344</v>
      </c>
      <c r="S1553" s="11">
        <f t="shared" si="122"/>
        <v>42121.824525462958</v>
      </c>
      <c r="T1553" s="11">
        <f t="shared" si="123"/>
        <v>16582.824525462962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70</v>
      </c>
      <c r="P1554">
        <f t="shared" si="121"/>
        <v>187.81</v>
      </c>
      <c r="Q1554" s="13" t="s">
        <v>8339</v>
      </c>
      <c r="R1554" t="s">
        <v>8344</v>
      </c>
      <c r="S1554" s="11">
        <f t="shared" si="122"/>
        <v>41892.688750000001</v>
      </c>
      <c r="T1554" s="11">
        <f t="shared" si="123"/>
        <v>16344.165972222223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50</v>
      </c>
      <c r="P1555" t="e">
        <f t="shared" si="121"/>
        <v>#DIV/0!</v>
      </c>
      <c r="Q1555" s="13" t="s">
        <v>8339</v>
      </c>
      <c r="R1555" t="s">
        <v>8344</v>
      </c>
      <c r="S1555" s="11">
        <f t="shared" si="122"/>
        <v>42219.282951388886</v>
      </c>
      <c r="T1555" s="11">
        <f t="shared" si="123"/>
        <v>16680.28295138889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15</v>
      </c>
      <c r="P1556" t="e">
        <f t="shared" si="121"/>
        <v>#DIV/0!</v>
      </c>
      <c r="Q1556" s="13" t="s">
        <v>8339</v>
      </c>
      <c r="R1556" t="s">
        <v>8344</v>
      </c>
      <c r="S1556" s="11">
        <f t="shared" si="122"/>
        <v>42188.252199074079</v>
      </c>
      <c r="T1556" s="11">
        <f t="shared" si="123"/>
        <v>16649.252199074075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400</v>
      </c>
      <c r="P1557" t="e">
        <f t="shared" si="121"/>
        <v>#DIV/0!</v>
      </c>
      <c r="Q1557" s="13" t="s">
        <v>8339</v>
      </c>
      <c r="R1557" t="s">
        <v>8344</v>
      </c>
      <c r="S1557" s="11">
        <f t="shared" si="122"/>
        <v>42241.613796296297</v>
      </c>
      <c r="T1557" s="11">
        <f t="shared" si="123"/>
        <v>16695.708333333332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200</v>
      </c>
      <c r="P1558">
        <f t="shared" si="121"/>
        <v>250</v>
      </c>
      <c r="Q1558" s="13" t="s">
        <v>8339</v>
      </c>
      <c r="R1558" t="s">
        <v>8344</v>
      </c>
      <c r="S1558" s="11">
        <f t="shared" si="122"/>
        <v>42525.153055555551</v>
      </c>
      <c r="T1558" s="11">
        <f t="shared" si="123"/>
        <v>16986.153055555555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120</v>
      </c>
      <c r="P1559">
        <f t="shared" si="121"/>
        <v>3000</v>
      </c>
      <c r="Q1559" s="13" t="s">
        <v>8339</v>
      </c>
      <c r="R1559" t="s">
        <v>8344</v>
      </c>
      <c r="S1559" s="11">
        <f t="shared" si="122"/>
        <v>41871.65315972222</v>
      </c>
      <c r="T1559" s="11">
        <f t="shared" si="123"/>
        <v>16333.653159722222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400</v>
      </c>
      <c r="P1560">
        <f t="shared" si="121"/>
        <v>1000</v>
      </c>
      <c r="Q1560" s="13" t="s">
        <v>8339</v>
      </c>
      <c r="R1560" t="s">
        <v>8344</v>
      </c>
      <c r="S1560" s="11">
        <f t="shared" si="122"/>
        <v>42185.397673611107</v>
      </c>
      <c r="T1560" s="11">
        <f t="shared" si="123"/>
        <v>16675.508333333335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20</v>
      </c>
      <c r="P1561">
        <f t="shared" si="121"/>
        <v>3000</v>
      </c>
      <c r="Q1561" s="13" t="s">
        <v>8339</v>
      </c>
      <c r="R1561" t="s">
        <v>8344</v>
      </c>
      <c r="S1561" s="11">
        <f t="shared" si="122"/>
        <v>42108.05322916666</v>
      </c>
      <c r="T1561" s="11">
        <f t="shared" si="123"/>
        <v>16554.053229166664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120</v>
      </c>
      <c r="P1562">
        <f t="shared" si="121"/>
        <v>750</v>
      </c>
      <c r="Q1562" s="13" t="s">
        <v>8339</v>
      </c>
      <c r="R1562" t="s">
        <v>8344</v>
      </c>
      <c r="S1562" s="11">
        <f t="shared" si="122"/>
        <v>41936.020752314813</v>
      </c>
      <c r="T1562" s="11">
        <f t="shared" si="123"/>
        <v>16387.062418981481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30</v>
      </c>
      <c r="P1563">
        <f t="shared" si="121"/>
        <v>3000</v>
      </c>
      <c r="Q1563" s="13" t="s">
        <v>8323</v>
      </c>
      <c r="R1563" t="s">
        <v>8345</v>
      </c>
      <c r="S1563" s="11">
        <f t="shared" si="122"/>
        <v>41555.041701388887</v>
      </c>
      <c r="T1563" s="11">
        <f t="shared" si="123"/>
        <v>16016.083368055557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75</v>
      </c>
      <c r="P1564" t="e">
        <f t="shared" si="121"/>
        <v>#DIV/0!</v>
      </c>
      <c r="Q1564" s="13" t="s">
        <v>8323</v>
      </c>
      <c r="R1564" t="s">
        <v>8345</v>
      </c>
      <c r="S1564" s="11">
        <f t="shared" si="122"/>
        <v>40079.566157407404</v>
      </c>
      <c r="T1564" s="11">
        <f t="shared" si="123"/>
        <v>14580.034722222221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50</v>
      </c>
      <c r="P1565">
        <f t="shared" si="121"/>
        <v>1500</v>
      </c>
      <c r="Q1565" s="13" t="s">
        <v>8323</v>
      </c>
      <c r="R1565" t="s">
        <v>8345</v>
      </c>
      <c r="S1565" s="11">
        <f t="shared" si="122"/>
        <v>41652.742488425924</v>
      </c>
      <c r="T1565" s="11">
        <f t="shared" si="123"/>
        <v>16143.700821759259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30</v>
      </c>
      <c r="P1566">
        <f t="shared" si="121"/>
        <v>3000</v>
      </c>
      <c r="Q1566" s="13" t="s">
        <v>8323</v>
      </c>
      <c r="R1566" t="s">
        <v>8345</v>
      </c>
      <c r="S1566" s="11">
        <f t="shared" si="122"/>
        <v>42121.367002314815</v>
      </c>
      <c r="T1566" s="11">
        <f t="shared" si="123"/>
        <v>16583.836805555555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75</v>
      </c>
      <c r="P1567">
        <f t="shared" si="121"/>
        <v>2994</v>
      </c>
      <c r="Q1567" s="13" t="s">
        <v>8323</v>
      </c>
      <c r="R1567" t="s">
        <v>8345</v>
      </c>
      <c r="S1567" s="11">
        <f t="shared" si="122"/>
        <v>40672.729872685188</v>
      </c>
      <c r="T1567" s="11">
        <f t="shared" si="123"/>
        <v>15133.729872685186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10</v>
      </c>
      <c r="P1568">
        <f t="shared" si="121"/>
        <v>50.73</v>
      </c>
      <c r="Q1568" s="13" t="s">
        <v>8323</v>
      </c>
      <c r="R1568" t="s">
        <v>8345</v>
      </c>
      <c r="S1568" s="11">
        <f t="shared" si="122"/>
        <v>42549.916712962964</v>
      </c>
      <c r="T1568" s="11">
        <f t="shared" si="123"/>
        <v>17009.916666666668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35</v>
      </c>
      <c r="P1569">
        <f t="shared" si="121"/>
        <v>230</v>
      </c>
      <c r="Q1569" s="13" t="s">
        <v>8323</v>
      </c>
      <c r="R1569" t="s">
        <v>8345</v>
      </c>
      <c r="S1569" s="11">
        <f t="shared" si="122"/>
        <v>41671.936863425923</v>
      </c>
      <c r="T1569" s="11">
        <f t="shared" si="123"/>
        <v>16118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12</v>
      </c>
      <c r="P1570">
        <f t="shared" si="121"/>
        <v>135.05000000000001</v>
      </c>
      <c r="Q1570" s="13" t="s">
        <v>8323</v>
      </c>
      <c r="R1570" t="s">
        <v>8345</v>
      </c>
      <c r="S1570" s="11">
        <f t="shared" si="122"/>
        <v>41962.062326388885</v>
      </c>
      <c r="T1570" s="11">
        <f t="shared" si="123"/>
        <v>16428.062326388888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10</v>
      </c>
      <c r="P1571" t="e">
        <f t="shared" si="121"/>
        <v>#DIV/0!</v>
      </c>
      <c r="Q1571" s="13" t="s">
        <v>8323</v>
      </c>
      <c r="R1571" t="s">
        <v>8345</v>
      </c>
      <c r="S1571" s="11">
        <f t="shared" si="122"/>
        <v>41389.679560185185</v>
      </c>
      <c r="T1571" s="11">
        <f t="shared" si="123"/>
        <v>15850.679560185185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49</v>
      </c>
      <c r="P1572">
        <f t="shared" si="121"/>
        <v>56.92</v>
      </c>
      <c r="Q1572" s="13" t="s">
        <v>8323</v>
      </c>
      <c r="R1572" t="s">
        <v>8345</v>
      </c>
      <c r="S1572" s="11">
        <f t="shared" si="122"/>
        <v>42438.813449074078</v>
      </c>
      <c r="T1572" s="11">
        <f t="shared" si="123"/>
        <v>16899.77178240741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24</v>
      </c>
      <c r="P1573">
        <f t="shared" si="121"/>
        <v>738.5</v>
      </c>
      <c r="Q1573" s="13" t="s">
        <v>8323</v>
      </c>
      <c r="R1573" t="s">
        <v>8345</v>
      </c>
      <c r="S1573" s="11">
        <f t="shared" si="122"/>
        <v>42144.769479166673</v>
      </c>
      <c r="T1573" s="11">
        <f t="shared" si="123"/>
        <v>16605.769479166669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118</v>
      </c>
      <c r="P1574">
        <f t="shared" si="121"/>
        <v>982</v>
      </c>
      <c r="Q1574" s="13" t="s">
        <v>8323</v>
      </c>
      <c r="R1574" t="s">
        <v>8345</v>
      </c>
      <c r="S1574" s="11">
        <f t="shared" si="122"/>
        <v>42404.033090277779</v>
      </c>
      <c r="T1574" s="11">
        <f t="shared" si="123"/>
        <v>16859.999305555557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33</v>
      </c>
      <c r="P1575">
        <f t="shared" si="121"/>
        <v>981.67</v>
      </c>
      <c r="Q1575" s="13" t="s">
        <v>8323</v>
      </c>
      <c r="R1575" t="s">
        <v>8345</v>
      </c>
      <c r="S1575" s="11">
        <f t="shared" si="122"/>
        <v>42786.000023148154</v>
      </c>
      <c r="T1575" s="11">
        <f t="shared" si="123"/>
        <v>17257.165972222221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29</v>
      </c>
      <c r="P1576">
        <f t="shared" si="121"/>
        <v>489.17</v>
      </c>
      <c r="Q1576" s="13" t="s">
        <v>8323</v>
      </c>
      <c r="R1576" t="s">
        <v>8345</v>
      </c>
      <c r="S1576" s="11">
        <f t="shared" si="122"/>
        <v>42017.927418981482</v>
      </c>
      <c r="T1576" s="11">
        <f t="shared" si="123"/>
        <v>16483.927418981482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29</v>
      </c>
      <c r="P1577">
        <f t="shared" si="121"/>
        <v>83.77</v>
      </c>
      <c r="Q1577" s="13" t="s">
        <v>8323</v>
      </c>
      <c r="R1577" t="s">
        <v>8345</v>
      </c>
      <c r="S1577" s="11">
        <f t="shared" si="122"/>
        <v>41799.524259259262</v>
      </c>
      <c r="T1577" s="11">
        <f t="shared" si="123"/>
        <v>16260.52425925926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59</v>
      </c>
      <c r="P1578">
        <f t="shared" si="121"/>
        <v>293.07</v>
      </c>
      <c r="Q1578" s="13" t="s">
        <v>8323</v>
      </c>
      <c r="R1578" t="s">
        <v>8345</v>
      </c>
      <c r="S1578" s="11">
        <f t="shared" si="122"/>
        <v>42140.879259259258</v>
      </c>
      <c r="T1578" s="11">
        <f t="shared" si="123"/>
        <v>16616.879259259258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29</v>
      </c>
      <c r="P1579">
        <f t="shared" si="121"/>
        <v>1465</v>
      </c>
      <c r="Q1579" s="13" t="s">
        <v>8323</v>
      </c>
      <c r="R1579" t="s">
        <v>8345</v>
      </c>
      <c r="S1579" s="11">
        <f t="shared" si="122"/>
        <v>41054.847777777781</v>
      </c>
      <c r="T1579" s="11">
        <f t="shared" si="123"/>
        <v>15545.847777777779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154</v>
      </c>
      <c r="P1580">
        <f t="shared" si="121"/>
        <v>732.25</v>
      </c>
      <c r="Q1580" s="13" t="s">
        <v>8323</v>
      </c>
      <c r="R1580" t="s">
        <v>8345</v>
      </c>
      <c r="S1580" s="11">
        <f t="shared" si="122"/>
        <v>40399.065868055557</v>
      </c>
      <c r="T1580" s="11">
        <f t="shared" si="123"/>
        <v>14854.083333333334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88</v>
      </c>
      <c r="P1581">
        <f t="shared" si="121"/>
        <v>1462.5</v>
      </c>
      <c r="Q1581" s="13" t="s">
        <v>8323</v>
      </c>
      <c r="R1581" t="s">
        <v>8345</v>
      </c>
      <c r="S1581" s="11">
        <f t="shared" si="122"/>
        <v>41481.996423611112</v>
      </c>
      <c r="T1581" s="11">
        <f t="shared" si="123"/>
        <v>15945.996423611112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167</v>
      </c>
      <c r="P1582" t="e">
        <f t="shared" si="121"/>
        <v>#DIV/0!</v>
      </c>
      <c r="Q1582" s="13" t="s">
        <v>8323</v>
      </c>
      <c r="R1582" t="s">
        <v>8345</v>
      </c>
      <c r="S1582" s="11">
        <f t="shared" si="122"/>
        <v>40990.050069444449</v>
      </c>
      <c r="T1582" s="11">
        <f t="shared" si="123"/>
        <v>15481.050069444447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291</v>
      </c>
      <c r="P1583">
        <f t="shared" si="121"/>
        <v>2908</v>
      </c>
      <c r="Q1583" s="13" t="s">
        <v>8339</v>
      </c>
      <c r="R1583" t="s">
        <v>8346</v>
      </c>
      <c r="S1583" s="11">
        <f t="shared" si="122"/>
        <v>42325.448958333334</v>
      </c>
      <c r="T1583" s="11">
        <f t="shared" si="123"/>
        <v>16788.448958333334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289</v>
      </c>
      <c r="P1584">
        <f t="shared" si="121"/>
        <v>963</v>
      </c>
      <c r="Q1584" s="13" t="s">
        <v>8339</v>
      </c>
      <c r="R1584" t="s">
        <v>8346</v>
      </c>
      <c r="S1584" s="11">
        <f t="shared" si="122"/>
        <v>42246.789965277778</v>
      </c>
      <c r="T1584" s="11">
        <f t="shared" si="123"/>
        <v>16734.888888888887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14</v>
      </c>
      <c r="P1585">
        <f t="shared" si="121"/>
        <v>2885</v>
      </c>
      <c r="Q1585" s="13" t="s">
        <v>8339</v>
      </c>
      <c r="R1585" t="s">
        <v>8346</v>
      </c>
      <c r="S1585" s="11">
        <f t="shared" si="122"/>
        <v>41877.904988425929</v>
      </c>
      <c r="T1585" s="11">
        <f t="shared" si="123"/>
        <v>16338.904988425928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240</v>
      </c>
      <c r="P1586" t="e">
        <f t="shared" si="121"/>
        <v>#DIV/0!</v>
      </c>
      <c r="Q1586" s="13" t="s">
        <v>8339</v>
      </c>
      <c r="R1586" t="s">
        <v>8346</v>
      </c>
      <c r="S1586" s="11">
        <f t="shared" si="122"/>
        <v>41779.649317129632</v>
      </c>
      <c r="T1586" s="11">
        <f t="shared" si="123"/>
        <v>16220.64931712963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144</v>
      </c>
      <c r="P1587">
        <f t="shared" si="121"/>
        <v>239.92</v>
      </c>
      <c r="Q1587" s="13" t="s">
        <v>8339</v>
      </c>
      <c r="R1587" t="s">
        <v>8346</v>
      </c>
      <c r="S1587" s="11">
        <f t="shared" si="122"/>
        <v>42707.895462962959</v>
      </c>
      <c r="T1587" s="11">
        <f t="shared" si="123"/>
        <v>17160.458333333332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192</v>
      </c>
      <c r="P1588" t="e">
        <f t="shared" si="121"/>
        <v>#DIV/0!</v>
      </c>
      <c r="Q1588" s="13" t="s">
        <v>8339</v>
      </c>
      <c r="R1588" t="s">
        <v>8346</v>
      </c>
      <c r="S1588" s="11">
        <f t="shared" si="122"/>
        <v>42069.104421296302</v>
      </c>
      <c r="T1588" s="11">
        <f t="shared" si="123"/>
        <v>16530.062754629631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38</v>
      </c>
      <c r="P1589">
        <f t="shared" si="121"/>
        <v>2871</v>
      </c>
      <c r="Q1589" s="13" t="s">
        <v>8339</v>
      </c>
      <c r="R1589" t="s">
        <v>8346</v>
      </c>
      <c r="S1589" s="11">
        <f t="shared" si="122"/>
        <v>41956.950983796298</v>
      </c>
      <c r="T1589" s="11">
        <f t="shared" si="123"/>
        <v>16417.950983796298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556</v>
      </c>
      <c r="P1590" t="e">
        <f t="shared" si="121"/>
        <v>#DIV/0!</v>
      </c>
      <c r="Q1590" s="13" t="s">
        <v>8339</v>
      </c>
      <c r="R1590" t="s">
        <v>8346</v>
      </c>
      <c r="S1590" s="11">
        <f t="shared" si="122"/>
        <v>42005.24998842593</v>
      </c>
      <c r="T1590" s="11">
        <f t="shared" si="123"/>
        <v>16466.841666666667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239</v>
      </c>
      <c r="P1591" t="e">
        <f t="shared" si="121"/>
        <v>#DIV/0!</v>
      </c>
      <c r="Q1591" s="13" t="s">
        <v>8339</v>
      </c>
      <c r="R1591" t="s">
        <v>8346</v>
      </c>
      <c r="S1591" s="11">
        <f t="shared" si="122"/>
        <v>42256.984791666662</v>
      </c>
      <c r="T1591" s="11">
        <f t="shared" si="123"/>
        <v>16717.984791666666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5</v>
      </c>
      <c r="P1592">
        <f t="shared" si="121"/>
        <v>1432</v>
      </c>
      <c r="Q1592" s="13" t="s">
        <v>8339</v>
      </c>
      <c r="R1592" t="s">
        <v>8346</v>
      </c>
      <c r="S1592" s="11">
        <f t="shared" si="122"/>
        <v>42240.857222222221</v>
      </c>
      <c r="T1592" s="11">
        <f t="shared" si="123"/>
        <v>16701.857222222221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20</v>
      </c>
      <c r="P1593">
        <f t="shared" si="121"/>
        <v>31.05</v>
      </c>
      <c r="Q1593" s="13" t="s">
        <v>8339</v>
      </c>
      <c r="R1593" t="s">
        <v>8346</v>
      </c>
      <c r="S1593" s="11">
        <f t="shared" si="122"/>
        <v>42433.726168981477</v>
      </c>
      <c r="T1593" s="11">
        <f t="shared" si="123"/>
        <v>16894.684502314816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11424</v>
      </c>
      <c r="P1594" t="e">
        <f t="shared" si="121"/>
        <v>#DIV/0!</v>
      </c>
      <c r="Q1594" s="13" t="s">
        <v>8339</v>
      </c>
      <c r="R1594" t="s">
        <v>8346</v>
      </c>
      <c r="S1594" s="11">
        <f t="shared" si="122"/>
        <v>42046.072743055556</v>
      </c>
      <c r="T1594" s="11">
        <f t="shared" si="123"/>
        <v>16522.031076388888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13</v>
      </c>
      <c r="P1595">
        <f t="shared" si="121"/>
        <v>947.33</v>
      </c>
      <c r="Q1595" s="13" t="s">
        <v>8339</v>
      </c>
      <c r="R1595" t="s">
        <v>8346</v>
      </c>
      <c r="S1595" s="11">
        <f t="shared" si="122"/>
        <v>42033.845543981486</v>
      </c>
      <c r="T1595" s="11">
        <f t="shared" si="123"/>
        <v>16494.845543981482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284</v>
      </c>
      <c r="P1596">
        <f t="shared" si="121"/>
        <v>284.2</v>
      </c>
      <c r="Q1596" s="13" t="s">
        <v>8339</v>
      </c>
      <c r="R1596" t="s">
        <v>8346</v>
      </c>
      <c r="S1596" s="11">
        <f t="shared" si="122"/>
        <v>42445.712754629625</v>
      </c>
      <c r="T1596" s="11">
        <f t="shared" si="123"/>
        <v>16936.681249999998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3</v>
      </c>
      <c r="P1597">
        <f t="shared" si="121"/>
        <v>405.86</v>
      </c>
      <c r="Q1597" s="13" t="s">
        <v>8339</v>
      </c>
      <c r="R1597" t="s">
        <v>8346</v>
      </c>
      <c r="S1597" s="11">
        <f t="shared" si="122"/>
        <v>41780.050092592595</v>
      </c>
      <c r="T1597" s="11">
        <f t="shared" si="123"/>
        <v>16239.842361111112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87</v>
      </c>
      <c r="P1598">
        <f t="shared" si="121"/>
        <v>945.33</v>
      </c>
      <c r="Q1598" s="13" t="s">
        <v>8339</v>
      </c>
      <c r="R1598" t="s">
        <v>8346</v>
      </c>
      <c r="S1598" s="11">
        <f t="shared" si="122"/>
        <v>41941.430196759262</v>
      </c>
      <c r="T1598" s="11">
        <f t="shared" si="123"/>
        <v>16417.471863425926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19</v>
      </c>
      <c r="P1599" t="e">
        <f t="shared" si="121"/>
        <v>#DIV/0!</v>
      </c>
      <c r="Q1599" s="13" t="s">
        <v>8339</v>
      </c>
      <c r="R1599" t="s">
        <v>8346</v>
      </c>
      <c r="S1599" s="11">
        <f t="shared" si="122"/>
        <v>42603.354131944448</v>
      </c>
      <c r="T1599" s="11">
        <f t="shared" si="123"/>
        <v>17064.354131944445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354</v>
      </c>
      <c r="P1600">
        <f t="shared" si="121"/>
        <v>2833</v>
      </c>
      <c r="Q1600" s="13" t="s">
        <v>8339</v>
      </c>
      <c r="R1600" t="s">
        <v>8346</v>
      </c>
      <c r="S1600" s="11">
        <f t="shared" si="122"/>
        <v>42151.667337962965</v>
      </c>
      <c r="T1600" s="11">
        <f t="shared" si="123"/>
        <v>16642.667337962961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566</v>
      </c>
      <c r="P1601" t="e">
        <f t="shared" si="121"/>
        <v>#DIV/0!</v>
      </c>
      <c r="Q1601" s="13" t="s">
        <v>8339</v>
      </c>
      <c r="R1601" t="s">
        <v>8346</v>
      </c>
      <c r="S1601" s="11">
        <f t="shared" si="122"/>
        <v>42438.53907407407</v>
      </c>
      <c r="T1601" s="11">
        <f t="shared" si="123"/>
        <v>16899.497407407409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57</v>
      </c>
      <c r="P1602">
        <f t="shared" si="121"/>
        <v>314.05</v>
      </c>
      <c r="Q1602" s="13" t="s">
        <v>8339</v>
      </c>
      <c r="R1602" t="s">
        <v>8346</v>
      </c>
      <c r="S1602" s="11">
        <f t="shared" si="122"/>
        <v>41791.057314814818</v>
      </c>
      <c r="T1602" s="11">
        <f t="shared" si="123"/>
        <v>16266.215972222222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113</v>
      </c>
      <c r="P1603">
        <f t="shared" ref="P1603:P1666" si="126">ROUND(E1603/L1603,2)</f>
        <v>50.41</v>
      </c>
      <c r="Q1603" s="13" t="s">
        <v>8326</v>
      </c>
      <c r="R1603" t="s">
        <v>8327</v>
      </c>
      <c r="S1603" s="11">
        <f t="shared" ref="S1603:S1666" si="127">(((J1603/60)/60)/24)+DATE(1970, 1,1)</f>
        <v>40638.092974537038</v>
      </c>
      <c r="T1603" s="11">
        <f t="shared" ref="T1603:T1666" si="128">(((I1603/60)/60)/24)</f>
        <v>15099.092974537038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187</v>
      </c>
      <c r="P1604">
        <f t="shared" si="126"/>
        <v>87.63</v>
      </c>
      <c r="Q1604" s="13" t="s">
        <v>8326</v>
      </c>
      <c r="R1604" t="s">
        <v>8327</v>
      </c>
      <c r="S1604" s="11">
        <f t="shared" si="127"/>
        <v>40788.297650462962</v>
      </c>
      <c r="T1604" s="11">
        <f t="shared" si="128"/>
        <v>15261.958333333334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140</v>
      </c>
      <c r="P1605">
        <f t="shared" si="126"/>
        <v>93.47</v>
      </c>
      <c r="Q1605" s="13" t="s">
        <v>8326</v>
      </c>
      <c r="R1605" t="s">
        <v>8327</v>
      </c>
      <c r="S1605" s="11">
        <f t="shared" si="127"/>
        <v>40876.169664351852</v>
      </c>
      <c r="T1605" s="11">
        <f t="shared" si="128"/>
        <v>15367.169664351852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100</v>
      </c>
      <c r="P1606">
        <f t="shared" si="126"/>
        <v>40</v>
      </c>
      <c r="Q1606" s="13" t="s">
        <v>8326</v>
      </c>
      <c r="R1606" t="s">
        <v>8327</v>
      </c>
      <c r="S1606" s="11">
        <f t="shared" si="127"/>
        <v>40945.845312500001</v>
      </c>
      <c r="T1606" s="11">
        <f t="shared" si="128"/>
        <v>15416.803645833332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47</v>
      </c>
      <c r="P1607">
        <f t="shared" si="126"/>
        <v>63.64</v>
      </c>
      <c r="Q1607" s="13" t="s">
        <v>8326</v>
      </c>
      <c r="R1607" t="s">
        <v>8327</v>
      </c>
      <c r="S1607" s="11">
        <f t="shared" si="127"/>
        <v>40747.012881944444</v>
      </c>
      <c r="T1607" s="11">
        <f t="shared" si="128"/>
        <v>15187.291666666666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35</v>
      </c>
      <c r="P1608">
        <f t="shared" si="126"/>
        <v>30.38</v>
      </c>
      <c r="Q1608" s="13" t="s">
        <v>8326</v>
      </c>
      <c r="R1608" t="s">
        <v>8327</v>
      </c>
      <c r="S1608" s="11">
        <f t="shared" si="127"/>
        <v>40536.111550925925</v>
      </c>
      <c r="T1608" s="11">
        <f t="shared" si="128"/>
        <v>15057.069884259259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28</v>
      </c>
      <c r="P1609">
        <f t="shared" si="126"/>
        <v>13.6</v>
      </c>
      <c r="Q1609" s="13" t="s">
        <v>8326</v>
      </c>
      <c r="R1609" t="s">
        <v>8327</v>
      </c>
      <c r="S1609" s="11">
        <f t="shared" si="127"/>
        <v>41053.80846064815</v>
      </c>
      <c r="T1609" s="11">
        <f t="shared" si="128"/>
        <v>15505.808460648148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230</v>
      </c>
      <c r="P1610">
        <f t="shared" si="126"/>
        <v>119.78</v>
      </c>
      <c r="Q1610" s="13" t="s">
        <v>8326</v>
      </c>
      <c r="R1610" t="s">
        <v>8327</v>
      </c>
      <c r="S1610" s="11">
        <f t="shared" si="127"/>
        <v>41607.83085648148</v>
      </c>
      <c r="T1610" s="11">
        <f t="shared" si="128"/>
        <v>16071.22638888889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183</v>
      </c>
      <c r="P1611">
        <f t="shared" si="126"/>
        <v>687.75</v>
      </c>
      <c r="Q1611" s="13" t="s">
        <v>8326</v>
      </c>
      <c r="R1611" t="s">
        <v>8327</v>
      </c>
      <c r="S1611" s="11">
        <f t="shared" si="127"/>
        <v>40796.001261574071</v>
      </c>
      <c r="T1611" s="11">
        <f t="shared" si="128"/>
        <v>15280.333333333334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138</v>
      </c>
      <c r="P1612">
        <f t="shared" si="126"/>
        <v>24.55</v>
      </c>
      <c r="Q1612" s="13" t="s">
        <v>8326</v>
      </c>
      <c r="R1612" t="s">
        <v>8327</v>
      </c>
      <c r="S1612" s="11">
        <f t="shared" si="127"/>
        <v>41228.924884259257</v>
      </c>
      <c r="T1612" s="11">
        <f t="shared" si="128"/>
        <v>15689.924884259259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343</v>
      </c>
      <c r="P1613">
        <f t="shared" si="126"/>
        <v>101.7</v>
      </c>
      <c r="Q1613" s="13" t="s">
        <v>8326</v>
      </c>
      <c r="R1613" t="s">
        <v>8327</v>
      </c>
      <c r="S1613" s="11">
        <f t="shared" si="127"/>
        <v>41409.00037037037</v>
      </c>
      <c r="T1613" s="11">
        <f t="shared" si="128"/>
        <v>15861.000370370371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549</v>
      </c>
      <c r="P1614">
        <f t="shared" si="126"/>
        <v>249.64</v>
      </c>
      <c r="Q1614" s="13" t="s">
        <v>8326</v>
      </c>
      <c r="R1614" t="s">
        <v>8327</v>
      </c>
      <c r="S1614" s="11">
        <f t="shared" si="127"/>
        <v>41246.874814814815</v>
      </c>
      <c r="T1614" s="11">
        <f t="shared" si="128"/>
        <v>15707.874814814815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274</v>
      </c>
      <c r="P1615">
        <f t="shared" si="126"/>
        <v>105.19</v>
      </c>
      <c r="Q1615" s="13" t="s">
        <v>8326</v>
      </c>
      <c r="R1615" t="s">
        <v>8327</v>
      </c>
      <c r="S1615" s="11">
        <f t="shared" si="127"/>
        <v>41082.069467592592</v>
      </c>
      <c r="T1615" s="11">
        <f t="shared" si="128"/>
        <v>15543.069467592593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55</v>
      </c>
      <c r="P1616">
        <f t="shared" si="126"/>
        <v>35.51</v>
      </c>
      <c r="Q1616" s="13" t="s">
        <v>8326</v>
      </c>
      <c r="R1616" t="s">
        <v>8327</v>
      </c>
      <c r="S1616" s="11">
        <f t="shared" si="127"/>
        <v>41794.981122685182</v>
      </c>
      <c r="T1616" s="11">
        <f t="shared" si="128"/>
        <v>16285.708333333334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34</v>
      </c>
      <c r="P1617">
        <f t="shared" si="126"/>
        <v>20.07</v>
      </c>
      <c r="Q1617" s="13" t="s">
        <v>8326</v>
      </c>
      <c r="R1617" t="s">
        <v>8327</v>
      </c>
      <c r="S1617" s="11">
        <f t="shared" si="127"/>
        <v>40845.050879629627</v>
      </c>
      <c r="T1617" s="11">
        <f t="shared" si="128"/>
        <v>15321.092546296297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27</v>
      </c>
      <c r="P1618">
        <f t="shared" si="126"/>
        <v>17.36</v>
      </c>
      <c r="Q1618" s="13" t="s">
        <v>8326</v>
      </c>
      <c r="R1618" t="s">
        <v>8327</v>
      </c>
      <c r="S1618" s="11">
        <f t="shared" si="127"/>
        <v>41194.715520833335</v>
      </c>
      <c r="T1618" s="11">
        <f t="shared" si="128"/>
        <v>15666.916666666666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39</v>
      </c>
      <c r="P1619">
        <f t="shared" si="126"/>
        <v>17.25</v>
      </c>
      <c r="Q1619" s="13" t="s">
        <v>8326</v>
      </c>
      <c r="R1619" t="s">
        <v>8327</v>
      </c>
      <c r="S1619" s="11">
        <f t="shared" si="127"/>
        <v>41546.664212962962</v>
      </c>
      <c r="T1619" s="11">
        <f t="shared" si="128"/>
        <v>16010.791666666666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182</v>
      </c>
      <c r="P1620">
        <f t="shared" si="126"/>
        <v>100.93</v>
      </c>
      <c r="Q1620" s="13" t="s">
        <v>8326</v>
      </c>
      <c r="R1620" t="s">
        <v>8327</v>
      </c>
      <c r="S1620" s="11">
        <f t="shared" si="127"/>
        <v>41301.654340277775</v>
      </c>
      <c r="T1620" s="11">
        <f t="shared" si="128"/>
        <v>15772.654340277777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181</v>
      </c>
      <c r="P1621">
        <f t="shared" si="126"/>
        <v>118.09</v>
      </c>
      <c r="Q1621" s="13" t="s">
        <v>8326</v>
      </c>
      <c r="R1621" t="s">
        <v>8327</v>
      </c>
      <c r="S1621" s="11">
        <f t="shared" si="127"/>
        <v>41876.18618055556</v>
      </c>
      <c r="T1621" s="11">
        <f t="shared" si="128"/>
        <v>16328.186180555558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271</v>
      </c>
      <c r="P1622">
        <f t="shared" si="126"/>
        <v>159.59</v>
      </c>
      <c r="Q1622" s="13" t="s">
        <v>8326</v>
      </c>
      <c r="R1622" t="s">
        <v>8327</v>
      </c>
      <c r="S1622" s="11">
        <f t="shared" si="127"/>
        <v>41321.339583333334</v>
      </c>
      <c r="T1622" s="11">
        <f t="shared" si="128"/>
        <v>15759.339583333334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54</v>
      </c>
      <c r="P1623">
        <f t="shared" si="126"/>
        <v>73.239999999999995</v>
      </c>
      <c r="Q1623" s="13" t="s">
        <v>8326</v>
      </c>
      <c r="R1623" t="s">
        <v>8327</v>
      </c>
      <c r="S1623" s="11">
        <f t="shared" si="127"/>
        <v>41003.60665509259</v>
      </c>
      <c r="T1623" s="11">
        <f t="shared" si="128"/>
        <v>15488.165972222223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39</v>
      </c>
      <c r="P1624">
        <f t="shared" si="126"/>
        <v>41.63</v>
      </c>
      <c r="Q1624" s="13" t="s">
        <v>8326</v>
      </c>
      <c r="R1624" t="s">
        <v>8327</v>
      </c>
      <c r="S1624" s="11">
        <f t="shared" si="127"/>
        <v>41950.29483796296</v>
      </c>
      <c r="T1624" s="11">
        <f t="shared" si="128"/>
        <v>16421.332638888889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361</v>
      </c>
      <c r="P1625">
        <f t="shared" si="126"/>
        <v>150.28</v>
      </c>
      <c r="Q1625" s="13" t="s">
        <v>8326</v>
      </c>
      <c r="R1625" t="s">
        <v>8327</v>
      </c>
      <c r="S1625" s="11">
        <f t="shared" si="127"/>
        <v>41453.688530092593</v>
      </c>
      <c r="T1625" s="11">
        <f t="shared" si="128"/>
        <v>15944.688530092593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270</v>
      </c>
      <c r="P1626">
        <f t="shared" si="126"/>
        <v>108</v>
      </c>
      <c r="Q1626" s="13" t="s">
        <v>8326</v>
      </c>
      <c r="R1626" t="s">
        <v>8327</v>
      </c>
      <c r="S1626" s="11">
        <f t="shared" si="127"/>
        <v>41243.367303240739</v>
      </c>
      <c r="T1626" s="11">
        <f t="shared" si="128"/>
        <v>15714.367303240741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36</v>
      </c>
      <c r="P1627">
        <f t="shared" si="126"/>
        <v>25.96</v>
      </c>
      <c r="Q1627" s="13" t="s">
        <v>8326</v>
      </c>
      <c r="R1627" t="s">
        <v>8327</v>
      </c>
      <c r="S1627" s="11">
        <f t="shared" si="127"/>
        <v>41135.699687500004</v>
      </c>
      <c r="T1627" s="11">
        <f t="shared" si="128"/>
        <v>15594.699687500002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34</v>
      </c>
      <c r="P1628">
        <f t="shared" si="126"/>
        <v>25</v>
      </c>
      <c r="Q1628" s="13" t="s">
        <v>8326</v>
      </c>
      <c r="R1628" t="s">
        <v>8327</v>
      </c>
      <c r="S1628" s="11">
        <f t="shared" si="127"/>
        <v>41579.847997685189</v>
      </c>
      <c r="T1628" s="11">
        <f t="shared" si="128"/>
        <v>16040.889664351853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135</v>
      </c>
      <c r="P1629">
        <f t="shared" si="126"/>
        <v>70.87</v>
      </c>
      <c r="Q1629" s="13" t="s">
        <v>8326</v>
      </c>
      <c r="R1629" t="s">
        <v>8327</v>
      </c>
      <c r="S1629" s="11">
        <f t="shared" si="127"/>
        <v>41205.707048611112</v>
      </c>
      <c r="T1629" s="11">
        <f t="shared" si="128"/>
        <v>15670.207638888889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67</v>
      </c>
      <c r="P1630">
        <f t="shared" si="126"/>
        <v>30.57</v>
      </c>
      <c r="Q1630" s="13" t="s">
        <v>8326</v>
      </c>
      <c r="R1630" t="s">
        <v>8327</v>
      </c>
      <c r="S1630" s="11">
        <f t="shared" si="127"/>
        <v>41774.737060185187</v>
      </c>
      <c r="T1630" s="11">
        <f t="shared" si="128"/>
        <v>16238.737060185185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45</v>
      </c>
      <c r="P1631">
        <f t="shared" si="126"/>
        <v>32.79</v>
      </c>
      <c r="Q1631" s="13" t="s">
        <v>8326</v>
      </c>
      <c r="R1631" t="s">
        <v>8327</v>
      </c>
      <c r="S1631" s="11">
        <f t="shared" si="127"/>
        <v>41645.867280092592</v>
      </c>
      <c r="T1631" s="11">
        <f t="shared" si="128"/>
        <v>16121.867280092592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67</v>
      </c>
      <c r="P1632">
        <f t="shared" si="126"/>
        <v>21.28</v>
      </c>
      <c r="Q1632" s="13" t="s">
        <v>8326</v>
      </c>
      <c r="R1632" t="s">
        <v>8327</v>
      </c>
      <c r="S1632" s="11">
        <f t="shared" si="127"/>
        <v>40939.837673611109</v>
      </c>
      <c r="T1632" s="11">
        <f t="shared" si="128"/>
        <v>15401.290972222223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27</v>
      </c>
      <c r="P1633">
        <f t="shared" si="126"/>
        <v>20.16</v>
      </c>
      <c r="Q1633" s="13" t="s">
        <v>8326</v>
      </c>
      <c r="R1633" t="s">
        <v>8327</v>
      </c>
      <c r="S1633" s="11">
        <f t="shared" si="127"/>
        <v>41164.859502314815</v>
      </c>
      <c r="T1633" s="11">
        <f t="shared" si="128"/>
        <v>15625.859502314815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67</v>
      </c>
      <c r="P1634">
        <f t="shared" si="126"/>
        <v>56.81</v>
      </c>
      <c r="Q1634" s="13" t="s">
        <v>8326</v>
      </c>
      <c r="R1634" t="s">
        <v>8327</v>
      </c>
      <c r="S1634" s="11">
        <f t="shared" si="127"/>
        <v>40750.340902777774</v>
      </c>
      <c r="T1634" s="11">
        <f t="shared" si="128"/>
        <v>15241.340902777776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27</v>
      </c>
      <c r="P1635">
        <f t="shared" si="126"/>
        <v>46.03</v>
      </c>
      <c r="Q1635" s="13" t="s">
        <v>8326</v>
      </c>
      <c r="R1635" t="s">
        <v>8327</v>
      </c>
      <c r="S1635" s="11">
        <f t="shared" si="127"/>
        <v>40896.883750000001</v>
      </c>
      <c r="T1635" s="11">
        <f t="shared" si="128"/>
        <v>15355.208333333334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133</v>
      </c>
      <c r="P1636">
        <f t="shared" si="126"/>
        <v>83.41</v>
      </c>
      <c r="Q1636" s="13" t="s">
        <v>8326</v>
      </c>
      <c r="R1636" t="s">
        <v>8327</v>
      </c>
      <c r="S1636" s="11">
        <f t="shared" si="127"/>
        <v>40658.189826388887</v>
      </c>
      <c r="T1636" s="11">
        <f t="shared" si="128"/>
        <v>15127.249305555555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133</v>
      </c>
      <c r="P1637">
        <f t="shared" si="126"/>
        <v>71.97</v>
      </c>
      <c r="Q1637" s="13" t="s">
        <v>8326</v>
      </c>
      <c r="R1637" t="s">
        <v>8327</v>
      </c>
      <c r="S1637" s="11">
        <f t="shared" si="127"/>
        <v>42502.868761574078</v>
      </c>
      <c r="T1637" s="11">
        <f t="shared" si="128"/>
        <v>16993.868761574075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59</v>
      </c>
      <c r="P1638">
        <f t="shared" si="126"/>
        <v>30.47</v>
      </c>
      <c r="Q1638" s="13" t="s">
        <v>8326</v>
      </c>
      <c r="R1638" t="s">
        <v>8327</v>
      </c>
      <c r="S1638" s="11">
        <f t="shared" si="127"/>
        <v>40663.08666666667</v>
      </c>
      <c r="T1638" s="11">
        <f t="shared" si="128"/>
        <v>15137.166666666666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530</v>
      </c>
      <c r="P1639">
        <f t="shared" si="126"/>
        <v>176.67</v>
      </c>
      <c r="Q1639" s="13" t="s">
        <v>8326</v>
      </c>
      <c r="R1639" t="s">
        <v>8327</v>
      </c>
      <c r="S1639" s="11">
        <f t="shared" si="127"/>
        <v>40122.751620370371</v>
      </c>
      <c r="T1639" s="11">
        <f t="shared" si="128"/>
        <v>14609.985416666668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265</v>
      </c>
      <c r="P1640">
        <f t="shared" si="126"/>
        <v>98.02</v>
      </c>
      <c r="Q1640" s="13" t="s">
        <v>8326</v>
      </c>
      <c r="R1640" t="s">
        <v>8327</v>
      </c>
      <c r="S1640" s="11">
        <f t="shared" si="127"/>
        <v>41288.68712962963</v>
      </c>
      <c r="T1640" s="11">
        <f t="shared" si="128"/>
        <v>15764.892361111111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146</v>
      </c>
      <c r="P1641">
        <f t="shared" si="126"/>
        <v>138.74</v>
      </c>
      <c r="Q1641" s="13" t="s">
        <v>8326</v>
      </c>
      <c r="R1641" t="s">
        <v>8327</v>
      </c>
      <c r="S1641" s="11">
        <f t="shared" si="127"/>
        <v>40941.652372685188</v>
      </c>
      <c r="T1641" s="11">
        <f t="shared" si="128"/>
        <v>15402.652372685186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659</v>
      </c>
      <c r="P1642">
        <f t="shared" si="126"/>
        <v>155</v>
      </c>
      <c r="Q1642" s="13" t="s">
        <v>8326</v>
      </c>
      <c r="R1642" t="s">
        <v>8327</v>
      </c>
      <c r="S1642" s="11">
        <f t="shared" si="127"/>
        <v>40379.23096064815</v>
      </c>
      <c r="T1642" s="11">
        <f t="shared" si="128"/>
        <v>14824.082638888889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105</v>
      </c>
      <c r="P1643">
        <f t="shared" si="126"/>
        <v>101.15</v>
      </c>
      <c r="Q1643" s="13" t="s">
        <v>8326</v>
      </c>
      <c r="R1643" t="s">
        <v>8347</v>
      </c>
      <c r="S1643" s="11">
        <f t="shared" si="127"/>
        <v>41962.596574074079</v>
      </c>
      <c r="T1643" s="11">
        <f t="shared" si="128"/>
        <v>16423.596574074076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219</v>
      </c>
      <c r="P1644">
        <f t="shared" si="126"/>
        <v>93.93</v>
      </c>
      <c r="Q1644" s="13" t="s">
        <v>8326</v>
      </c>
      <c r="R1644" t="s">
        <v>8347</v>
      </c>
      <c r="S1644" s="11">
        <f t="shared" si="127"/>
        <v>40688.024618055555</v>
      </c>
      <c r="T1644" s="11">
        <f t="shared" si="128"/>
        <v>15139.024618055555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53</v>
      </c>
      <c r="P1645">
        <f t="shared" si="126"/>
        <v>71.08</v>
      </c>
      <c r="Q1645" s="13" t="s">
        <v>8326</v>
      </c>
      <c r="R1645" t="s">
        <v>8347</v>
      </c>
      <c r="S1645" s="11">
        <f t="shared" si="127"/>
        <v>41146.824212962965</v>
      </c>
      <c r="T1645" s="11">
        <f t="shared" si="128"/>
        <v>15607.824212962963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26</v>
      </c>
      <c r="P1646">
        <f t="shared" si="126"/>
        <v>20.47</v>
      </c>
      <c r="Q1646" s="13" t="s">
        <v>8326</v>
      </c>
      <c r="R1646" t="s">
        <v>8347</v>
      </c>
      <c r="S1646" s="11">
        <f t="shared" si="127"/>
        <v>41175.05972222222</v>
      </c>
      <c r="T1646" s="11">
        <f t="shared" si="128"/>
        <v>15666.10138888889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52</v>
      </c>
      <c r="P1647">
        <f t="shared" si="126"/>
        <v>261.8</v>
      </c>
      <c r="Q1647" s="13" t="s">
        <v>8326</v>
      </c>
      <c r="R1647" t="s">
        <v>8347</v>
      </c>
      <c r="S1647" s="11">
        <f t="shared" si="127"/>
        <v>41521.617361111108</v>
      </c>
      <c r="T1647" s="11">
        <f t="shared" si="128"/>
        <v>15966.61736111111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131</v>
      </c>
      <c r="P1648">
        <f t="shared" si="126"/>
        <v>31.52</v>
      </c>
      <c r="Q1648" s="13" t="s">
        <v>8326</v>
      </c>
      <c r="R1648" t="s">
        <v>8347</v>
      </c>
      <c r="S1648" s="11">
        <f t="shared" si="127"/>
        <v>41833.450266203705</v>
      </c>
      <c r="T1648" s="11">
        <f t="shared" si="128"/>
        <v>16296.75763888889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52</v>
      </c>
      <c r="P1649">
        <f t="shared" si="126"/>
        <v>56.85</v>
      </c>
      <c r="Q1649" s="13" t="s">
        <v>8326</v>
      </c>
      <c r="R1649" t="s">
        <v>8347</v>
      </c>
      <c r="S1649" s="11">
        <f t="shared" si="127"/>
        <v>41039.409456018519</v>
      </c>
      <c r="T1649" s="11">
        <f t="shared" si="128"/>
        <v>15500.409456018519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113</v>
      </c>
      <c r="P1650">
        <f t="shared" si="126"/>
        <v>28.99</v>
      </c>
      <c r="Q1650" s="13" t="s">
        <v>8326</v>
      </c>
      <c r="R1650" t="s">
        <v>8347</v>
      </c>
      <c r="S1650" s="11">
        <f t="shared" si="127"/>
        <v>40592.704652777778</v>
      </c>
      <c r="T1650" s="11">
        <f t="shared" si="128"/>
        <v>15053.662986111112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69</v>
      </c>
      <c r="P1651">
        <f t="shared" si="126"/>
        <v>32.200000000000003</v>
      </c>
      <c r="Q1651" s="13" t="s">
        <v>8326</v>
      </c>
      <c r="R1651" t="s">
        <v>8347</v>
      </c>
      <c r="S1651" s="11">
        <f t="shared" si="127"/>
        <v>41737.684664351851</v>
      </c>
      <c r="T1651" s="11">
        <f t="shared" si="128"/>
        <v>16213.684664351853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130</v>
      </c>
      <c r="P1652">
        <f t="shared" si="126"/>
        <v>81.5</v>
      </c>
      <c r="Q1652" s="13" t="s">
        <v>8326</v>
      </c>
      <c r="R1652" t="s">
        <v>8347</v>
      </c>
      <c r="S1652" s="11">
        <f t="shared" si="127"/>
        <v>41526.435613425929</v>
      </c>
      <c r="T1652" s="11">
        <f t="shared" si="128"/>
        <v>15987.435613425927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130</v>
      </c>
      <c r="P1653">
        <f t="shared" si="126"/>
        <v>130.35</v>
      </c>
      <c r="Q1653" s="13" t="s">
        <v>8326</v>
      </c>
      <c r="R1653" t="s">
        <v>8347</v>
      </c>
      <c r="S1653" s="11">
        <f t="shared" si="127"/>
        <v>40625.900694444441</v>
      </c>
      <c r="T1653" s="11">
        <f t="shared" si="128"/>
        <v>15090.290972222223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58</v>
      </c>
      <c r="P1654">
        <f t="shared" si="126"/>
        <v>37.229999999999997</v>
      </c>
      <c r="Q1654" s="13" t="s">
        <v>8326</v>
      </c>
      <c r="R1654" t="s">
        <v>8347</v>
      </c>
      <c r="S1654" s="11">
        <f t="shared" si="127"/>
        <v>41572.492974537039</v>
      </c>
      <c r="T1654" s="11">
        <f t="shared" si="128"/>
        <v>16033.534641203703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52</v>
      </c>
      <c r="P1655">
        <f t="shared" si="126"/>
        <v>15.51</v>
      </c>
      <c r="Q1655" s="13" t="s">
        <v>8326</v>
      </c>
      <c r="R1655" t="s">
        <v>8347</v>
      </c>
      <c r="S1655" s="11">
        <f t="shared" si="127"/>
        <v>40626.834444444445</v>
      </c>
      <c r="T1655" s="11">
        <f t="shared" si="128"/>
        <v>15088.834444444445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236</v>
      </c>
      <c r="P1656">
        <f t="shared" si="126"/>
        <v>76.47</v>
      </c>
      <c r="Q1656" s="13" t="s">
        <v>8326</v>
      </c>
      <c r="R1656" t="s">
        <v>8347</v>
      </c>
      <c r="S1656" s="11">
        <f t="shared" si="127"/>
        <v>40987.890740740739</v>
      </c>
      <c r="T1656" s="11">
        <f t="shared" si="128"/>
        <v>15448.890740740741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173</v>
      </c>
      <c r="P1657">
        <f t="shared" si="126"/>
        <v>54.17</v>
      </c>
      <c r="Q1657" s="13" t="s">
        <v>8326</v>
      </c>
      <c r="R1657" t="s">
        <v>8347</v>
      </c>
      <c r="S1657" s="11">
        <f t="shared" si="127"/>
        <v>40974.791898148149</v>
      </c>
      <c r="T1657" s="11">
        <f t="shared" si="128"/>
        <v>15435.750231481479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35</v>
      </c>
      <c r="P1658">
        <f t="shared" si="126"/>
        <v>54.17</v>
      </c>
      <c r="Q1658" s="13" t="s">
        <v>8326</v>
      </c>
      <c r="R1658" t="s">
        <v>8347</v>
      </c>
      <c r="S1658" s="11">
        <f t="shared" si="127"/>
        <v>41226.928842592592</v>
      </c>
      <c r="T1658" s="11">
        <f t="shared" si="128"/>
        <v>15687.928842592593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</v>
      </c>
      <c r="P1659">
        <f t="shared" si="126"/>
        <v>11.76</v>
      </c>
      <c r="Q1659" s="13" t="s">
        <v>8326</v>
      </c>
      <c r="R1659" t="s">
        <v>8347</v>
      </c>
      <c r="S1659" s="11">
        <f t="shared" si="127"/>
        <v>41023.782037037039</v>
      </c>
      <c r="T1659" s="11">
        <f t="shared" si="128"/>
        <v>15484.782037037037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43</v>
      </c>
      <c r="P1660">
        <f t="shared" si="126"/>
        <v>24.26</v>
      </c>
      <c r="Q1660" s="13" t="s">
        <v>8326</v>
      </c>
      <c r="R1660" t="s">
        <v>8347</v>
      </c>
      <c r="S1660" s="11">
        <f t="shared" si="127"/>
        <v>41223.22184027778</v>
      </c>
      <c r="T1660" s="11">
        <f t="shared" si="128"/>
        <v>15692.597222222221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519</v>
      </c>
      <c r="P1661">
        <f t="shared" si="126"/>
        <v>57.64</v>
      </c>
      <c r="Q1661" s="13" t="s">
        <v>8326</v>
      </c>
      <c r="R1661" t="s">
        <v>8347</v>
      </c>
      <c r="S1661" s="11">
        <f t="shared" si="127"/>
        <v>41596.913437499999</v>
      </c>
      <c r="T1661" s="11">
        <f t="shared" si="128"/>
        <v>16056.5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3231</v>
      </c>
      <c r="P1662">
        <f t="shared" si="126"/>
        <v>71.81</v>
      </c>
      <c r="Q1662" s="13" t="s">
        <v>8326</v>
      </c>
      <c r="R1662" t="s">
        <v>8347</v>
      </c>
      <c r="S1662" s="11">
        <f t="shared" si="127"/>
        <v>42459.693865740745</v>
      </c>
      <c r="T1662" s="11">
        <f t="shared" si="128"/>
        <v>16921.915972222221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33</v>
      </c>
      <c r="P1663">
        <f t="shared" si="126"/>
        <v>25.59</v>
      </c>
      <c r="Q1663" s="13" t="s">
        <v>8326</v>
      </c>
      <c r="R1663" t="s">
        <v>8347</v>
      </c>
      <c r="S1663" s="11">
        <f t="shared" si="127"/>
        <v>42343.998043981483</v>
      </c>
      <c r="T1663" s="11">
        <f t="shared" si="128"/>
        <v>16817.875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32</v>
      </c>
      <c r="P1664">
        <f t="shared" si="126"/>
        <v>41.61</v>
      </c>
      <c r="Q1664" s="13" t="s">
        <v>8326</v>
      </c>
      <c r="R1664" t="s">
        <v>8347</v>
      </c>
      <c r="S1664" s="11">
        <f t="shared" si="127"/>
        <v>40848.198333333334</v>
      </c>
      <c r="T1664" s="11">
        <f t="shared" si="128"/>
        <v>15339.24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258</v>
      </c>
      <c r="P1665">
        <f t="shared" si="126"/>
        <v>80.5</v>
      </c>
      <c r="Q1665" s="13" t="s">
        <v>8326</v>
      </c>
      <c r="R1665" t="s">
        <v>8347</v>
      </c>
      <c r="S1665" s="11">
        <f t="shared" si="127"/>
        <v>42006.02207175926</v>
      </c>
      <c r="T1665" s="11">
        <f t="shared" si="128"/>
        <v>16467.02207175926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103</v>
      </c>
      <c r="P1666">
        <f t="shared" si="126"/>
        <v>28.93</v>
      </c>
      <c r="Q1666" s="13" t="s">
        <v>8326</v>
      </c>
      <c r="R1666" t="s">
        <v>8347</v>
      </c>
      <c r="S1666" s="11">
        <f t="shared" si="127"/>
        <v>40939.761782407404</v>
      </c>
      <c r="T1666" s="11">
        <f t="shared" si="128"/>
        <v>15415.165972222223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73</v>
      </c>
      <c r="P1667">
        <f t="shared" ref="P1667:P1730" si="131">ROUND(E1667/L1667,2)</f>
        <v>27.62</v>
      </c>
      <c r="Q1667" s="13" t="s">
        <v>8326</v>
      </c>
      <c r="R1667" t="s">
        <v>8347</v>
      </c>
      <c r="S1667" s="11">
        <f t="shared" ref="S1667:S1730" si="132">(((J1667/60)/60)/24)+DATE(1970, 1,1)</f>
        <v>40564.649456018517</v>
      </c>
      <c r="T1667" s="11">
        <f t="shared" ref="T1667:T1730" si="133">(((I1667/60)/60)/24)</f>
        <v>15027.125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103</v>
      </c>
      <c r="P1668">
        <f t="shared" si="131"/>
        <v>26.21</v>
      </c>
      <c r="Q1668" s="13" t="s">
        <v>8326</v>
      </c>
      <c r="R1668" t="s">
        <v>8347</v>
      </c>
      <c r="S1668" s="11">
        <f t="shared" si="132"/>
        <v>41331.253159722226</v>
      </c>
      <c r="T1668" s="11">
        <f t="shared" si="133"/>
        <v>15792.211493055556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75</v>
      </c>
      <c r="P1669">
        <f t="shared" si="131"/>
        <v>31.28</v>
      </c>
      <c r="Q1669" s="13" t="s">
        <v>8326</v>
      </c>
      <c r="R1669" t="s">
        <v>8347</v>
      </c>
      <c r="S1669" s="11">
        <f t="shared" si="132"/>
        <v>41682.0705787037</v>
      </c>
      <c r="T1669" s="11">
        <f t="shared" si="133"/>
        <v>16140.290972222223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32</v>
      </c>
      <c r="P1670">
        <f t="shared" si="131"/>
        <v>22.11</v>
      </c>
      <c r="Q1670" s="13" t="s">
        <v>8326</v>
      </c>
      <c r="R1670" t="s">
        <v>8347</v>
      </c>
      <c r="S1670" s="11">
        <f t="shared" si="132"/>
        <v>40845.14975694444</v>
      </c>
      <c r="T1670" s="11">
        <f t="shared" si="133"/>
        <v>15306.19142361111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128</v>
      </c>
      <c r="P1671">
        <f t="shared" si="131"/>
        <v>49.33</v>
      </c>
      <c r="Q1671" s="13" t="s">
        <v>8326</v>
      </c>
      <c r="R1671" t="s">
        <v>8347</v>
      </c>
      <c r="S1671" s="11">
        <f t="shared" si="132"/>
        <v>42461.885138888887</v>
      </c>
      <c r="T1671" s="11">
        <f t="shared" si="133"/>
        <v>16952.885138888891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256</v>
      </c>
      <c r="P1672">
        <f t="shared" si="131"/>
        <v>111.3</v>
      </c>
      <c r="Q1672" s="13" t="s">
        <v>8326</v>
      </c>
      <c r="R1672" t="s">
        <v>8347</v>
      </c>
      <c r="S1672" s="11">
        <f t="shared" si="132"/>
        <v>40313.930543981485</v>
      </c>
      <c r="T1672" s="11">
        <f t="shared" si="133"/>
        <v>14795.166666666666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128</v>
      </c>
      <c r="P1673">
        <f t="shared" si="131"/>
        <v>33.25</v>
      </c>
      <c r="Q1673" s="13" t="s">
        <v>8326</v>
      </c>
      <c r="R1673" t="s">
        <v>8347</v>
      </c>
      <c r="S1673" s="11">
        <f t="shared" si="132"/>
        <v>42553.54414351852</v>
      </c>
      <c r="T1673" s="11">
        <f t="shared" si="133"/>
        <v>17014.544143518517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151</v>
      </c>
      <c r="P1674">
        <f t="shared" si="131"/>
        <v>52.24</v>
      </c>
      <c r="Q1674" s="13" t="s">
        <v>8326</v>
      </c>
      <c r="R1674" t="s">
        <v>8347</v>
      </c>
      <c r="S1674" s="11">
        <f t="shared" si="132"/>
        <v>41034.656597222223</v>
      </c>
      <c r="T1674" s="11">
        <f t="shared" si="133"/>
        <v>15495.656597222223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122</v>
      </c>
      <c r="P1675">
        <f t="shared" si="131"/>
        <v>43.39</v>
      </c>
      <c r="Q1675" s="13" t="s">
        <v>8326</v>
      </c>
      <c r="R1675" t="s">
        <v>8347</v>
      </c>
      <c r="S1675" s="11">
        <f t="shared" si="132"/>
        <v>42039.878379629634</v>
      </c>
      <c r="T1675" s="11">
        <f t="shared" si="133"/>
        <v>16500.87837962963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51</v>
      </c>
      <c r="P1676">
        <f t="shared" si="131"/>
        <v>22.61</v>
      </c>
      <c r="Q1676" s="13" t="s">
        <v>8326</v>
      </c>
      <c r="R1676" t="s">
        <v>8347</v>
      </c>
      <c r="S1676" s="11">
        <f t="shared" si="132"/>
        <v>42569.605393518519</v>
      </c>
      <c r="T1676" s="11">
        <f t="shared" si="133"/>
        <v>17031.290972222221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256</v>
      </c>
      <c r="P1677">
        <f t="shared" si="131"/>
        <v>75.150000000000006</v>
      </c>
      <c r="Q1677" s="13" t="s">
        <v>8326</v>
      </c>
      <c r="R1677" t="s">
        <v>8347</v>
      </c>
      <c r="S1677" s="11">
        <f t="shared" si="132"/>
        <v>40802.733101851853</v>
      </c>
      <c r="T1677" s="11">
        <f t="shared" si="133"/>
        <v>15263.918749999999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85</v>
      </c>
      <c r="P1678">
        <f t="shared" si="131"/>
        <v>60.71</v>
      </c>
      <c r="Q1678" s="13" t="s">
        <v>8326</v>
      </c>
      <c r="R1678" t="s">
        <v>8347</v>
      </c>
      <c r="S1678" s="11">
        <f t="shared" si="132"/>
        <v>40973.72623842593</v>
      </c>
      <c r="T1678" s="11">
        <f t="shared" si="133"/>
        <v>15451.165972222223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43</v>
      </c>
      <c r="P1679">
        <f t="shared" si="131"/>
        <v>60.71</v>
      </c>
      <c r="Q1679" s="13" t="s">
        <v>8326</v>
      </c>
      <c r="R1679" t="s">
        <v>8347</v>
      </c>
      <c r="S1679" s="11">
        <f t="shared" si="132"/>
        <v>42416.407129629632</v>
      </c>
      <c r="T1679" s="11">
        <f t="shared" si="133"/>
        <v>16907.249305555557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170</v>
      </c>
      <c r="P1680">
        <f t="shared" si="131"/>
        <v>52.04</v>
      </c>
      <c r="Q1680" s="13" t="s">
        <v>8326</v>
      </c>
      <c r="R1680" t="s">
        <v>8347</v>
      </c>
      <c r="S1680" s="11">
        <f t="shared" si="132"/>
        <v>41662.854988425926</v>
      </c>
      <c r="T1680" s="11">
        <f t="shared" si="133"/>
        <v>16107.854988425926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127</v>
      </c>
      <c r="P1681">
        <f t="shared" si="131"/>
        <v>45.52</v>
      </c>
      <c r="Q1681" s="13" t="s">
        <v>8326</v>
      </c>
      <c r="R1681" t="s">
        <v>8347</v>
      </c>
      <c r="S1681" s="11">
        <f t="shared" si="132"/>
        <v>40723.068807870368</v>
      </c>
      <c r="T1681" s="11">
        <f t="shared" si="133"/>
        <v>15177.06880787037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255</v>
      </c>
      <c r="P1682">
        <f t="shared" si="131"/>
        <v>101.91</v>
      </c>
      <c r="Q1682" s="13" t="s">
        <v>8326</v>
      </c>
      <c r="R1682" t="s">
        <v>8347</v>
      </c>
      <c r="S1682" s="11">
        <f t="shared" si="132"/>
        <v>41802.757719907408</v>
      </c>
      <c r="T1682" s="11">
        <f t="shared" si="133"/>
        <v>16263.757719907408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4</v>
      </c>
      <c r="P1683">
        <f t="shared" si="131"/>
        <v>2.88</v>
      </c>
      <c r="Q1683" s="13" t="s">
        <v>8326</v>
      </c>
      <c r="R1683" t="s">
        <v>8348</v>
      </c>
      <c r="S1683" s="11">
        <f t="shared" si="132"/>
        <v>42774.121342592596</v>
      </c>
      <c r="T1683" s="11">
        <f t="shared" si="133"/>
        <v>17254.083333333332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42</v>
      </c>
      <c r="P1684" t="e">
        <f t="shared" si="131"/>
        <v>#DIV/0!</v>
      </c>
      <c r="Q1684" s="13" t="s">
        <v>8326</v>
      </c>
      <c r="R1684" t="s">
        <v>8348</v>
      </c>
      <c r="S1684" s="11">
        <f t="shared" si="132"/>
        <v>42779.21365740741</v>
      </c>
      <c r="T1684" s="11">
        <f t="shared" si="133"/>
        <v>17270.171990740742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72</v>
      </c>
      <c r="P1685">
        <f t="shared" si="131"/>
        <v>253.7</v>
      </c>
      <c r="Q1685" s="13" t="s">
        <v>8326</v>
      </c>
      <c r="R1685" t="s">
        <v>8348</v>
      </c>
      <c r="S1685" s="11">
        <f t="shared" si="132"/>
        <v>42808.781689814816</v>
      </c>
      <c r="T1685" s="11">
        <f t="shared" si="133"/>
        <v>17263.781689814812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32</v>
      </c>
      <c r="P1686">
        <f t="shared" si="131"/>
        <v>25.1</v>
      </c>
      <c r="Q1686" s="13" t="s">
        <v>8326</v>
      </c>
      <c r="R1686" t="s">
        <v>8348</v>
      </c>
      <c r="S1686" s="11">
        <f t="shared" si="132"/>
        <v>42783.815289351856</v>
      </c>
      <c r="T1686" s="11">
        <f t="shared" si="133"/>
        <v>17242.773622685185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724</v>
      </c>
      <c r="P1687">
        <f t="shared" si="131"/>
        <v>169</v>
      </c>
      <c r="Q1687" s="13" t="s">
        <v>8326</v>
      </c>
      <c r="R1687" t="s">
        <v>8348</v>
      </c>
      <c r="S1687" s="11">
        <f t="shared" si="132"/>
        <v>42788.2502662037</v>
      </c>
      <c r="T1687" s="11">
        <f t="shared" si="133"/>
        <v>17249.208599537036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51</v>
      </c>
      <c r="P1688">
        <f t="shared" si="131"/>
        <v>2532</v>
      </c>
      <c r="Q1688" s="13" t="s">
        <v>8326</v>
      </c>
      <c r="R1688" t="s">
        <v>8348</v>
      </c>
      <c r="S1688" s="11">
        <f t="shared" si="132"/>
        <v>42792.843969907408</v>
      </c>
      <c r="T1688" s="11">
        <f t="shared" si="133"/>
        <v>17283.80230324074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25</v>
      </c>
      <c r="P1689">
        <f t="shared" si="131"/>
        <v>64.77</v>
      </c>
      <c r="Q1689" s="13" t="s">
        <v>8326</v>
      </c>
      <c r="R1689" t="s">
        <v>8348</v>
      </c>
      <c r="S1689" s="11">
        <f t="shared" si="132"/>
        <v>42802.046817129631</v>
      </c>
      <c r="T1689" s="11">
        <f t="shared" si="133"/>
        <v>17266.84375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63</v>
      </c>
      <c r="P1690">
        <f t="shared" si="131"/>
        <v>360.71</v>
      </c>
      <c r="Q1690" s="13" t="s">
        <v>8326</v>
      </c>
      <c r="R1690" t="s">
        <v>8348</v>
      </c>
      <c r="S1690" s="11">
        <f t="shared" si="132"/>
        <v>42804.534652777773</v>
      </c>
      <c r="T1690" s="11">
        <f t="shared" si="133"/>
        <v>17265.492986111112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105</v>
      </c>
      <c r="P1691">
        <f t="shared" si="131"/>
        <v>180.29</v>
      </c>
      <c r="Q1691" s="13" t="s">
        <v>8326</v>
      </c>
      <c r="R1691" t="s">
        <v>8348</v>
      </c>
      <c r="S1691" s="11">
        <f t="shared" si="132"/>
        <v>42780.942476851851</v>
      </c>
      <c r="T1691" s="11">
        <f t="shared" si="133"/>
        <v>17241.900810185187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101</v>
      </c>
      <c r="P1692">
        <f t="shared" si="131"/>
        <v>229.18</v>
      </c>
      <c r="Q1692" s="13" t="s">
        <v>8326</v>
      </c>
      <c r="R1692" t="s">
        <v>8348</v>
      </c>
      <c r="S1692" s="11">
        <f t="shared" si="132"/>
        <v>42801.43104166667</v>
      </c>
      <c r="T1692" s="11">
        <f t="shared" si="133"/>
        <v>17262.389374999999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8</v>
      </c>
      <c r="P1693">
        <f t="shared" si="131"/>
        <v>66.34</v>
      </c>
      <c r="Q1693" s="13" t="s">
        <v>8326</v>
      </c>
      <c r="R1693" t="s">
        <v>8348</v>
      </c>
      <c r="S1693" s="11">
        <f t="shared" si="132"/>
        <v>42795.701481481476</v>
      </c>
      <c r="T1693" s="11">
        <f t="shared" si="133"/>
        <v>17259.041666666668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50</v>
      </c>
      <c r="P1694">
        <f t="shared" si="131"/>
        <v>168</v>
      </c>
      <c r="Q1694" s="13" t="s">
        <v>8326</v>
      </c>
      <c r="R1694" t="s">
        <v>8348</v>
      </c>
      <c r="S1694" s="11">
        <f t="shared" si="132"/>
        <v>42788.151238425926</v>
      </c>
      <c r="T1694" s="11">
        <f t="shared" si="133"/>
        <v>17251.999305555557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84</v>
      </c>
      <c r="P1695">
        <f t="shared" si="131"/>
        <v>315</v>
      </c>
      <c r="Q1695" s="13" t="s">
        <v>8326</v>
      </c>
      <c r="R1695" t="s">
        <v>8348</v>
      </c>
      <c r="S1695" s="11">
        <f t="shared" si="132"/>
        <v>42803.920277777783</v>
      </c>
      <c r="T1695" s="11">
        <f t="shared" si="133"/>
        <v>17265.833333333332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25</v>
      </c>
      <c r="P1696">
        <f t="shared" si="131"/>
        <v>2512</v>
      </c>
      <c r="Q1696" s="13" t="s">
        <v>8326</v>
      </c>
      <c r="R1696" t="s">
        <v>8348</v>
      </c>
      <c r="S1696" s="11">
        <f t="shared" si="132"/>
        <v>42791.669837962967</v>
      </c>
      <c r="T1696" s="11">
        <f t="shared" si="133"/>
        <v>17252.191666666666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21</v>
      </c>
      <c r="P1697">
        <f t="shared" si="131"/>
        <v>109.18</v>
      </c>
      <c r="Q1697" s="13" t="s">
        <v>8326</v>
      </c>
      <c r="R1697" t="s">
        <v>8348</v>
      </c>
      <c r="S1697" s="11">
        <f t="shared" si="132"/>
        <v>42801.031412037039</v>
      </c>
      <c r="T1697" s="11">
        <f t="shared" si="133"/>
        <v>17266.041666666668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1</v>
      </c>
      <c r="P1698" t="e">
        <f t="shared" si="131"/>
        <v>#DIV/0!</v>
      </c>
      <c r="Q1698" s="13" t="s">
        <v>8326</v>
      </c>
      <c r="R1698" t="s">
        <v>8348</v>
      </c>
      <c r="S1698" s="11">
        <f t="shared" si="132"/>
        <v>42796.069571759261</v>
      </c>
      <c r="T1698" s="11">
        <f t="shared" si="133"/>
        <v>17257.027905092593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113.91</v>
      </c>
      <c r="Q1699" s="13" t="s">
        <v>8326</v>
      </c>
      <c r="R1699" t="s">
        <v>8348</v>
      </c>
      <c r="S1699" s="11">
        <f t="shared" si="132"/>
        <v>42805.032962962956</v>
      </c>
      <c r="T1699" s="11">
        <f t="shared" si="133"/>
        <v>17265.991296296295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2</v>
      </c>
      <c r="P1700" t="e">
        <f t="shared" si="131"/>
        <v>#DIV/0!</v>
      </c>
      <c r="Q1700" s="13" t="s">
        <v>8326</v>
      </c>
      <c r="R1700" t="s">
        <v>8348</v>
      </c>
      <c r="S1700" s="11">
        <f t="shared" si="132"/>
        <v>42796.207870370374</v>
      </c>
      <c r="T1700" s="11">
        <f t="shared" si="133"/>
        <v>17251.147916666665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49</v>
      </c>
      <c r="P1701">
        <f t="shared" si="131"/>
        <v>625.75</v>
      </c>
      <c r="Q1701" s="13" t="s">
        <v>8326</v>
      </c>
      <c r="R1701" t="s">
        <v>8348</v>
      </c>
      <c r="S1701" s="11">
        <f t="shared" si="132"/>
        <v>42806.863946759258</v>
      </c>
      <c r="T1701" s="11">
        <f t="shared" si="133"/>
        <v>17267.863946759258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13</v>
      </c>
      <c r="P1702">
        <f t="shared" si="131"/>
        <v>31.68</v>
      </c>
      <c r="Q1702" s="13" t="s">
        <v>8326</v>
      </c>
      <c r="R1702" t="s">
        <v>8348</v>
      </c>
      <c r="S1702" s="11">
        <f t="shared" si="132"/>
        <v>42796.071643518517</v>
      </c>
      <c r="T1702" s="11">
        <f t="shared" si="133"/>
        <v>17257.166666666668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50</v>
      </c>
      <c r="P1703">
        <f t="shared" si="131"/>
        <v>1250.5</v>
      </c>
      <c r="Q1703" s="13" t="s">
        <v>8326</v>
      </c>
      <c r="R1703" t="s">
        <v>8348</v>
      </c>
      <c r="S1703" s="11">
        <f t="shared" si="132"/>
        <v>41989.664409722223</v>
      </c>
      <c r="T1703" s="11">
        <f t="shared" si="133"/>
        <v>16450.664409722223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15</v>
      </c>
      <c r="P1704">
        <f t="shared" si="131"/>
        <v>2501</v>
      </c>
      <c r="Q1704" s="13" t="s">
        <v>8326</v>
      </c>
      <c r="R1704" t="s">
        <v>8348</v>
      </c>
      <c r="S1704" s="11">
        <f t="shared" si="132"/>
        <v>42063.869791666672</v>
      </c>
      <c r="T1704" s="11">
        <f t="shared" si="133"/>
        <v>16524.828125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50</v>
      </c>
      <c r="P1705">
        <f t="shared" si="131"/>
        <v>1250.1300000000001</v>
      </c>
      <c r="Q1705" s="13" t="s">
        <v>8326</v>
      </c>
      <c r="R1705" t="s">
        <v>8348</v>
      </c>
      <c r="S1705" s="11">
        <f t="shared" si="132"/>
        <v>42187.281678240746</v>
      </c>
      <c r="T1705" s="11">
        <f t="shared" si="133"/>
        <v>16678.281678240743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125</v>
      </c>
      <c r="P1706">
        <f t="shared" si="131"/>
        <v>227.27</v>
      </c>
      <c r="Q1706" s="13" t="s">
        <v>8326</v>
      </c>
      <c r="R1706" t="s">
        <v>8348</v>
      </c>
      <c r="S1706" s="11">
        <f t="shared" si="132"/>
        <v>42021.139733796299</v>
      </c>
      <c r="T1706" s="11">
        <f t="shared" si="133"/>
        <v>16482.139733796295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125</v>
      </c>
      <c r="P1707" t="e">
        <f t="shared" si="131"/>
        <v>#DIV/0!</v>
      </c>
      <c r="Q1707" s="13" t="s">
        <v>8326</v>
      </c>
      <c r="R1707" t="s">
        <v>8348</v>
      </c>
      <c r="S1707" s="11">
        <f t="shared" si="132"/>
        <v>42245.016736111109</v>
      </c>
      <c r="T1707" s="11">
        <f t="shared" si="133"/>
        <v>16687.666666666668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45</v>
      </c>
      <c r="P1708" t="e">
        <f t="shared" si="131"/>
        <v>#DIV/0!</v>
      </c>
      <c r="Q1708" s="13" t="s">
        <v>8326</v>
      </c>
      <c r="R1708" t="s">
        <v>8348</v>
      </c>
      <c r="S1708" s="11">
        <f t="shared" si="132"/>
        <v>42179.306388888886</v>
      </c>
      <c r="T1708" s="11">
        <f t="shared" si="133"/>
        <v>16670.30638888889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50</v>
      </c>
      <c r="P1709">
        <f t="shared" si="131"/>
        <v>277.77999999999997</v>
      </c>
      <c r="Q1709" s="13" t="s">
        <v>8326</v>
      </c>
      <c r="R1709" t="s">
        <v>8348</v>
      </c>
      <c r="S1709" s="11">
        <f t="shared" si="132"/>
        <v>42427.721006944441</v>
      </c>
      <c r="T1709" s="11">
        <f t="shared" si="133"/>
        <v>16888.679340277777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36</v>
      </c>
      <c r="P1710" t="e">
        <f t="shared" si="131"/>
        <v>#DIV/0!</v>
      </c>
      <c r="Q1710" s="13" t="s">
        <v>8326</v>
      </c>
      <c r="R1710" t="s">
        <v>8348</v>
      </c>
      <c r="S1710" s="11">
        <f t="shared" si="132"/>
        <v>42451.866967592592</v>
      </c>
      <c r="T1710" s="11">
        <f t="shared" si="133"/>
        <v>16922.866967592592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143</v>
      </c>
      <c r="P1711">
        <f t="shared" si="131"/>
        <v>625</v>
      </c>
      <c r="Q1711" s="13" t="s">
        <v>8326</v>
      </c>
      <c r="R1711" t="s">
        <v>8348</v>
      </c>
      <c r="S1711" s="11">
        <f t="shared" si="132"/>
        <v>41841.56381944444</v>
      </c>
      <c r="T1711" s="11">
        <f t="shared" si="133"/>
        <v>16313.81875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50</v>
      </c>
      <c r="P1712">
        <f t="shared" si="131"/>
        <v>2500</v>
      </c>
      <c r="Q1712" s="13" t="s">
        <v>8326</v>
      </c>
      <c r="R1712" t="s">
        <v>8348</v>
      </c>
      <c r="S1712" s="11">
        <f t="shared" si="132"/>
        <v>42341.59129629629</v>
      </c>
      <c r="T1712" s="11">
        <f t="shared" si="133"/>
        <v>16818.541666666668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25</v>
      </c>
      <c r="P1713">
        <f t="shared" si="131"/>
        <v>1250</v>
      </c>
      <c r="Q1713" s="13" t="s">
        <v>8326</v>
      </c>
      <c r="R1713" t="s">
        <v>8348</v>
      </c>
      <c r="S1713" s="11">
        <f t="shared" si="132"/>
        <v>41852.646226851852</v>
      </c>
      <c r="T1713" s="11">
        <f t="shared" si="133"/>
        <v>16314.646226851852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50</v>
      </c>
      <c r="P1714" t="e">
        <f t="shared" si="131"/>
        <v>#DIV/0!</v>
      </c>
      <c r="Q1714" s="13" t="s">
        <v>8326</v>
      </c>
      <c r="R1714" t="s">
        <v>8348</v>
      </c>
      <c r="S1714" s="11">
        <f t="shared" si="132"/>
        <v>42125.913807870369</v>
      </c>
      <c r="T1714" s="11">
        <f t="shared" si="133"/>
        <v>16616.913807870369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83</v>
      </c>
      <c r="P1715">
        <f t="shared" si="131"/>
        <v>2485</v>
      </c>
      <c r="Q1715" s="13" t="s">
        <v>8326</v>
      </c>
      <c r="R1715" t="s">
        <v>8348</v>
      </c>
      <c r="S1715" s="11">
        <f t="shared" si="132"/>
        <v>41887.801064814819</v>
      </c>
      <c r="T1715" s="11">
        <f t="shared" si="133"/>
        <v>16348.801064814817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10</v>
      </c>
      <c r="P1716">
        <f t="shared" si="131"/>
        <v>146.12</v>
      </c>
      <c r="Q1716" s="13" t="s">
        <v>8326</v>
      </c>
      <c r="R1716" t="s">
        <v>8348</v>
      </c>
      <c r="S1716" s="11">
        <f t="shared" si="132"/>
        <v>42095.918530092589</v>
      </c>
      <c r="T1716" s="11">
        <f t="shared" si="133"/>
        <v>16556.918530092593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50</v>
      </c>
      <c r="P1717">
        <f t="shared" si="131"/>
        <v>1242</v>
      </c>
      <c r="Q1717" s="13" t="s">
        <v>8326</v>
      </c>
      <c r="R1717" t="s">
        <v>8348</v>
      </c>
      <c r="S1717" s="11">
        <f t="shared" si="132"/>
        <v>42064.217418981483</v>
      </c>
      <c r="T1717" s="11">
        <f t="shared" si="133"/>
        <v>16525.140277777777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124</v>
      </c>
      <c r="P1718">
        <f t="shared" si="131"/>
        <v>825.33</v>
      </c>
      <c r="Q1718" s="13" t="s">
        <v>8326</v>
      </c>
      <c r="R1718" t="s">
        <v>8348</v>
      </c>
      <c r="S1718" s="11">
        <f t="shared" si="132"/>
        <v>42673.577534722222</v>
      </c>
      <c r="T1718" s="11">
        <f t="shared" si="133"/>
        <v>17144.619201388887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76</v>
      </c>
      <c r="P1719">
        <f t="shared" si="131"/>
        <v>60.2</v>
      </c>
      <c r="Q1719" s="13" t="s">
        <v>8326</v>
      </c>
      <c r="R1719" t="s">
        <v>8348</v>
      </c>
      <c r="S1719" s="11">
        <f t="shared" si="132"/>
        <v>42460.98192129629</v>
      </c>
      <c r="T1719" s="11">
        <f t="shared" si="133"/>
        <v>16912.166666666668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7</v>
      </c>
      <c r="P1720">
        <f t="shared" si="131"/>
        <v>1228.33</v>
      </c>
      <c r="Q1720" s="13" t="s">
        <v>8326</v>
      </c>
      <c r="R1720" t="s">
        <v>8348</v>
      </c>
      <c r="S1720" s="11">
        <f t="shared" si="132"/>
        <v>42460.610520833332</v>
      </c>
      <c r="T1720" s="11">
        <f t="shared" si="133"/>
        <v>16935.207638888889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61</v>
      </c>
      <c r="P1721">
        <f t="shared" si="131"/>
        <v>817</v>
      </c>
      <c r="Q1721" s="13" t="s">
        <v>8326</v>
      </c>
      <c r="R1721" t="s">
        <v>8348</v>
      </c>
      <c r="S1721" s="11">
        <f t="shared" si="132"/>
        <v>41869.534618055557</v>
      </c>
      <c r="T1721" s="11">
        <f t="shared" si="133"/>
        <v>16330.534618055557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61</v>
      </c>
      <c r="P1722">
        <f t="shared" si="131"/>
        <v>305.63</v>
      </c>
      <c r="Q1722" s="13" t="s">
        <v>8326</v>
      </c>
      <c r="R1722" t="s">
        <v>8348</v>
      </c>
      <c r="S1722" s="11">
        <f t="shared" si="132"/>
        <v>41922.783229166671</v>
      </c>
      <c r="T1722" s="11">
        <f t="shared" si="133"/>
        <v>16383.824895833335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48</v>
      </c>
      <c r="P1723" t="e">
        <f t="shared" si="131"/>
        <v>#DIV/0!</v>
      </c>
      <c r="Q1723" s="13" t="s">
        <v>8326</v>
      </c>
      <c r="R1723" t="s">
        <v>8348</v>
      </c>
      <c r="S1723" s="11">
        <f t="shared" si="132"/>
        <v>42319.461377314816</v>
      </c>
      <c r="T1723" s="11">
        <f t="shared" si="133"/>
        <v>16780.461377314812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84</v>
      </c>
      <c r="P1724">
        <f t="shared" si="131"/>
        <v>2412.02</v>
      </c>
      <c r="Q1724" s="13" t="s">
        <v>8326</v>
      </c>
      <c r="R1724" t="s">
        <v>8348</v>
      </c>
      <c r="S1724" s="11">
        <f t="shared" si="132"/>
        <v>42425.960983796293</v>
      </c>
      <c r="T1724" s="11">
        <f t="shared" si="133"/>
        <v>16894.006944444445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24</v>
      </c>
      <c r="P1725">
        <f t="shared" si="131"/>
        <v>803.33</v>
      </c>
      <c r="Q1725" s="13" t="s">
        <v>8326</v>
      </c>
      <c r="R1725" t="s">
        <v>8348</v>
      </c>
      <c r="S1725" s="11">
        <f t="shared" si="132"/>
        <v>42129.82540509259</v>
      </c>
      <c r="T1725" s="11">
        <f t="shared" si="133"/>
        <v>16617.25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40</v>
      </c>
      <c r="P1726">
        <f t="shared" si="131"/>
        <v>601.25</v>
      </c>
      <c r="Q1726" s="13" t="s">
        <v>8326</v>
      </c>
      <c r="R1726" t="s">
        <v>8348</v>
      </c>
      <c r="S1726" s="11">
        <f t="shared" si="132"/>
        <v>41912.932430555556</v>
      </c>
      <c r="T1726" s="11">
        <f t="shared" si="133"/>
        <v>16373.932430555555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44</v>
      </c>
      <c r="P1727">
        <f t="shared" si="131"/>
        <v>267.22000000000003</v>
      </c>
      <c r="Q1727" s="13" t="s">
        <v>8326</v>
      </c>
      <c r="R1727" t="s">
        <v>8348</v>
      </c>
      <c r="S1727" s="11">
        <f t="shared" si="132"/>
        <v>41845.968159722222</v>
      </c>
      <c r="T1727" s="11">
        <f t="shared" si="133"/>
        <v>16306.968159722221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37</v>
      </c>
      <c r="P1728">
        <f t="shared" si="131"/>
        <v>150.31</v>
      </c>
      <c r="Q1728" s="13" t="s">
        <v>8326</v>
      </c>
      <c r="R1728" t="s">
        <v>8348</v>
      </c>
      <c r="S1728" s="11">
        <f t="shared" si="132"/>
        <v>41788.919722222221</v>
      </c>
      <c r="T1728" s="11">
        <f t="shared" si="133"/>
        <v>16248.919722222221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80</v>
      </c>
      <c r="P1729">
        <f t="shared" si="131"/>
        <v>2400</v>
      </c>
      <c r="Q1729" s="13" t="s">
        <v>8326</v>
      </c>
      <c r="R1729" t="s">
        <v>8348</v>
      </c>
      <c r="S1729" s="11">
        <f t="shared" si="132"/>
        <v>42044.927974537044</v>
      </c>
      <c r="T1729" s="11">
        <f t="shared" si="133"/>
        <v>16530.458333333332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192</v>
      </c>
      <c r="P1730">
        <f t="shared" si="131"/>
        <v>342.86</v>
      </c>
      <c r="Q1730" s="13" t="s">
        <v>8326</v>
      </c>
      <c r="R1730" t="s">
        <v>8348</v>
      </c>
      <c r="S1730" s="11">
        <f t="shared" si="132"/>
        <v>42268.625856481478</v>
      </c>
      <c r="T1730" s="11">
        <f t="shared" si="133"/>
        <v>16729.625856481482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24</v>
      </c>
      <c r="P1731" t="e">
        <f t="shared" ref="P1731:P1794" si="136">ROUND(E1731/L1731,2)</f>
        <v>#DIV/0!</v>
      </c>
      <c r="Q1731" s="13" t="s">
        <v>8326</v>
      </c>
      <c r="R1731" t="s">
        <v>8348</v>
      </c>
      <c r="S1731" s="11">
        <f t="shared" ref="S1731:S1794" si="137">(((J1731/60)/60)/24)+DATE(1970, 1,1)</f>
        <v>42471.052152777775</v>
      </c>
      <c r="T1731" s="11">
        <f t="shared" ref="T1731:T1794" si="138">(((I1731/60)/60)/24)</f>
        <v>16962.052152777778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80</v>
      </c>
      <c r="P1732" t="e">
        <f t="shared" si="136"/>
        <v>#DIV/0!</v>
      </c>
      <c r="Q1732" s="13" t="s">
        <v>8326</v>
      </c>
      <c r="R1732" t="s">
        <v>8348</v>
      </c>
      <c r="S1732" s="11">
        <f t="shared" si="137"/>
        <v>42272.087766203709</v>
      </c>
      <c r="T1732" s="11">
        <f t="shared" si="138"/>
        <v>16733.087766203706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239</v>
      </c>
      <c r="P1733" t="e">
        <f t="shared" si="136"/>
        <v>#DIV/0!</v>
      </c>
      <c r="Q1733" s="13" t="s">
        <v>8326</v>
      </c>
      <c r="R1733" t="s">
        <v>8348</v>
      </c>
      <c r="S1733" s="11">
        <f t="shared" si="137"/>
        <v>42152.906851851847</v>
      </c>
      <c r="T1733" s="11">
        <f t="shared" si="138"/>
        <v>16597.625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60</v>
      </c>
      <c r="P1734" t="e">
        <f t="shared" si="136"/>
        <v>#DIV/0!</v>
      </c>
      <c r="Q1734" s="13" t="s">
        <v>8326</v>
      </c>
      <c r="R1734" t="s">
        <v>8348</v>
      </c>
      <c r="S1734" s="11">
        <f t="shared" si="137"/>
        <v>42325.683807870373</v>
      </c>
      <c r="T1734" s="11">
        <f t="shared" si="138"/>
        <v>16816.208333333332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24</v>
      </c>
      <c r="P1735" t="e">
        <f t="shared" si="136"/>
        <v>#DIV/0!</v>
      </c>
      <c r="Q1735" s="13" t="s">
        <v>8326</v>
      </c>
      <c r="R1735" t="s">
        <v>8348</v>
      </c>
      <c r="S1735" s="11">
        <f t="shared" si="137"/>
        <v>42614.675625000003</v>
      </c>
      <c r="T1735" s="11">
        <f t="shared" si="138"/>
        <v>17057.895833333332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53</v>
      </c>
      <c r="P1736">
        <f t="shared" si="136"/>
        <v>2370</v>
      </c>
      <c r="Q1736" s="13" t="s">
        <v>8326</v>
      </c>
      <c r="R1736" t="s">
        <v>8348</v>
      </c>
      <c r="S1736" s="11">
        <f t="shared" si="137"/>
        <v>42102.036527777775</v>
      </c>
      <c r="T1736" s="11">
        <f t="shared" si="138"/>
        <v>16563.036527777778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237</v>
      </c>
      <c r="P1737">
        <f t="shared" si="136"/>
        <v>1185</v>
      </c>
      <c r="Q1737" s="13" t="s">
        <v>8326</v>
      </c>
      <c r="R1737" t="s">
        <v>8348</v>
      </c>
      <c r="S1737" s="11">
        <f t="shared" si="137"/>
        <v>42559.814178240747</v>
      </c>
      <c r="T1737" s="11">
        <f t="shared" si="138"/>
        <v>17020.814178240744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79</v>
      </c>
      <c r="P1738">
        <f t="shared" si="136"/>
        <v>2366</v>
      </c>
      <c r="Q1738" s="13" t="s">
        <v>8326</v>
      </c>
      <c r="R1738" t="s">
        <v>8348</v>
      </c>
      <c r="S1738" s="11">
        <f t="shared" si="137"/>
        <v>42286.861493055556</v>
      </c>
      <c r="T1738" s="11">
        <f t="shared" si="138"/>
        <v>16747.903159722224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59</v>
      </c>
      <c r="P1739">
        <f t="shared" si="136"/>
        <v>157.53</v>
      </c>
      <c r="Q1739" s="13" t="s">
        <v>8326</v>
      </c>
      <c r="R1739" t="s">
        <v>8348</v>
      </c>
      <c r="S1739" s="11">
        <f t="shared" si="137"/>
        <v>42175.948981481488</v>
      </c>
      <c r="T1739" s="11">
        <f t="shared" si="138"/>
        <v>16636.948981481484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47</v>
      </c>
      <c r="P1740">
        <f t="shared" si="136"/>
        <v>2361</v>
      </c>
      <c r="Q1740" s="13" t="s">
        <v>8326</v>
      </c>
      <c r="R1740" t="s">
        <v>8348</v>
      </c>
      <c r="S1740" s="11">
        <f t="shared" si="137"/>
        <v>41884.874328703707</v>
      </c>
      <c r="T1740" s="11">
        <f t="shared" si="138"/>
        <v>16345.874328703705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236</v>
      </c>
      <c r="P1741">
        <f t="shared" si="136"/>
        <v>2360.3200000000002</v>
      </c>
      <c r="Q1741" s="13" t="s">
        <v>8326</v>
      </c>
      <c r="R1741" t="s">
        <v>8348</v>
      </c>
      <c r="S1741" s="11">
        <f t="shared" si="137"/>
        <v>42435.874212962968</v>
      </c>
      <c r="T1741" s="11">
        <f t="shared" si="138"/>
        <v>16925.832546296297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79</v>
      </c>
      <c r="P1742" t="e">
        <f t="shared" si="136"/>
        <v>#DIV/0!</v>
      </c>
      <c r="Q1742" s="13" t="s">
        <v>8326</v>
      </c>
      <c r="R1742" t="s">
        <v>8348</v>
      </c>
      <c r="S1742" s="11">
        <f t="shared" si="137"/>
        <v>42171.817384259266</v>
      </c>
      <c r="T1742" s="11">
        <f t="shared" si="138"/>
        <v>16632.817384259262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196</v>
      </c>
      <c r="P1743">
        <f t="shared" si="136"/>
        <v>45.29</v>
      </c>
      <c r="Q1743" s="13" t="s">
        <v>8339</v>
      </c>
      <c r="R1743" t="s">
        <v>8340</v>
      </c>
      <c r="S1743" s="11">
        <f t="shared" si="137"/>
        <v>42120.628136574072</v>
      </c>
      <c r="T1743" s="11">
        <f t="shared" si="138"/>
        <v>16596.628136574072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118</v>
      </c>
      <c r="P1744">
        <f t="shared" si="136"/>
        <v>69.260000000000005</v>
      </c>
      <c r="Q1744" s="13" t="s">
        <v>8339</v>
      </c>
      <c r="R1744" t="s">
        <v>8340</v>
      </c>
      <c r="S1744" s="11">
        <f t="shared" si="137"/>
        <v>42710.876967592587</v>
      </c>
      <c r="T1744" s="11">
        <f t="shared" si="138"/>
        <v>17173.875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39</v>
      </c>
      <c r="P1745">
        <f t="shared" si="136"/>
        <v>35.15</v>
      </c>
      <c r="Q1745" s="13" t="s">
        <v>8339</v>
      </c>
      <c r="R1745" t="s">
        <v>8340</v>
      </c>
      <c r="S1745" s="11">
        <f t="shared" si="137"/>
        <v>42586.925636574073</v>
      </c>
      <c r="T1745" s="11">
        <f t="shared" si="138"/>
        <v>17040.165972222221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43</v>
      </c>
      <c r="P1746">
        <f t="shared" si="136"/>
        <v>33.5</v>
      </c>
      <c r="Q1746" s="13" t="s">
        <v>8339</v>
      </c>
      <c r="R1746" t="s">
        <v>8340</v>
      </c>
      <c r="S1746" s="11">
        <f t="shared" si="137"/>
        <v>42026.605057870373</v>
      </c>
      <c r="T1746" s="11">
        <f t="shared" si="138"/>
        <v>16502.563391203705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33</v>
      </c>
      <c r="P1747">
        <f t="shared" si="136"/>
        <v>26.29</v>
      </c>
      <c r="Q1747" s="13" t="s">
        <v>8339</v>
      </c>
      <c r="R1747" t="s">
        <v>8340</v>
      </c>
      <c r="S1747" s="11">
        <f t="shared" si="137"/>
        <v>42690.259699074071</v>
      </c>
      <c r="T1747" s="11">
        <f t="shared" si="138"/>
        <v>17157.083333333332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16</v>
      </c>
      <c r="P1748">
        <f t="shared" si="136"/>
        <v>21.87</v>
      </c>
      <c r="Q1748" s="13" t="s">
        <v>8339</v>
      </c>
      <c r="R1748" t="s">
        <v>8340</v>
      </c>
      <c r="S1748" s="11">
        <f t="shared" si="137"/>
        <v>42668.176701388889</v>
      </c>
      <c r="T1748" s="11">
        <f t="shared" si="138"/>
        <v>17129.083333333332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26</v>
      </c>
      <c r="P1749">
        <f t="shared" si="136"/>
        <v>14.69</v>
      </c>
      <c r="Q1749" s="13" t="s">
        <v>8339</v>
      </c>
      <c r="R1749" t="s">
        <v>8340</v>
      </c>
      <c r="S1749" s="11">
        <f t="shared" si="137"/>
        <v>42292.435532407413</v>
      </c>
      <c r="T1749" s="11">
        <f t="shared" si="138"/>
        <v>16752.625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5</v>
      </c>
      <c r="P1750">
        <f t="shared" si="136"/>
        <v>12.9</v>
      </c>
      <c r="Q1750" s="13" t="s">
        <v>8339</v>
      </c>
      <c r="R1750" t="s">
        <v>8340</v>
      </c>
      <c r="S1750" s="11">
        <f t="shared" si="137"/>
        <v>42219.950729166667</v>
      </c>
      <c r="T1750" s="11">
        <f t="shared" si="138"/>
        <v>16680.950729166667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23</v>
      </c>
      <c r="P1751">
        <f t="shared" si="136"/>
        <v>17.809999999999999</v>
      </c>
      <c r="Q1751" s="13" t="s">
        <v>8339</v>
      </c>
      <c r="R1751" t="s">
        <v>8340</v>
      </c>
      <c r="S1751" s="11">
        <f t="shared" si="137"/>
        <v>42758.975937499999</v>
      </c>
      <c r="T1751" s="11">
        <f t="shared" si="138"/>
        <v>17226.791666666668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47</v>
      </c>
      <c r="P1752">
        <f t="shared" si="136"/>
        <v>18.649999999999999</v>
      </c>
      <c r="Q1752" s="13" t="s">
        <v>8339</v>
      </c>
      <c r="R1752" t="s">
        <v>8340</v>
      </c>
      <c r="S1752" s="11">
        <f t="shared" si="137"/>
        <v>42454.836851851855</v>
      </c>
      <c r="T1752" s="11">
        <f t="shared" si="138"/>
        <v>16910.836851851851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23</v>
      </c>
      <c r="P1753">
        <f t="shared" si="136"/>
        <v>38.11</v>
      </c>
      <c r="Q1753" s="13" t="s">
        <v>8339</v>
      </c>
      <c r="R1753" t="s">
        <v>8340</v>
      </c>
      <c r="S1753" s="11">
        <f t="shared" si="137"/>
        <v>42052.7815162037</v>
      </c>
      <c r="T1753" s="11">
        <f t="shared" si="138"/>
        <v>16513.739849537036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194</v>
      </c>
      <c r="P1754">
        <f t="shared" si="136"/>
        <v>25.83</v>
      </c>
      <c r="Q1754" s="13" t="s">
        <v>8339</v>
      </c>
      <c r="R1754" t="s">
        <v>8340</v>
      </c>
      <c r="S1754" s="11">
        <f t="shared" si="137"/>
        <v>42627.253263888888</v>
      </c>
      <c r="T1754" s="11">
        <f t="shared" si="138"/>
        <v>17088.253263888888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15</v>
      </c>
      <c r="P1755">
        <f t="shared" si="136"/>
        <v>66.31</v>
      </c>
      <c r="Q1755" s="13" t="s">
        <v>8339</v>
      </c>
      <c r="R1755" t="s">
        <v>8340</v>
      </c>
      <c r="S1755" s="11">
        <f t="shared" si="137"/>
        <v>42420.74962962963</v>
      </c>
      <c r="T1755" s="11">
        <f t="shared" si="138"/>
        <v>16881.707962962962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27</v>
      </c>
      <c r="P1756">
        <f t="shared" si="136"/>
        <v>25.77</v>
      </c>
      <c r="Q1756" s="13" t="s">
        <v>8339</v>
      </c>
      <c r="R1756" t="s">
        <v>8340</v>
      </c>
      <c r="S1756" s="11">
        <f t="shared" si="137"/>
        <v>42067.876770833333</v>
      </c>
      <c r="T1756" s="11">
        <f t="shared" si="138"/>
        <v>16528.835104166668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9244</v>
      </c>
      <c r="P1757">
        <f t="shared" si="136"/>
        <v>577.75</v>
      </c>
      <c r="Q1757" s="13" t="s">
        <v>8339</v>
      </c>
      <c r="R1757" t="s">
        <v>8340</v>
      </c>
      <c r="S1757" s="11">
        <f t="shared" si="137"/>
        <v>42252.788900462961</v>
      </c>
      <c r="T1757" s="11">
        <f t="shared" si="138"/>
        <v>16713.788900462961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42</v>
      </c>
      <c r="P1758">
        <f t="shared" si="136"/>
        <v>19.21</v>
      </c>
      <c r="Q1758" s="13" t="s">
        <v>8339</v>
      </c>
      <c r="R1758" t="s">
        <v>8340</v>
      </c>
      <c r="S1758" s="11">
        <f t="shared" si="137"/>
        <v>42571.167465277773</v>
      </c>
      <c r="T1758" s="11">
        <f t="shared" si="138"/>
        <v>17042.167465277777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46</v>
      </c>
      <c r="P1759">
        <f t="shared" si="136"/>
        <v>164.29</v>
      </c>
      <c r="Q1759" s="13" t="s">
        <v>8339</v>
      </c>
      <c r="R1759" t="s">
        <v>8340</v>
      </c>
      <c r="S1759" s="11">
        <f t="shared" si="137"/>
        <v>42733.827349537038</v>
      </c>
      <c r="T1759" s="11">
        <f t="shared" si="138"/>
        <v>17194.811805555557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230</v>
      </c>
      <c r="P1760">
        <f t="shared" si="136"/>
        <v>85.19</v>
      </c>
      <c r="Q1760" s="13" t="s">
        <v>8339</v>
      </c>
      <c r="R1760" t="s">
        <v>8340</v>
      </c>
      <c r="S1760" s="11">
        <f t="shared" si="137"/>
        <v>42505.955925925926</v>
      </c>
      <c r="T1760" s="11">
        <f t="shared" si="138"/>
        <v>16996.955925925929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46</v>
      </c>
      <c r="P1761">
        <f t="shared" si="136"/>
        <v>46.92</v>
      </c>
      <c r="Q1761" s="13" t="s">
        <v>8339</v>
      </c>
      <c r="R1761" t="s">
        <v>8340</v>
      </c>
      <c r="S1761" s="11">
        <f t="shared" si="137"/>
        <v>42068.829039351855</v>
      </c>
      <c r="T1761" s="11">
        <f t="shared" si="138"/>
        <v>16519.787372685187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46</v>
      </c>
      <c r="P1762">
        <f t="shared" si="136"/>
        <v>22.53</v>
      </c>
      <c r="Q1762" s="13" t="s">
        <v>8339</v>
      </c>
      <c r="R1762" t="s">
        <v>8340</v>
      </c>
      <c r="S1762" s="11">
        <f t="shared" si="137"/>
        <v>42405.67260416667</v>
      </c>
      <c r="T1762" s="11">
        <f t="shared" si="138"/>
        <v>16856.672604166666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2296</v>
      </c>
      <c r="P1763">
        <f t="shared" si="136"/>
        <v>765.33</v>
      </c>
      <c r="Q1763" s="13" t="s">
        <v>8339</v>
      </c>
      <c r="R1763" t="s">
        <v>8340</v>
      </c>
      <c r="S1763" s="11">
        <f t="shared" si="137"/>
        <v>42209.567824074074</v>
      </c>
      <c r="T1763" s="11">
        <f t="shared" si="138"/>
        <v>16690.567824074074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2291</v>
      </c>
      <c r="P1764">
        <f t="shared" si="136"/>
        <v>91.64</v>
      </c>
      <c r="Q1764" s="13" t="s">
        <v>8339</v>
      </c>
      <c r="R1764" t="s">
        <v>8340</v>
      </c>
      <c r="S1764" s="11">
        <f t="shared" si="137"/>
        <v>42410.982002314813</v>
      </c>
      <c r="T1764" s="11">
        <f t="shared" si="138"/>
        <v>16871.982002314813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19</v>
      </c>
      <c r="P1765">
        <f t="shared" si="136"/>
        <v>19.41</v>
      </c>
      <c r="Q1765" s="13" t="s">
        <v>8339</v>
      </c>
      <c r="R1765" t="s">
        <v>8340</v>
      </c>
      <c r="S1765" s="11">
        <f t="shared" si="137"/>
        <v>42636.868518518517</v>
      </c>
      <c r="T1765" s="11">
        <f t="shared" si="138"/>
        <v>17097.86851851852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21</v>
      </c>
      <c r="P1766">
        <f t="shared" si="136"/>
        <v>58.64</v>
      </c>
      <c r="Q1766" s="13" t="s">
        <v>8339</v>
      </c>
      <c r="R1766" t="s">
        <v>8340</v>
      </c>
      <c r="S1766" s="11">
        <f t="shared" si="137"/>
        <v>41825.485868055555</v>
      </c>
      <c r="T1766" s="11">
        <f t="shared" si="138"/>
        <v>16285.485868055555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18</v>
      </c>
      <c r="P1767">
        <f t="shared" si="136"/>
        <v>22.19</v>
      </c>
      <c r="Q1767" s="13" t="s">
        <v>8339</v>
      </c>
      <c r="R1767" t="s">
        <v>8340</v>
      </c>
      <c r="S1767" s="11">
        <f t="shared" si="137"/>
        <v>41834.980462962965</v>
      </c>
      <c r="T1767" s="11">
        <f t="shared" si="138"/>
        <v>16295.980462962963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152</v>
      </c>
      <c r="P1768" t="e">
        <f t="shared" si="136"/>
        <v>#DIV/0!</v>
      </c>
      <c r="Q1768" s="13" t="s">
        <v>8339</v>
      </c>
      <c r="R1768" t="s">
        <v>8340</v>
      </c>
      <c r="S1768" s="11">
        <f t="shared" si="137"/>
        <v>41855.859814814816</v>
      </c>
      <c r="T1768" s="11">
        <f t="shared" si="138"/>
        <v>16307.859814814814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58.46</v>
      </c>
      <c r="Q1769" s="13" t="s">
        <v>8339</v>
      </c>
      <c r="R1769" t="s">
        <v>8340</v>
      </c>
      <c r="S1769" s="11">
        <f t="shared" si="137"/>
        <v>41824.658379629633</v>
      </c>
      <c r="T1769" s="11">
        <f t="shared" si="138"/>
        <v>16285.658379629631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45</v>
      </c>
      <c r="P1770">
        <f t="shared" si="136"/>
        <v>151.36000000000001</v>
      </c>
      <c r="Q1770" s="13" t="s">
        <v>8339</v>
      </c>
      <c r="R1770" t="s">
        <v>8340</v>
      </c>
      <c r="S1770" s="11">
        <f t="shared" si="137"/>
        <v>41849.560694444444</v>
      </c>
      <c r="T1770" s="11">
        <f t="shared" si="138"/>
        <v>16340.560694444444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6</v>
      </c>
      <c r="P1771">
        <f t="shared" si="136"/>
        <v>102.95</v>
      </c>
      <c r="Q1771" s="13" t="s">
        <v>8339</v>
      </c>
      <c r="R1771" t="s">
        <v>8340</v>
      </c>
      <c r="S1771" s="11">
        <f t="shared" si="137"/>
        <v>41987.818969907406</v>
      </c>
      <c r="T1771" s="11">
        <f t="shared" si="138"/>
        <v>16448.818969907406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9</v>
      </c>
      <c r="P1772">
        <f t="shared" si="136"/>
        <v>24.53</v>
      </c>
      <c r="Q1772" s="13" t="s">
        <v>8339</v>
      </c>
      <c r="R1772" t="s">
        <v>8340</v>
      </c>
      <c r="S1772" s="11">
        <f t="shared" si="137"/>
        <v>41891.780023148152</v>
      </c>
      <c r="T1772" s="11">
        <f t="shared" si="138"/>
        <v>16357.780023148151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54</v>
      </c>
      <c r="P1773">
        <f t="shared" si="136"/>
        <v>89.96</v>
      </c>
      <c r="Q1773" s="13" t="s">
        <v>8339</v>
      </c>
      <c r="R1773" t="s">
        <v>8340</v>
      </c>
      <c r="S1773" s="11">
        <f t="shared" si="137"/>
        <v>41905.979629629634</v>
      </c>
      <c r="T1773" s="11">
        <f t="shared" si="138"/>
        <v>16366.979629629632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41</v>
      </c>
      <c r="P1774">
        <f t="shared" si="136"/>
        <v>118.16</v>
      </c>
      <c r="Q1774" s="13" t="s">
        <v>8339</v>
      </c>
      <c r="R1774" t="s">
        <v>8340</v>
      </c>
      <c r="S1774" s="11">
        <f t="shared" si="137"/>
        <v>41766.718009259261</v>
      </c>
      <c r="T1774" s="11">
        <f t="shared" si="138"/>
        <v>16257.718009259259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7</v>
      </c>
      <c r="P1775">
        <f t="shared" si="136"/>
        <v>117.42</v>
      </c>
      <c r="Q1775" s="13" t="s">
        <v>8339</v>
      </c>
      <c r="R1775" t="s">
        <v>8340</v>
      </c>
      <c r="S1775" s="11">
        <f t="shared" si="137"/>
        <v>41978.760393518518</v>
      </c>
      <c r="T1775" s="11">
        <f t="shared" si="138"/>
        <v>16454.760393518518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89</v>
      </c>
      <c r="P1776">
        <f t="shared" si="136"/>
        <v>171.57</v>
      </c>
      <c r="Q1776" s="13" t="s">
        <v>8339</v>
      </c>
      <c r="R1776" t="s">
        <v>8340</v>
      </c>
      <c r="S1776" s="11">
        <f t="shared" si="137"/>
        <v>41930.218657407408</v>
      </c>
      <c r="T1776" s="11">
        <f t="shared" si="138"/>
        <v>16403.624305555557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7</v>
      </c>
      <c r="P1777">
        <f t="shared" si="136"/>
        <v>17.98</v>
      </c>
      <c r="Q1777" s="13" t="s">
        <v>8339</v>
      </c>
      <c r="R1777" t="s">
        <v>8340</v>
      </c>
      <c r="S1777" s="11">
        <f t="shared" si="137"/>
        <v>41891.976388888892</v>
      </c>
      <c r="T1777" s="11">
        <f t="shared" si="138"/>
        <v>16367.97638888889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44</v>
      </c>
      <c r="P1778">
        <f t="shared" si="136"/>
        <v>555.5</v>
      </c>
      <c r="Q1778" s="13" t="s">
        <v>8339</v>
      </c>
      <c r="R1778" t="s">
        <v>8340</v>
      </c>
      <c r="S1778" s="11">
        <f t="shared" si="137"/>
        <v>41905.95684027778</v>
      </c>
      <c r="T1778" s="11">
        <f t="shared" si="138"/>
        <v>16372.956840277779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46</v>
      </c>
      <c r="P1779">
        <f t="shared" si="136"/>
        <v>222.2</v>
      </c>
      <c r="Q1779" s="13" t="s">
        <v>8339</v>
      </c>
      <c r="R1779" t="s">
        <v>8340</v>
      </c>
      <c r="S1779" s="11">
        <f t="shared" si="137"/>
        <v>42025.357094907406</v>
      </c>
      <c r="T1779" s="11">
        <f t="shared" si="138"/>
        <v>16486.357094907406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4</v>
      </c>
      <c r="P1780">
        <f t="shared" si="136"/>
        <v>147.66999999999999</v>
      </c>
      <c r="Q1780" s="13" t="s">
        <v>8339</v>
      </c>
      <c r="R1780" t="s">
        <v>8340</v>
      </c>
      <c r="S1780" s="11">
        <f t="shared" si="137"/>
        <v>42045.86336805555</v>
      </c>
      <c r="T1780" s="11">
        <f t="shared" si="138"/>
        <v>16521.82170138889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20</v>
      </c>
      <c r="P1781">
        <f t="shared" si="136"/>
        <v>58.16</v>
      </c>
      <c r="Q1781" s="13" t="s">
        <v>8339</v>
      </c>
      <c r="R1781" t="s">
        <v>8340</v>
      </c>
      <c r="S1781" s="11">
        <f t="shared" si="137"/>
        <v>42585.691898148143</v>
      </c>
      <c r="T1781" s="11">
        <f t="shared" si="138"/>
        <v>17046.691898148147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7</v>
      </c>
      <c r="P1782">
        <f t="shared" si="136"/>
        <v>14.54</v>
      </c>
      <c r="Q1782" s="13" t="s">
        <v>8339</v>
      </c>
      <c r="R1782" t="s">
        <v>8340</v>
      </c>
      <c r="S1782" s="11">
        <f t="shared" si="137"/>
        <v>42493.600810185191</v>
      </c>
      <c r="T1782" s="11">
        <f t="shared" si="138"/>
        <v>16984.600810185188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40</v>
      </c>
      <c r="P1783">
        <f t="shared" si="136"/>
        <v>91.83</v>
      </c>
      <c r="Q1783" s="13" t="s">
        <v>8339</v>
      </c>
      <c r="R1783" t="s">
        <v>8340</v>
      </c>
      <c r="S1783" s="11">
        <f t="shared" si="137"/>
        <v>42597.617418981477</v>
      </c>
      <c r="T1783" s="11">
        <f t="shared" si="138"/>
        <v>17059.617418981481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6</v>
      </c>
      <c r="P1784">
        <f t="shared" si="136"/>
        <v>28.97</v>
      </c>
      <c r="Q1784" s="13" t="s">
        <v>8339</v>
      </c>
      <c r="R1784" t="s">
        <v>8340</v>
      </c>
      <c r="S1784" s="11">
        <f t="shared" si="137"/>
        <v>42388.575104166666</v>
      </c>
      <c r="T1784" s="11">
        <f t="shared" si="138"/>
        <v>16852.575104166666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6</v>
      </c>
      <c r="P1785">
        <f t="shared" si="136"/>
        <v>11.89</v>
      </c>
      <c r="Q1785" s="13" t="s">
        <v>8339</v>
      </c>
      <c r="R1785" t="s">
        <v>8340</v>
      </c>
      <c r="S1785" s="11">
        <f t="shared" si="137"/>
        <v>42115.949976851851</v>
      </c>
      <c r="T1785" s="11">
        <f t="shared" si="138"/>
        <v>16576.949976851851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44</v>
      </c>
      <c r="P1786">
        <f t="shared" si="136"/>
        <v>66.61</v>
      </c>
      <c r="Q1786" s="13" t="s">
        <v>8339</v>
      </c>
      <c r="R1786" t="s">
        <v>8340</v>
      </c>
      <c r="S1786" s="11">
        <f t="shared" si="137"/>
        <v>42003.655555555553</v>
      </c>
      <c r="T1786" s="11">
        <f t="shared" si="138"/>
        <v>16466.142361111113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9</v>
      </c>
      <c r="P1787">
        <f t="shared" si="136"/>
        <v>20.329999999999998</v>
      </c>
      <c r="Q1787" s="13" t="s">
        <v>8339</v>
      </c>
      <c r="R1787" t="s">
        <v>8340</v>
      </c>
      <c r="S1787" s="11">
        <f t="shared" si="137"/>
        <v>41897.134895833333</v>
      </c>
      <c r="T1787" s="11">
        <f t="shared" si="138"/>
        <v>16359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116</v>
      </c>
      <c r="P1788">
        <f t="shared" si="136"/>
        <v>75.69</v>
      </c>
      <c r="Q1788" s="13" t="s">
        <v>8339</v>
      </c>
      <c r="R1788" t="s">
        <v>8340</v>
      </c>
      <c r="S1788" s="11">
        <f t="shared" si="137"/>
        <v>41958.550659722227</v>
      </c>
      <c r="T1788" s="11">
        <f t="shared" si="138"/>
        <v>16419.550659722223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22</v>
      </c>
      <c r="P1789">
        <f t="shared" si="136"/>
        <v>91.38</v>
      </c>
      <c r="Q1789" s="13" t="s">
        <v>8339</v>
      </c>
      <c r="R1789" t="s">
        <v>8340</v>
      </c>
      <c r="S1789" s="11">
        <f t="shared" si="137"/>
        <v>42068.65552083333</v>
      </c>
      <c r="T1789" s="11">
        <f t="shared" si="138"/>
        <v>16529.613854166666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40</v>
      </c>
      <c r="P1790">
        <f t="shared" si="136"/>
        <v>547.75</v>
      </c>
      <c r="Q1790" s="13" t="s">
        <v>8339</v>
      </c>
      <c r="R1790" t="s">
        <v>8340</v>
      </c>
      <c r="S1790" s="11">
        <f t="shared" si="137"/>
        <v>41913.94840277778</v>
      </c>
      <c r="T1790" s="11">
        <f t="shared" si="138"/>
        <v>16374.948402777778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27</v>
      </c>
      <c r="P1791">
        <f t="shared" si="136"/>
        <v>547.75</v>
      </c>
      <c r="Q1791" s="13" t="s">
        <v>8339</v>
      </c>
      <c r="R1791" t="s">
        <v>8340</v>
      </c>
      <c r="S1791" s="11">
        <f t="shared" si="137"/>
        <v>41956.250034722223</v>
      </c>
      <c r="T1791" s="11">
        <f t="shared" si="138"/>
        <v>16447.250034722223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7</v>
      </c>
      <c r="P1792">
        <f t="shared" si="136"/>
        <v>145.47</v>
      </c>
      <c r="Q1792" s="13" t="s">
        <v>8339</v>
      </c>
      <c r="R1792" t="s">
        <v>8340</v>
      </c>
      <c r="S1792" s="11">
        <f t="shared" si="137"/>
        <v>42010.674513888895</v>
      </c>
      <c r="T1792" s="11">
        <f t="shared" si="138"/>
        <v>16471.674513888891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73</v>
      </c>
      <c r="P1793">
        <f t="shared" si="136"/>
        <v>545.5</v>
      </c>
      <c r="Q1793" s="13" t="s">
        <v>8339</v>
      </c>
      <c r="R1793" t="s">
        <v>8340</v>
      </c>
      <c r="S1793" s="11">
        <f t="shared" si="137"/>
        <v>41973.740335648152</v>
      </c>
      <c r="T1793" s="11">
        <f t="shared" si="138"/>
        <v>16464.740335648148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9</v>
      </c>
      <c r="P1794">
        <f t="shared" si="136"/>
        <v>15.68</v>
      </c>
      <c r="Q1794" s="13" t="s">
        <v>8339</v>
      </c>
      <c r="R1794" t="s">
        <v>8340</v>
      </c>
      <c r="S1794" s="11">
        <f t="shared" si="137"/>
        <v>42189.031041666662</v>
      </c>
      <c r="T1794" s="11">
        <f t="shared" si="138"/>
        <v>16657.290972222221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73</v>
      </c>
      <c r="P1795">
        <f t="shared" ref="P1795:P1858" si="141">ROUND(E1795/L1795,2)</f>
        <v>1087.5</v>
      </c>
      <c r="Q1795" s="13" t="s">
        <v>8339</v>
      </c>
      <c r="R1795" t="s">
        <v>8340</v>
      </c>
      <c r="S1795" s="11">
        <f t="shared" ref="S1795:S1858" si="142">(((J1795/60)/60)/24)+DATE(1970, 1,1)</f>
        <v>41940.89166666667</v>
      </c>
      <c r="T1795" s="11">
        <f t="shared" ref="T1795:T1858" si="143">(((I1795/60)/60)/24)</f>
        <v>16401.933333333334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24</v>
      </c>
      <c r="P1796">
        <f t="shared" si="141"/>
        <v>120.61</v>
      </c>
      <c r="Q1796" s="13" t="s">
        <v>8339</v>
      </c>
      <c r="R1796" t="s">
        <v>8340</v>
      </c>
      <c r="S1796" s="11">
        <f t="shared" si="142"/>
        <v>42011.551180555558</v>
      </c>
      <c r="T1796" s="11">
        <f t="shared" si="143"/>
        <v>16477.551180555554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8</v>
      </c>
      <c r="P1797">
        <f t="shared" si="141"/>
        <v>26.68</v>
      </c>
      <c r="Q1797" s="13" t="s">
        <v>8339</v>
      </c>
      <c r="R1797" t="s">
        <v>8340</v>
      </c>
      <c r="S1797" s="11">
        <f t="shared" si="142"/>
        <v>42628.288668981477</v>
      </c>
      <c r="T1797" s="11">
        <f t="shared" si="143"/>
        <v>17088.666666666668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11</v>
      </c>
      <c r="P1798">
        <f t="shared" si="141"/>
        <v>25.12</v>
      </c>
      <c r="Q1798" s="13" t="s">
        <v>8339</v>
      </c>
      <c r="R1798" t="s">
        <v>8340</v>
      </c>
      <c r="S1798" s="11">
        <f t="shared" si="142"/>
        <v>42515.439421296294</v>
      </c>
      <c r="T1798" s="11">
        <f t="shared" si="143"/>
        <v>17006.439421296298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22</v>
      </c>
      <c r="P1799">
        <f t="shared" si="141"/>
        <v>15.42</v>
      </c>
      <c r="Q1799" s="13" t="s">
        <v>8339</v>
      </c>
      <c r="R1799" t="s">
        <v>8340</v>
      </c>
      <c r="S1799" s="11">
        <f t="shared" si="142"/>
        <v>42689.56931712963</v>
      </c>
      <c r="T1799" s="11">
        <f t="shared" si="143"/>
        <v>17150.56931712963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13</v>
      </c>
      <c r="P1800">
        <f t="shared" si="141"/>
        <v>58.27</v>
      </c>
      <c r="Q1800" s="13" t="s">
        <v>8339</v>
      </c>
      <c r="R1800" t="s">
        <v>8340</v>
      </c>
      <c r="S1800" s="11">
        <f t="shared" si="142"/>
        <v>42344.32677083333</v>
      </c>
      <c r="T1800" s="11">
        <f t="shared" si="143"/>
        <v>16835.326770833333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54</v>
      </c>
      <c r="P1801">
        <f t="shared" si="141"/>
        <v>359.17</v>
      </c>
      <c r="Q1801" s="13" t="s">
        <v>8339</v>
      </c>
      <c r="R1801" t="s">
        <v>8340</v>
      </c>
      <c r="S1801" s="11">
        <f t="shared" si="142"/>
        <v>41934.842685185184</v>
      </c>
      <c r="T1801" s="11">
        <f t="shared" si="143"/>
        <v>16385.884351851852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5</v>
      </c>
      <c r="P1802">
        <f t="shared" si="141"/>
        <v>19.07</v>
      </c>
      <c r="Q1802" s="13" t="s">
        <v>8339</v>
      </c>
      <c r="R1802" t="s">
        <v>8340</v>
      </c>
      <c r="S1802" s="11">
        <f t="shared" si="142"/>
        <v>42623.606134259258</v>
      </c>
      <c r="T1802" s="11">
        <f t="shared" si="143"/>
        <v>17084.606134259258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13</v>
      </c>
      <c r="P1803">
        <f t="shared" si="141"/>
        <v>58.16</v>
      </c>
      <c r="Q1803" s="13" t="s">
        <v>8339</v>
      </c>
      <c r="R1803" t="s">
        <v>8340</v>
      </c>
      <c r="S1803" s="11">
        <f t="shared" si="142"/>
        <v>42321.660509259258</v>
      </c>
      <c r="T1803" s="11">
        <f t="shared" si="143"/>
        <v>16784.506944444445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61</v>
      </c>
      <c r="P1804">
        <f t="shared" si="141"/>
        <v>119.56</v>
      </c>
      <c r="Q1804" s="13" t="s">
        <v>8339</v>
      </c>
      <c r="R1804" t="s">
        <v>8340</v>
      </c>
      <c r="S1804" s="11">
        <f t="shared" si="142"/>
        <v>42159.47256944445</v>
      </c>
      <c r="T1804" s="11">
        <f t="shared" si="143"/>
        <v>16613.915972222221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12</v>
      </c>
      <c r="P1805">
        <f t="shared" si="141"/>
        <v>28.67</v>
      </c>
      <c r="Q1805" s="13" t="s">
        <v>8339</v>
      </c>
      <c r="R1805" t="s">
        <v>8340</v>
      </c>
      <c r="S1805" s="11">
        <f t="shared" si="142"/>
        <v>42018.071550925932</v>
      </c>
      <c r="T1805" s="11">
        <f t="shared" si="143"/>
        <v>16480.071550925928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14</v>
      </c>
      <c r="P1806">
        <f t="shared" si="141"/>
        <v>41.29</v>
      </c>
      <c r="Q1806" s="13" t="s">
        <v>8339</v>
      </c>
      <c r="R1806" t="s">
        <v>8340</v>
      </c>
      <c r="S1806" s="11">
        <f t="shared" si="142"/>
        <v>42282.678287037037</v>
      </c>
      <c r="T1806" s="11">
        <f t="shared" si="143"/>
        <v>16753.719953703705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10</v>
      </c>
      <c r="P1807">
        <f t="shared" si="141"/>
        <v>17.579999999999998</v>
      </c>
      <c r="Q1807" s="13" t="s">
        <v>8339</v>
      </c>
      <c r="R1807" t="s">
        <v>8340</v>
      </c>
      <c r="S1807" s="11">
        <f t="shared" si="142"/>
        <v>42247.803912037038</v>
      </c>
      <c r="T1807" s="11">
        <f t="shared" si="143"/>
        <v>16710.75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11</v>
      </c>
      <c r="P1808">
        <f t="shared" si="141"/>
        <v>268.13</v>
      </c>
      <c r="Q1808" s="13" t="s">
        <v>8339</v>
      </c>
      <c r="R1808" t="s">
        <v>8340</v>
      </c>
      <c r="S1808" s="11">
        <f t="shared" si="142"/>
        <v>41877.638298611113</v>
      </c>
      <c r="T1808" s="11">
        <f t="shared" si="143"/>
        <v>16343.638298611111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43</v>
      </c>
      <c r="P1809">
        <f t="shared" si="141"/>
        <v>268.04000000000002</v>
      </c>
      <c r="Q1809" s="13" t="s">
        <v>8339</v>
      </c>
      <c r="R1809" t="s">
        <v>8340</v>
      </c>
      <c r="S1809" s="11">
        <f t="shared" si="142"/>
        <v>41880.068437499998</v>
      </c>
      <c r="T1809" s="11">
        <f t="shared" si="143"/>
        <v>16341.0684375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8</v>
      </c>
      <c r="P1810">
        <f t="shared" si="141"/>
        <v>22.32</v>
      </c>
      <c r="Q1810" s="13" t="s">
        <v>8339</v>
      </c>
      <c r="R1810" t="s">
        <v>8340</v>
      </c>
      <c r="S1810" s="11">
        <f t="shared" si="142"/>
        <v>42742.680902777778</v>
      </c>
      <c r="T1810" s="11">
        <f t="shared" si="143"/>
        <v>17208.680902777778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61</v>
      </c>
      <c r="P1811">
        <f t="shared" si="141"/>
        <v>238</v>
      </c>
      <c r="Q1811" s="13" t="s">
        <v>8339</v>
      </c>
      <c r="R1811" t="s">
        <v>8340</v>
      </c>
      <c r="S1811" s="11">
        <f t="shared" si="142"/>
        <v>42029.907858796301</v>
      </c>
      <c r="T1811" s="11">
        <f t="shared" si="143"/>
        <v>16495.907858796298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476</v>
      </c>
      <c r="P1812">
        <f t="shared" si="141"/>
        <v>1070.5</v>
      </c>
      <c r="Q1812" s="13" t="s">
        <v>8339</v>
      </c>
      <c r="R1812" t="s">
        <v>8340</v>
      </c>
      <c r="S1812" s="11">
        <f t="shared" si="142"/>
        <v>41860.91002314815</v>
      </c>
      <c r="T1812" s="11">
        <f t="shared" si="143"/>
        <v>16303.910023148148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4</v>
      </c>
      <c r="P1813">
        <f t="shared" si="141"/>
        <v>82.31</v>
      </c>
      <c r="Q1813" s="13" t="s">
        <v>8339</v>
      </c>
      <c r="R1813" t="s">
        <v>8340</v>
      </c>
      <c r="S1813" s="11">
        <f t="shared" si="142"/>
        <v>41876.433680555558</v>
      </c>
      <c r="T1813" s="11">
        <f t="shared" si="143"/>
        <v>16367.166666666666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33</v>
      </c>
      <c r="P1814">
        <f t="shared" si="141"/>
        <v>93.04</v>
      </c>
      <c r="Q1814" s="13" t="s">
        <v>8339</v>
      </c>
      <c r="R1814" t="s">
        <v>8340</v>
      </c>
      <c r="S1814" s="11">
        <f t="shared" si="142"/>
        <v>42524.318703703699</v>
      </c>
      <c r="T1814" s="11">
        <f t="shared" si="143"/>
        <v>16985.318703703702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24</v>
      </c>
      <c r="P1815" t="e">
        <f t="shared" si="141"/>
        <v>#DIV/0!</v>
      </c>
      <c r="Q1815" s="13" t="s">
        <v>8339</v>
      </c>
      <c r="R1815" t="s">
        <v>8340</v>
      </c>
      <c r="S1815" s="11">
        <f t="shared" si="142"/>
        <v>41829.889027777775</v>
      </c>
      <c r="T1815" s="11">
        <f t="shared" si="143"/>
        <v>16290.889027777777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18</v>
      </c>
      <c r="P1816">
        <f t="shared" si="141"/>
        <v>15.23</v>
      </c>
      <c r="Q1816" s="13" t="s">
        <v>8339</v>
      </c>
      <c r="R1816" t="s">
        <v>8340</v>
      </c>
      <c r="S1816" s="11">
        <f t="shared" si="142"/>
        <v>42033.314074074078</v>
      </c>
      <c r="T1816" s="11">
        <f t="shared" si="143"/>
        <v>16494.314074074075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71</v>
      </c>
      <c r="P1817" t="e">
        <f t="shared" si="141"/>
        <v>#DIV/0!</v>
      </c>
      <c r="Q1817" s="13" t="s">
        <v>8339</v>
      </c>
      <c r="R1817" t="s">
        <v>8340</v>
      </c>
      <c r="S1817" s="11">
        <f t="shared" si="142"/>
        <v>42172.906678240746</v>
      </c>
      <c r="T1817" s="11">
        <f t="shared" si="143"/>
        <v>16617.906678240743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9</v>
      </c>
      <c r="P1818">
        <f t="shared" si="141"/>
        <v>355</v>
      </c>
      <c r="Q1818" s="13" t="s">
        <v>8339</v>
      </c>
      <c r="R1818" t="s">
        <v>8340</v>
      </c>
      <c r="S1818" s="11">
        <f t="shared" si="142"/>
        <v>42548.876192129625</v>
      </c>
      <c r="T1818" s="11">
        <f t="shared" si="143"/>
        <v>17007.791666666668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12</v>
      </c>
      <c r="P1819">
        <f t="shared" si="141"/>
        <v>21.29</v>
      </c>
      <c r="Q1819" s="13" t="s">
        <v>8339</v>
      </c>
      <c r="R1819" t="s">
        <v>8340</v>
      </c>
      <c r="S1819" s="11">
        <f t="shared" si="142"/>
        <v>42705.662118055552</v>
      </c>
      <c r="T1819" s="11">
        <f t="shared" si="143"/>
        <v>17196.290972222221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14</v>
      </c>
      <c r="P1820" t="e">
        <f t="shared" si="141"/>
        <v>#DIV/0!</v>
      </c>
      <c r="Q1820" s="13" t="s">
        <v>8339</v>
      </c>
      <c r="R1820" t="s">
        <v>8340</v>
      </c>
      <c r="S1820" s="11">
        <f t="shared" si="142"/>
        <v>42067.234375</v>
      </c>
      <c r="T1820" s="11">
        <f t="shared" si="143"/>
        <v>16528.192708333332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177</v>
      </c>
      <c r="P1821">
        <f t="shared" si="141"/>
        <v>530</v>
      </c>
      <c r="Q1821" s="13" t="s">
        <v>8339</v>
      </c>
      <c r="R1821" t="s">
        <v>8340</v>
      </c>
      <c r="S1821" s="11">
        <f t="shared" si="142"/>
        <v>41820.752268518518</v>
      </c>
      <c r="T1821" s="11">
        <f t="shared" si="143"/>
        <v>16281.752268518518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8</v>
      </c>
      <c r="P1822">
        <f t="shared" si="141"/>
        <v>264.38</v>
      </c>
      <c r="Q1822" s="13" t="s">
        <v>8339</v>
      </c>
      <c r="R1822" t="s">
        <v>8340</v>
      </c>
      <c r="S1822" s="11">
        <f t="shared" si="142"/>
        <v>42065.084375000006</v>
      </c>
      <c r="T1822" s="11">
        <f t="shared" si="143"/>
        <v>16526.042708333334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85</v>
      </c>
      <c r="P1823">
        <f t="shared" si="141"/>
        <v>37.07</v>
      </c>
      <c r="Q1823" s="13" t="s">
        <v>8326</v>
      </c>
      <c r="R1823" t="s">
        <v>8327</v>
      </c>
      <c r="S1823" s="11">
        <f t="shared" si="142"/>
        <v>40926.319062499999</v>
      </c>
      <c r="T1823" s="11">
        <f t="shared" si="143"/>
        <v>15402.319062499999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704</v>
      </c>
      <c r="P1824">
        <f t="shared" si="141"/>
        <v>192.09</v>
      </c>
      <c r="Q1824" s="13" t="s">
        <v>8326</v>
      </c>
      <c r="R1824" t="s">
        <v>8327</v>
      </c>
      <c r="S1824" s="11">
        <f t="shared" si="142"/>
        <v>41634.797013888885</v>
      </c>
      <c r="T1824" s="11">
        <f t="shared" si="143"/>
        <v>16101.792361111111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302</v>
      </c>
      <c r="P1825">
        <f t="shared" si="141"/>
        <v>63.95</v>
      </c>
      <c r="Q1825" s="13" t="s">
        <v>8326</v>
      </c>
      <c r="R1825" t="s">
        <v>8327</v>
      </c>
      <c r="S1825" s="11">
        <f t="shared" si="142"/>
        <v>41176.684907407405</v>
      </c>
      <c r="T1825" s="11">
        <f t="shared" si="143"/>
        <v>15637.684907407407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70</v>
      </c>
      <c r="P1826">
        <f t="shared" si="141"/>
        <v>52.75</v>
      </c>
      <c r="Q1826" s="13" t="s">
        <v>8326</v>
      </c>
      <c r="R1826" t="s">
        <v>8327</v>
      </c>
      <c r="S1826" s="11">
        <f t="shared" si="142"/>
        <v>41626.916284722225</v>
      </c>
      <c r="T1826" s="11">
        <f t="shared" si="143"/>
        <v>16078.088888888889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42.14</v>
      </c>
      <c r="Q1827" s="13" t="s">
        <v>8326</v>
      </c>
      <c r="R1827" t="s">
        <v>8327</v>
      </c>
      <c r="S1827" s="11">
        <f t="shared" si="142"/>
        <v>41443.83452546296</v>
      </c>
      <c r="T1827" s="11">
        <f t="shared" si="143"/>
        <v>15897.834525462962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105</v>
      </c>
      <c r="P1828">
        <f t="shared" si="141"/>
        <v>55.34</v>
      </c>
      <c r="Q1828" s="13" t="s">
        <v>8326</v>
      </c>
      <c r="R1828" t="s">
        <v>8327</v>
      </c>
      <c r="S1828" s="11">
        <f t="shared" si="142"/>
        <v>41657.923807870371</v>
      </c>
      <c r="T1828" s="11">
        <f t="shared" si="143"/>
        <v>16118.923807870371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26</v>
      </c>
      <c r="P1829">
        <f t="shared" si="141"/>
        <v>21.9</v>
      </c>
      <c r="Q1829" s="13" t="s">
        <v>8326</v>
      </c>
      <c r="R1829" t="s">
        <v>8327</v>
      </c>
      <c r="S1829" s="11">
        <f t="shared" si="142"/>
        <v>40555.325937499998</v>
      </c>
      <c r="T1829" s="11">
        <f t="shared" si="143"/>
        <v>15036.3259375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11</v>
      </c>
      <c r="P1830">
        <f t="shared" si="141"/>
        <v>43.79</v>
      </c>
      <c r="Q1830" s="13" t="s">
        <v>8326</v>
      </c>
      <c r="R1830" t="s">
        <v>8327</v>
      </c>
      <c r="S1830" s="11">
        <f t="shared" si="142"/>
        <v>41736.899652777778</v>
      </c>
      <c r="T1830" s="11">
        <f t="shared" si="143"/>
        <v>16199.916666666666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140</v>
      </c>
      <c r="P1831">
        <f t="shared" si="141"/>
        <v>63.67</v>
      </c>
      <c r="Q1831" s="13" t="s">
        <v>8326</v>
      </c>
      <c r="R1831" t="s">
        <v>8327</v>
      </c>
      <c r="S1831" s="11">
        <f t="shared" si="142"/>
        <v>40516.087627314817</v>
      </c>
      <c r="T1831" s="11">
        <f t="shared" si="143"/>
        <v>14995.916666666666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14</v>
      </c>
      <c r="P1832">
        <f t="shared" si="141"/>
        <v>9.2899999999999991</v>
      </c>
      <c r="Q1832" s="13" t="s">
        <v>8326</v>
      </c>
      <c r="R1832" t="s">
        <v>8327</v>
      </c>
      <c r="S1832" s="11">
        <f t="shared" si="142"/>
        <v>41664.684108796297</v>
      </c>
      <c r="T1832" s="11">
        <f t="shared" si="143"/>
        <v>16125.684108796297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210</v>
      </c>
      <c r="P1833">
        <f t="shared" si="141"/>
        <v>150</v>
      </c>
      <c r="Q1833" s="13" t="s">
        <v>8326</v>
      </c>
      <c r="R1833" t="s">
        <v>8327</v>
      </c>
      <c r="S1833" s="11">
        <f t="shared" si="142"/>
        <v>41026.996099537035</v>
      </c>
      <c r="T1833" s="11">
        <f t="shared" si="143"/>
        <v>15472.996099537037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600</v>
      </c>
      <c r="P1834">
        <f t="shared" si="141"/>
        <v>105</v>
      </c>
      <c r="Q1834" s="13" t="s">
        <v>8326</v>
      </c>
      <c r="R1834" t="s">
        <v>8327</v>
      </c>
      <c r="S1834" s="11">
        <f t="shared" si="142"/>
        <v>40576.539664351854</v>
      </c>
      <c r="T1834" s="11">
        <f t="shared" si="143"/>
        <v>15037.539664351852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525</v>
      </c>
      <c r="P1835">
        <f t="shared" si="141"/>
        <v>84</v>
      </c>
      <c r="Q1835" s="13" t="s">
        <v>8326</v>
      </c>
      <c r="R1835" t="s">
        <v>8327</v>
      </c>
      <c r="S1835" s="11">
        <f t="shared" si="142"/>
        <v>41303.044016203705</v>
      </c>
      <c r="T1835" s="11">
        <f t="shared" si="143"/>
        <v>15766.332638888889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21</v>
      </c>
      <c r="P1836">
        <f t="shared" si="141"/>
        <v>23.28</v>
      </c>
      <c r="Q1836" s="13" t="s">
        <v>8326</v>
      </c>
      <c r="R1836" t="s">
        <v>8327</v>
      </c>
      <c r="S1836" s="11">
        <f t="shared" si="142"/>
        <v>41988.964062500003</v>
      </c>
      <c r="T1836" s="11">
        <f t="shared" si="143"/>
        <v>16459.964062499999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419</v>
      </c>
      <c r="P1837">
        <f t="shared" si="141"/>
        <v>190.45</v>
      </c>
      <c r="Q1837" s="13" t="s">
        <v>8326</v>
      </c>
      <c r="R1837" t="s">
        <v>8327</v>
      </c>
      <c r="S1837" s="11">
        <f t="shared" si="142"/>
        <v>42430.702210648145</v>
      </c>
      <c r="T1837" s="11">
        <f t="shared" si="143"/>
        <v>16891.660543981481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42</v>
      </c>
      <c r="P1838">
        <f t="shared" si="141"/>
        <v>38.049999999999997</v>
      </c>
      <c r="Q1838" s="13" t="s">
        <v>8326</v>
      </c>
      <c r="R1838" t="s">
        <v>8327</v>
      </c>
      <c r="S1838" s="11">
        <f t="shared" si="142"/>
        <v>41305.809363425928</v>
      </c>
      <c r="T1838" s="11">
        <f t="shared" si="143"/>
        <v>15753.809363425928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348</v>
      </c>
      <c r="P1839">
        <f t="shared" si="141"/>
        <v>69.569999999999993</v>
      </c>
      <c r="Q1839" s="13" t="s">
        <v>8326</v>
      </c>
      <c r="R1839" t="s">
        <v>8327</v>
      </c>
      <c r="S1839" s="11">
        <f t="shared" si="142"/>
        <v>40926.047858796301</v>
      </c>
      <c r="T1839" s="11">
        <f t="shared" si="143"/>
        <v>15417.006192129631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209</v>
      </c>
      <c r="P1840">
        <f t="shared" si="141"/>
        <v>74.5</v>
      </c>
      <c r="Q1840" s="13" t="s">
        <v>8326</v>
      </c>
      <c r="R1840" t="s">
        <v>8327</v>
      </c>
      <c r="S1840" s="11">
        <f t="shared" si="142"/>
        <v>40788.786539351851</v>
      </c>
      <c r="T1840" s="11">
        <f t="shared" si="143"/>
        <v>15248.125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208</v>
      </c>
      <c r="P1841">
        <f t="shared" si="141"/>
        <v>46.27</v>
      </c>
      <c r="Q1841" s="13" t="s">
        <v>8326</v>
      </c>
      <c r="R1841" t="s">
        <v>8327</v>
      </c>
      <c r="S1841" s="11">
        <f t="shared" si="142"/>
        <v>42614.722013888888</v>
      </c>
      <c r="T1841" s="11">
        <f t="shared" si="143"/>
        <v>17075.722013888888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231</v>
      </c>
      <c r="P1842">
        <f t="shared" si="141"/>
        <v>160</v>
      </c>
      <c r="Q1842" s="13" t="s">
        <v>8326</v>
      </c>
      <c r="R1842" t="s">
        <v>8327</v>
      </c>
      <c r="S1842" s="11">
        <f t="shared" si="142"/>
        <v>41382.096180555556</v>
      </c>
      <c r="T1842" s="11">
        <f t="shared" si="143"/>
        <v>15832.207638888889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104</v>
      </c>
      <c r="P1843">
        <f t="shared" si="141"/>
        <v>51.9</v>
      </c>
      <c r="Q1843" s="13" t="s">
        <v>8326</v>
      </c>
      <c r="R1843" t="s">
        <v>8327</v>
      </c>
      <c r="S1843" s="11">
        <f t="shared" si="142"/>
        <v>41745.84542824074</v>
      </c>
      <c r="T1843" s="11">
        <f t="shared" si="143"/>
        <v>16210.207638888889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104</v>
      </c>
      <c r="P1844">
        <f t="shared" si="141"/>
        <v>98.86</v>
      </c>
      <c r="Q1844" s="13" t="s">
        <v>8326</v>
      </c>
      <c r="R1844" t="s">
        <v>8327</v>
      </c>
      <c r="S1844" s="11">
        <f t="shared" si="142"/>
        <v>42031.631724537037</v>
      </c>
      <c r="T1844" s="11">
        <f t="shared" si="143"/>
        <v>16496.249305555557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21</v>
      </c>
      <c r="P1845">
        <f t="shared" si="141"/>
        <v>15.49</v>
      </c>
      <c r="Q1845" s="13" t="s">
        <v>8326</v>
      </c>
      <c r="R1845" t="s">
        <v>8327</v>
      </c>
      <c r="S1845" s="11">
        <f t="shared" si="142"/>
        <v>40564.994837962964</v>
      </c>
      <c r="T1845" s="11">
        <f t="shared" si="143"/>
        <v>15025.994837962962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138</v>
      </c>
      <c r="P1846">
        <f t="shared" si="141"/>
        <v>103.65</v>
      </c>
      <c r="Q1846" s="13" t="s">
        <v>8326</v>
      </c>
      <c r="R1846" t="s">
        <v>8327</v>
      </c>
      <c r="S1846" s="11">
        <f t="shared" si="142"/>
        <v>40666.973541666666</v>
      </c>
      <c r="T1846" s="11">
        <f t="shared" si="143"/>
        <v>15136.125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207</v>
      </c>
      <c r="P1847">
        <f t="shared" si="141"/>
        <v>108.97</v>
      </c>
      <c r="Q1847" s="13" t="s">
        <v>8326</v>
      </c>
      <c r="R1847" t="s">
        <v>8327</v>
      </c>
      <c r="S1847" s="11">
        <f t="shared" si="142"/>
        <v>42523.333310185189</v>
      </c>
      <c r="T1847" s="11">
        <f t="shared" si="143"/>
        <v>16969.204861111113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14</v>
      </c>
      <c r="P1848">
        <f t="shared" si="141"/>
        <v>9.9</v>
      </c>
      <c r="Q1848" s="13" t="s">
        <v>8326</v>
      </c>
      <c r="R1848" t="s">
        <v>8327</v>
      </c>
      <c r="S1848" s="11">
        <f t="shared" si="142"/>
        <v>41228.650196759263</v>
      </c>
      <c r="T1848" s="11">
        <f t="shared" si="143"/>
        <v>15689.650196759261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83</v>
      </c>
      <c r="P1849">
        <f t="shared" si="141"/>
        <v>54.47</v>
      </c>
      <c r="Q1849" s="13" t="s">
        <v>8326</v>
      </c>
      <c r="R1849" t="s">
        <v>8327</v>
      </c>
      <c r="S1849" s="11">
        <f t="shared" si="142"/>
        <v>42094.236481481479</v>
      </c>
      <c r="T1849" s="11">
        <f t="shared" si="143"/>
        <v>16546.236481481483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69</v>
      </c>
      <c r="P1850">
        <f t="shared" si="141"/>
        <v>86.04</v>
      </c>
      <c r="Q1850" s="13" t="s">
        <v>8326</v>
      </c>
      <c r="R1850" t="s">
        <v>8327</v>
      </c>
      <c r="S1850" s="11">
        <f t="shared" si="142"/>
        <v>40691.788055555553</v>
      </c>
      <c r="T1850" s="11">
        <f t="shared" si="143"/>
        <v>15186.290972222223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688</v>
      </c>
      <c r="P1851">
        <f t="shared" si="141"/>
        <v>258.13</v>
      </c>
      <c r="Q1851" s="13" t="s">
        <v>8326</v>
      </c>
      <c r="R1851" t="s">
        <v>8327</v>
      </c>
      <c r="S1851" s="11">
        <f t="shared" si="142"/>
        <v>41169.845590277779</v>
      </c>
      <c r="T1851" s="11">
        <f t="shared" si="143"/>
        <v>15630.845590277777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23</v>
      </c>
      <c r="P1852">
        <f t="shared" si="141"/>
        <v>11.53</v>
      </c>
      <c r="Q1852" s="13" t="s">
        <v>8326</v>
      </c>
      <c r="R1852" t="s">
        <v>8327</v>
      </c>
      <c r="S1852" s="11">
        <f t="shared" si="142"/>
        <v>41800.959490740745</v>
      </c>
      <c r="T1852" s="11">
        <f t="shared" si="143"/>
        <v>16261.959490740743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158</v>
      </c>
      <c r="P1853">
        <f t="shared" si="141"/>
        <v>79.23</v>
      </c>
      <c r="Q1853" s="13" t="s">
        <v>8326</v>
      </c>
      <c r="R1853" t="s">
        <v>8327</v>
      </c>
      <c r="S1853" s="11">
        <f t="shared" si="142"/>
        <v>41827.906689814816</v>
      </c>
      <c r="T1853" s="11">
        <f t="shared" si="143"/>
        <v>16279.041666666666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14</v>
      </c>
      <c r="P1854">
        <f t="shared" si="141"/>
        <v>15.73</v>
      </c>
      <c r="Q1854" s="13" t="s">
        <v>8326</v>
      </c>
      <c r="R1854" t="s">
        <v>8327</v>
      </c>
      <c r="S1854" s="11">
        <f t="shared" si="142"/>
        <v>42081.77143518519</v>
      </c>
      <c r="T1854" s="11">
        <f t="shared" si="143"/>
        <v>16550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257</v>
      </c>
      <c r="P1855">
        <f t="shared" si="141"/>
        <v>147.07</v>
      </c>
      <c r="Q1855" s="13" t="s">
        <v>8326</v>
      </c>
      <c r="R1855" t="s">
        <v>8327</v>
      </c>
      <c r="S1855" s="11">
        <f t="shared" si="142"/>
        <v>41177.060381944444</v>
      </c>
      <c r="T1855" s="11">
        <f t="shared" si="143"/>
        <v>15658.10204861111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14</v>
      </c>
      <c r="P1856">
        <f t="shared" si="141"/>
        <v>11.82</v>
      </c>
      <c r="Q1856" s="13" t="s">
        <v>8326</v>
      </c>
      <c r="R1856" t="s">
        <v>8327</v>
      </c>
      <c r="S1856" s="11">
        <f t="shared" si="142"/>
        <v>41388.021261574075</v>
      </c>
      <c r="T1856" s="11">
        <f t="shared" si="143"/>
        <v>15849.021261574075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23</v>
      </c>
      <c r="P1857">
        <f t="shared" si="141"/>
        <v>10.76</v>
      </c>
      <c r="Q1857" s="13" t="s">
        <v>8326</v>
      </c>
      <c r="R1857" t="s">
        <v>8327</v>
      </c>
      <c r="S1857" s="11">
        <f t="shared" si="142"/>
        <v>41600.538657407407</v>
      </c>
      <c r="T1857" s="11">
        <f t="shared" si="143"/>
        <v>16076.538657407407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103</v>
      </c>
      <c r="P1858">
        <f t="shared" si="141"/>
        <v>54.08</v>
      </c>
      <c r="Q1858" s="13" t="s">
        <v>8326</v>
      </c>
      <c r="R1858" t="s">
        <v>8327</v>
      </c>
      <c r="S1858" s="11">
        <f t="shared" si="142"/>
        <v>41817.854999999996</v>
      </c>
      <c r="T1858" s="11">
        <f t="shared" si="143"/>
        <v>16269.854999999998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68</v>
      </c>
      <c r="P1859">
        <f t="shared" ref="P1859:P1922" si="146">ROUND(E1859/L1859,2)</f>
        <v>93.32</v>
      </c>
      <c r="Q1859" s="13" t="s">
        <v>8326</v>
      </c>
      <c r="R1859" t="s">
        <v>8327</v>
      </c>
      <c r="S1859" s="11">
        <f t="shared" ref="S1859:S1922" si="147">(((J1859/60)/60)/24)+DATE(1970, 1,1)</f>
        <v>41864.76866898148</v>
      </c>
      <c r="T1859" s="11">
        <f t="shared" ref="T1859:T1922" si="148">(((I1859/60)/60)/24)</f>
        <v>16325.76866898148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37</v>
      </c>
      <c r="P1860">
        <f t="shared" si="146"/>
        <v>13.78</v>
      </c>
      <c r="Q1860" s="13" t="s">
        <v>8326</v>
      </c>
      <c r="R1860" t="s">
        <v>8327</v>
      </c>
      <c r="S1860" s="11">
        <f t="shared" si="147"/>
        <v>40833.200474537036</v>
      </c>
      <c r="T1860" s="11">
        <f t="shared" si="148"/>
        <v>15324.242141203706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68</v>
      </c>
      <c r="P1861">
        <f t="shared" si="146"/>
        <v>36.64</v>
      </c>
      <c r="Q1861" s="13" t="s">
        <v>8326</v>
      </c>
      <c r="R1861" t="s">
        <v>8327</v>
      </c>
      <c r="S1861" s="11">
        <f t="shared" si="147"/>
        <v>40778.770011574074</v>
      </c>
      <c r="T1861" s="11">
        <f t="shared" si="148"/>
        <v>15239.770011574074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273</v>
      </c>
      <c r="P1862">
        <f t="shared" si="146"/>
        <v>107.89</v>
      </c>
      <c r="Q1862" s="13" t="s">
        <v>8326</v>
      </c>
      <c r="R1862" t="s">
        <v>8327</v>
      </c>
      <c r="S1862" s="11">
        <f t="shared" si="147"/>
        <v>41655.709305555552</v>
      </c>
      <c r="T1862" s="11">
        <f t="shared" si="148"/>
        <v>16107.709305555554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1</v>
      </c>
      <c r="P1863" t="e">
        <f t="shared" si="146"/>
        <v>#DIV/0!</v>
      </c>
      <c r="Q1863" s="13" t="s">
        <v>8334</v>
      </c>
      <c r="R1863" t="s">
        <v>8336</v>
      </c>
      <c r="S1863" s="11">
        <f t="shared" si="147"/>
        <v>42000.300243055557</v>
      </c>
      <c r="T1863" s="11">
        <f t="shared" si="148"/>
        <v>16461.300243055557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11</v>
      </c>
      <c r="P1864">
        <f t="shared" si="146"/>
        <v>128.13</v>
      </c>
      <c r="Q1864" s="13" t="s">
        <v>8334</v>
      </c>
      <c r="R1864" t="s">
        <v>8336</v>
      </c>
      <c r="S1864" s="11">
        <f t="shared" si="147"/>
        <v>42755.492754629624</v>
      </c>
      <c r="T1864" s="11">
        <f t="shared" si="148"/>
        <v>17233.3125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82</v>
      </c>
      <c r="P1865">
        <f t="shared" si="146"/>
        <v>1025</v>
      </c>
      <c r="Q1865" s="13" t="s">
        <v>8334</v>
      </c>
      <c r="R1865" t="s">
        <v>8336</v>
      </c>
      <c r="S1865" s="11">
        <f t="shared" si="147"/>
        <v>41772.797280092593</v>
      </c>
      <c r="T1865" s="11">
        <f t="shared" si="148"/>
        <v>16233.797280092593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31</v>
      </c>
      <c r="P1866">
        <f t="shared" si="146"/>
        <v>42.65</v>
      </c>
      <c r="Q1866" s="13" t="s">
        <v>8334</v>
      </c>
      <c r="R1866" t="s">
        <v>8336</v>
      </c>
      <c r="S1866" s="11">
        <f t="shared" si="147"/>
        <v>41733.716435185182</v>
      </c>
      <c r="T1866" s="11">
        <f t="shared" si="148"/>
        <v>16194.716435185184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2</v>
      </c>
      <c r="P1867">
        <f t="shared" si="146"/>
        <v>1021</v>
      </c>
      <c r="Q1867" s="13" t="s">
        <v>8334</v>
      </c>
      <c r="R1867" t="s">
        <v>8336</v>
      </c>
      <c r="S1867" s="11">
        <f t="shared" si="147"/>
        <v>42645.367442129631</v>
      </c>
      <c r="T1867" s="11">
        <f t="shared" si="148"/>
        <v>17111.409108796299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8</v>
      </c>
      <c r="P1868">
        <f t="shared" si="146"/>
        <v>1020.5</v>
      </c>
      <c r="Q1868" s="13" t="s">
        <v>8334</v>
      </c>
      <c r="R1868" t="s">
        <v>8336</v>
      </c>
      <c r="S1868" s="11">
        <f t="shared" si="147"/>
        <v>42742.246493055558</v>
      </c>
      <c r="T1868" s="11">
        <f t="shared" si="148"/>
        <v>17226.166666666668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10</v>
      </c>
      <c r="P1869">
        <f t="shared" si="146"/>
        <v>2035.05</v>
      </c>
      <c r="Q1869" s="13" t="s">
        <v>8334</v>
      </c>
      <c r="R1869" t="s">
        <v>8336</v>
      </c>
      <c r="S1869" s="11">
        <f t="shared" si="147"/>
        <v>42649.924907407403</v>
      </c>
      <c r="T1869" s="11">
        <f t="shared" si="148"/>
        <v>17110.924907407407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8</v>
      </c>
      <c r="P1870">
        <f t="shared" si="146"/>
        <v>119.71</v>
      </c>
      <c r="Q1870" s="13" t="s">
        <v>8334</v>
      </c>
      <c r="R1870" t="s">
        <v>8336</v>
      </c>
      <c r="S1870" s="11">
        <f t="shared" si="147"/>
        <v>42328.779224537036</v>
      </c>
      <c r="T1870" s="11">
        <f t="shared" si="148"/>
        <v>16784.332638888889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20</v>
      </c>
      <c r="P1871" t="e">
        <f t="shared" si="146"/>
        <v>#DIV/0!</v>
      </c>
      <c r="Q1871" s="13" t="s">
        <v>8334</v>
      </c>
      <c r="R1871" t="s">
        <v>8336</v>
      </c>
      <c r="S1871" s="11">
        <f t="shared" si="147"/>
        <v>42709.002881944441</v>
      </c>
      <c r="T1871" s="11">
        <f t="shared" si="148"/>
        <v>17170.002881944445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58</v>
      </c>
      <c r="P1872">
        <f t="shared" si="146"/>
        <v>184.82</v>
      </c>
      <c r="Q1872" s="13" t="s">
        <v>8334</v>
      </c>
      <c r="R1872" t="s">
        <v>8336</v>
      </c>
      <c r="S1872" s="11">
        <f t="shared" si="147"/>
        <v>42371.355729166666</v>
      </c>
      <c r="T1872" s="11">
        <f t="shared" si="148"/>
        <v>16831.178472222222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31</v>
      </c>
      <c r="P1873">
        <f t="shared" si="146"/>
        <v>21.38</v>
      </c>
      <c r="Q1873" s="13" t="s">
        <v>8334</v>
      </c>
      <c r="R1873" t="s">
        <v>8336</v>
      </c>
      <c r="S1873" s="11">
        <f t="shared" si="147"/>
        <v>41923.783576388887</v>
      </c>
      <c r="T1873" s="11">
        <f t="shared" si="148"/>
        <v>16394.825243055555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10</v>
      </c>
      <c r="P1874">
        <f t="shared" si="146"/>
        <v>156.15</v>
      </c>
      <c r="Q1874" s="13" t="s">
        <v>8334</v>
      </c>
      <c r="R1874" t="s">
        <v>8336</v>
      </c>
      <c r="S1874" s="11">
        <f t="shared" si="147"/>
        <v>42155.129652777774</v>
      </c>
      <c r="T1874" s="11">
        <f t="shared" si="148"/>
        <v>16616.129652777778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25</v>
      </c>
      <c r="P1875">
        <f t="shared" si="146"/>
        <v>1015</v>
      </c>
      <c r="Q1875" s="13" t="s">
        <v>8334</v>
      </c>
      <c r="R1875" t="s">
        <v>8336</v>
      </c>
      <c r="S1875" s="11">
        <f t="shared" si="147"/>
        <v>42164.615856481483</v>
      </c>
      <c r="T1875" s="11">
        <f t="shared" si="148"/>
        <v>16624.697916666668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1</v>
      </c>
      <c r="P1876">
        <f t="shared" si="146"/>
        <v>1014</v>
      </c>
      <c r="Q1876" s="13" t="s">
        <v>8334</v>
      </c>
      <c r="R1876" t="s">
        <v>8336</v>
      </c>
      <c r="S1876" s="11">
        <f t="shared" si="147"/>
        <v>42529.969131944439</v>
      </c>
      <c r="T1876" s="11">
        <f t="shared" si="148"/>
        <v>16980.969131944443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20</v>
      </c>
      <c r="P1877">
        <f t="shared" si="146"/>
        <v>675.67</v>
      </c>
      <c r="Q1877" s="13" t="s">
        <v>8334</v>
      </c>
      <c r="R1877" t="s">
        <v>8336</v>
      </c>
      <c r="S1877" s="11">
        <f t="shared" si="147"/>
        <v>42528.899398148147</v>
      </c>
      <c r="T1877" s="11">
        <f t="shared" si="148"/>
        <v>17019.899398148147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724</v>
      </c>
      <c r="P1878" t="e">
        <f t="shared" si="146"/>
        <v>#DIV/0!</v>
      </c>
      <c r="Q1878" s="13" t="s">
        <v>8334</v>
      </c>
      <c r="R1878" t="s">
        <v>8336</v>
      </c>
      <c r="S1878" s="11">
        <f t="shared" si="147"/>
        <v>41776.284780092588</v>
      </c>
      <c r="T1878" s="11">
        <f t="shared" si="148"/>
        <v>16237.28478009259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3375</v>
      </c>
      <c r="P1879" t="e">
        <f t="shared" si="146"/>
        <v>#DIV/0!</v>
      </c>
      <c r="Q1879" s="13" t="s">
        <v>8334</v>
      </c>
      <c r="R1879" t="s">
        <v>8336</v>
      </c>
      <c r="S1879" s="11">
        <f t="shared" si="147"/>
        <v>42035.029224537036</v>
      </c>
      <c r="T1879" s="11">
        <f t="shared" si="148"/>
        <v>16495.029224537036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25</v>
      </c>
      <c r="P1880" t="e">
        <f t="shared" si="146"/>
        <v>#DIV/0!</v>
      </c>
      <c r="Q1880" s="13" t="s">
        <v>8334</v>
      </c>
      <c r="R1880" t="s">
        <v>8336</v>
      </c>
      <c r="S1880" s="11">
        <f t="shared" si="147"/>
        <v>41773.008738425924</v>
      </c>
      <c r="T1880" s="11">
        <f t="shared" si="148"/>
        <v>16234.008738425924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41</v>
      </c>
      <c r="P1881">
        <f t="shared" si="146"/>
        <v>1012.5</v>
      </c>
      <c r="Q1881" s="13" t="s">
        <v>8334</v>
      </c>
      <c r="R1881" t="s">
        <v>8336</v>
      </c>
      <c r="S1881" s="11">
        <f t="shared" si="147"/>
        <v>42413.649641203709</v>
      </c>
      <c r="T1881" s="11">
        <f t="shared" si="148"/>
        <v>16874.607974537037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41</v>
      </c>
      <c r="P1882">
        <f t="shared" si="146"/>
        <v>84.38</v>
      </c>
      <c r="Q1882" s="13" t="s">
        <v>8334</v>
      </c>
      <c r="R1882" t="s">
        <v>8336</v>
      </c>
      <c r="S1882" s="11">
        <f t="shared" si="147"/>
        <v>42430.566898148143</v>
      </c>
      <c r="T1882" s="11">
        <f t="shared" si="148"/>
        <v>16890.525231481482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101</v>
      </c>
      <c r="P1883">
        <f t="shared" si="146"/>
        <v>28.86</v>
      </c>
      <c r="Q1883" s="13" t="s">
        <v>8326</v>
      </c>
      <c r="R1883" t="s">
        <v>8330</v>
      </c>
      <c r="S1883" s="11">
        <f t="shared" si="147"/>
        <v>42043.152650462958</v>
      </c>
      <c r="T1883" s="11">
        <f t="shared" si="148"/>
        <v>16504.110983796298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60</v>
      </c>
      <c r="P1884">
        <f t="shared" si="146"/>
        <v>24.94</v>
      </c>
      <c r="Q1884" s="13" t="s">
        <v>8326</v>
      </c>
      <c r="R1884" t="s">
        <v>8330</v>
      </c>
      <c r="S1884" s="11">
        <f t="shared" si="147"/>
        <v>41067.949212962965</v>
      </c>
      <c r="T1884" s="11">
        <f t="shared" si="148"/>
        <v>15531.991666666667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202</v>
      </c>
      <c r="P1885">
        <f t="shared" si="146"/>
        <v>63.13</v>
      </c>
      <c r="Q1885" s="13" t="s">
        <v>8326</v>
      </c>
      <c r="R1885" t="s">
        <v>8330</v>
      </c>
      <c r="S1885" s="11">
        <f t="shared" si="147"/>
        <v>40977.948009259257</v>
      </c>
      <c r="T1885" s="11">
        <f t="shared" si="148"/>
        <v>15438.906342592592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202</v>
      </c>
      <c r="P1886">
        <f t="shared" si="146"/>
        <v>77.69</v>
      </c>
      <c r="Q1886" s="13" t="s">
        <v>8326</v>
      </c>
      <c r="R1886" t="s">
        <v>8330</v>
      </c>
      <c r="S1886" s="11">
        <f t="shared" si="147"/>
        <v>41205.198321759257</v>
      </c>
      <c r="T1886" s="11">
        <f t="shared" si="148"/>
        <v>15671.5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44</v>
      </c>
      <c r="P1887">
        <f t="shared" si="146"/>
        <v>19.239999999999998</v>
      </c>
      <c r="Q1887" s="13" t="s">
        <v>8326</v>
      </c>
      <c r="R1887" t="s">
        <v>8330</v>
      </c>
      <c r="S1887" s="11">
        <f t="shared" si="147"/>
        <v>41099.093865740739</v>
      </c>
      <c r="T1887" s="11">
        <f t="shared" si="148"/>
        <v>15562.916666666666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168</v>
      </c>
      <c r="P1888">
        <f t="shared" si="146"/>
        <v>69.66</v>
      </c>
      <c r="Q1888" s="13" t="s">
        <v>8326</v>
      </c>
      <c r="R1888" t="s">
        <v>8330</v>
      </c>
      <c r="S1888" s="11">
        <f t="shared" si="147"/>
        <v>41925.906689814816</v>
      </c>
      <c r="T1888" s="11">
        <f t="shared" si="148"/>
        <v>16386.94835648148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67</v>
      </c>
      <c r="P1889">
        <f t="shared" si="146"/>
        <v>251.88</v>
      </c>
      <c r="Q1889" s="13" t="s">
        <v>8326</v>
      </c>
      <c r="R1889" t="s">
        <v>8330</v>
      </c>
      <c r="S1889" s="11">
        <f t="shared" si="147"/>
        <v>42323.800138888888</v>
      </c>
      <c r="T1889" s="11">
        <f t="shared" si="148"/>
        <v>16772.895833333332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81</v>
      </c>
      <c r="P1890">
        <f t="shared" si="146"/>
        <v>22.64</v>
      </c>
      <c r="Q1890" s="13" t="s">
        <v>8326</v>
      </c>
      <c r="R1890" t="s">
        <v>8330</v>
      </c>
      <c r="S1890" s="11">
        <f t="shared" si="147"/>
        <v>40299.239953703705</v>
      </c>
      <c r="T1890" s="11">
        <f t="shared" si="148"/>
        <v>14761.207638888889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101</v>
      </c>
      <c r="P1891">
        <f t="shared" si="146"/>
        <v>45.8</v>
      </c>
      <c r="Q1891" s="13" t="s">
        <v>8326</v>
      </c>
      <c r="R1891" t="s">
        <v>8330</v>
      </c>
      <c r="S1891" s="11">
        <f t="shared" si="147"/>
        <v>41299.793356481481</v>
      </c>
      <c r="T1891" s="11">
        <f t="shared" si="148"/>
        <v>15775.751689814815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17</v>
      </c>
      <c r="P1892">
        <f t="shared" si="146"/>
        <v>8.19</v>
      </c>
      <c r="Q1892" s="13" t="s">
        <v>8326</v>
      </c>
      <c r="R1892" t="s">
        <v>8330</v>
      </c>
      <c r="S1892" s="11">
        <f t="shared" si="147"/>
        <v>41228.786203703705</v>
      </c>
      <c r="T1892" s="11">
        <f t="shared" si="148"/>
        <v>15689.786203703703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20</v>
      </c>
      <c r="P1893">
        <f t="shared" si="146"/>
        <v>16.79</v>
      </c>
      <c r="Q1893" s="13" t="s">
        <v>8326</v>
      </c>
      <c r="R1893" t="s">
        <v>8330</v>
      </c>
      <c r="S1893" s="11">
        <f t="shared" si="147"/>
        <v>40335.798078703701</v>
      </c>
      <c r="T1893" s="11">
        <f t="shared" si="148"/>
        <v>14812.25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403</v>
      </c>
      <c r="P1894">
        <f t="shared" si="146"/>
        <v>77.44</v>
      </c>
      <c r="Q1894" s="13" t="s">
        <v>8326</v>
      </c>
      <c r="R1894" t="s">
        <v>8330</v>
      </c>
      <c r="S1894" s="11">
        <f t="shared" si="147"/>
        <v>40671.637511574074</v>
      </c>
      <c r="T1894" s="11">
        <f t="shared" si="148"/>
        <v>15132.637511574074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80</v>
      </c>
      <c r="P1895">
        <f t="shared" si="146"/>
        <v>44.67</v>
      </c>
      <c r="Q1895" s="13" t="s">
        <v>8326</v>
      </c>
      <c r="R1895" t="s">
        <v>8330</v>
      </c>
      <c r="S1895" s="11">
        <f t="shared" si="147"/>
        <v>40632.94195601852</v>
      </c>
      <c r="T1895" s="11">
        <f t="shared" si="148"/>
        <v>15080.165972222223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201</v>
      </c>
      <c r="P1896">
        <f t="shared" si="146"/>
        <v>100.5</v>
      </c>
      <c r="Q1896" s="13" t="s">
        <v>8326</v>
      </c>
      <c r="R1896" t="s">
        <v>8330</v>
      </c>
      <c r="S1896" s="11">
        <f t="shared" si="147"/>
        <v>40920.904895833337</v>
      </c>
      <c r="T1896" s="11">
        <f t="shared" si="148"/>
        <v>15382.904895833335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22</v>
      </c>
      <c r="P1897">
        <f t="shared" si="146"/>
        <v>42.7</v>
      </c>
      <c r="Q1897" s="13" t="s">
        <v>8326</v>
      </c>
      <c r="R1897" t="s">
        <v>8330</v>
      </c>
      <c r="S1897" s="11">
        <f t="shared" si="147"/>
        <v>42267.746782407412</v>
      </c>
      <c r="T1897" s="11">
        <f t="shared" si="148"/>
        <v>16728.746782407408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445</v>
      </c>
      <c r="P1898">
        <f t="shared" si="146"/>
        <v>154.22999999999999</v>
      </c>
      <c r="Q1898" s="13" t="s">
        <v>8326</v>
      </c>
      <c r="R1898" t="s">
        <v>8330</v>
      </c>
      <c r="S1898" s="11">
        <f t="shared" si="147"/>
        <v>40981.710243055553</v>
      </c>
      <c r="T1898" s="11">
        <f t="shared" si="148"/>
        <v>15442.710243055555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32</v>
      </c>
      <c r="P1899">
        <f t="shared" si="146"/>
        <v>10.96</v>
      </c>
      <c r="Q1899" s="13" t="s">
        <v>8326</v>
      </c>
      <c r="R1899" t="s">
        <v>8330</v>
      </c>
      <c r="S1899" s="11">
        <f t="shared" si="147"/>
        <v>41680.583402777782</v>
      </c>
      <c r="T1899" s="11">
        <f t="shared" si="148"/>
        <v>16133.875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201</v>
      </c>
      <c r="P1900">
        <f t="shared" si="146"/>
        <v>95.48</v>
      </c>
      <c r="Q1900" s="13" t="s">
        <v>8326</v>
      </c>
      <c r="R1900" t="s">
        <v>8330</v>
      </c>
      <c r="S1900" s="11">
        <f t="shared" si="147"/>
        <v>42366.192974537036</v>
      </c>
      <c r="T1900" s="11">
        <f t="shared" si="148"/>
        <v>16832.75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223</v>
      </c>
      <c r="P1901">
        <f t="shared" si="146"/>
        <v>47.74</v>
      </c>
      <c r="Q1901" s="13" t="s">
        <v>8326</v>
      </c>
      <c r="R1901" t="s">
        <v>8330</v>
      </c>
      <c r="S1901" s="11">
        <f t="shared" si="147"/>
        <v>42058.941736111112</v>
      </c>
      <c r="T1901" s="11">
        <f t="shared" si="148"/>
        <v>16519.900069444444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80</v>
      </c>
      <c r="P1902">
        <f t="shared" si="146"/>
        <v>37.11</v>
      </c>
      <c r="Q1902" s="13" t="s">
        <v>8326</v>
      </c>
      <c r="R1902" t="s">
        <v>8330</v>
      </c>
      <c r="S1902" s="11">
        <f t="shared" si="147"/>
        <v>41160.871886574074</v>
      </c>
      <c r="T1902" s="11">
        <f t="shared" si="148"/>
        <v>15619.415972222223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2</v>
      </c>
      <c r="P1903">
        <f t="shared" si="146"/>
        <v>80.16</v>
      </c>
      <c r="Q1903" s="13" t="s">
        <v>8320</v>
      </c>
      <c r="R1903" t="s">
        <v>8349</v>
      </c>
      <c r="S1903" s="11">
        <f t="shared" si="147"/>
        <v>42116.54315972222</v>
      </c>
      <c r="T1903" s="11">
        <f t="shared" si="148"/>
        <v>16577.541666666668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200</v>
      </c>
      <c r="P1904">
        <f t="shared" si="146"/>
        <v>667.41</v>
      </c>
      <c r="Q1904" s="13" t="s">
        <v>8320</v>
      </c>
      <c r="R1904" t="s">
        <v>8349</v>
      </c>
      <c r="S1904" s="11">
        <f t="shared" si="147"/>
        <v>42037.789895833332</v>
      </c>
      <c r="T1904" s="11">
        <f t="shared" si="148"/>
        <v>16498.789895833332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67</v>
      </c>
      <c r="P1905">
        <f t="shared" si="146"/>
        <v>48.8</v>
      </c>
      <c r="Q1905" s="13" t="s">
        <v>8320</v>
      </c>
      <c r="R1905" t="s">
        <v>8349</v>
      </c>
      <c r="S1905" s="11">
        <f t="shared" si="147"/>
        <v>42702.770729166667</v>
      </c>
      <c r="T1905" s="11">
        <f t="shared" si="148"/>
        <v>17193.770729166667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4</v>
      </c>
      <c r="P1906">
        <f t="shared" si="146"/>
        <v>1000.5</v>
      </c>
      <c r="Q1906" s="13" t="s">
        <v>8320</v>
      </c>
      <c r="R1906" t="s">
        <v>8349</v>
      </c>
      <c r="S1906" s="11">
        <f t="shared" si="147"/>
        <v>42326.685428240744</v>
      </c>
      <c r="T1906" s="11">
        <f t="shared" si="148"/>
        <v>16802.68542824074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8</v>
      </c>
      <c r="P1907">
        <f t="shared" si="146"/>
        <v>500.17</v>
      </c>
      <c r="Q1907" s="13" t="s">
        <v>8320</v>
      </c>
      <c r="R1907" t="s">
        <v>8349</v>
      </c>
      <c r="S1907" s="11">
        <f t="shared" si="147"/>
        <v>41859.925856481481</v>
      </c>
      <c r="T1907" s="11">
        <f t="shared" si="148"/>
        <v>16320.925856481483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</v>
      </c>
      <c r="P1908">
        <f t="shared" si="146"/>
        <v>20.2</v>
      </c>
      <c r="Q1908" s="13" t="s">
        <v>8320</v>
      </c>
      <c r="R1908" t="s">
        <v>8349</v>
      </c>
      <c r="S1908" s="11">
        <f t="shared" si="147"/>
        <v>42514.671099537038</v>
      </c>
      <c r="T1908" s="11">
        <f t="shared" si="148"/>
        <v>16975.671099537038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7</v>
      </c>
      <c r="P1909">
        <f t="shared" si="146"/>
        <v>500</v>
      </c>
      <c r="Q1909" s="13" t="s">
        <v>8320</v>
      </c>
      <c r="R1909" t="s">
        <v>8349</v>
      </c>
      <c r="S1909" s="11">
        <f t="shared" si="147"/>
        <v>41767.587094907409</v>
      </c>
      <c r="T1909" s="11">
        <f t="shared" si="148"/>
        <v>16213.587094907409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8</v>
      </c>
      <c r="P1910">
        <f t="shared" si="146"/>
        <v>500</v>
      </c>
      <c r="Q1910" s="13" t="s">
        <v>8320</v>
      </c>
      <c r="R1910" t="s">
        <v>8349</v>
      </c>
      <c r="S1910" s="11">
        <f t="shared" si="147"/>
        <v>42703.917824074073</v>
      </c>
      <c r="T1910" s="11">
        <f t="shared" si="148"/>
        <v>17164.917824074077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6</v>
      </c>
      <c r="P1911">
        <f t="shared" si="146"/>
        <v>52.63</v>
      </c>
      <c r="Q1911" s="13" t="s">
        <v>8320</v>
      </c>
      <c r="R1911" t="s">
        <v>8349</v>
      </c>
      <c r="S1911" s="11">
        <f t="shared" si="147"/>
        <v>41905.429155092592</v>
      </c>
      <c r="T1911" s="11">
        <f t="shared" si="148"/>
        <v>16366.429155092594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2</v>
      </c>
      <c r="P1912">
        <f t="shared" si="146"/>
        <v>7.02</v>
      </c>
      <c r="Q1912" s="13" t="s">
        <v>8320</v>
      </c>
      <c r="R1912" t="s">
        <v>8349</v>
      </c>
      <c r="S1912" s="11">
        <f t="shared" si="147"/>
        <v>42264.963159722218</v>
      </c>
      <c r="T1912" s="11">
        <f t="shared" si="148"/>
        <v>16739.947916666668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5</v>
      </c>
      <c r="P1913">
        <f t="shared" si="146"/>
        <v>2000</v>
      </c>
      <c r="Q1913" s="13" t="s">
        <v>8320</v>
      </c>
      <c r="R1913" t="s">
        <v>8349</v>
      </c>
      <c r="S1913" s="11">
        <f t="shared" si="147"/>
        <v>41830.033958333333</v>
      </c>
      <c r="T1913" s="11">
        <f t="shared" si="148"/>
        <v>16291.033958333333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40</v>
      </c>
      <c r="P1914">
        <f t="shared" si="146"/>
        <v>47.62</v>
      </c>
      <c r="Q1914" s="13" t="s">
        <v>8320</v>
      </c>
      <c r="R1914" t="s">
        <v>8349</v>
      </c>
      <c r="S1914" s="11">
        <f t="shared" si="147"/>
        <v>42129.226388888885</v>
      </c>
      <c r="T1914" s="11">
        <f t="shared" si="148"/>
        <v>16590.226388888888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4</v>
      </c>
      <c r="P1915">
        <f t="shared" si="146"/>
        <v>76.92</v>
      </c>
      <c r="Q1915" s="13" t="s">
        <v>8320</v>
      </c>
      <c r="R1915" t="s">
        <v>8349</v>
      </c>
      <c r="S1915" s="11">
        <f t="shared" si="147"/>
        <v>41890.511319444442</v>
      </c>
      <c r="T1915" s="11">
        <f t="shared" si="148"/>
        <v>16351.511319444444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300</v>
      </c>
      <c r="P1916">
        <f t="shared" si="146"/>
        <v>1000</v>
      </c>
      <c r="Q1916" s="13" t="s">
        <v>8320</v>
      </c>
      <c r="R1916" t="s">
        <v>8349</v>
      </c>
      <c r="S1916" s="11">
        <f t="shared" si="147"/>
        <v>41929.174456018518</v>
      </c>
      <c r="T1916" s="11">
        <f t="shared" si="148"/>
        <v>16375.165972222223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400</v>
      </c>
      <c r="P1917">
        <f t="shared" si="146"/>
        <v>500</v>
      </c>
      <c r="Q1917" s="13" t="s">
        <v>8320</v>
      </c>
      <c r="R1917" t="s">
        <v>8349</v>
      </c>
      <c r="S1917" s="11">
        <f t="shared" si="147"/>
        <v>41864.04886574074</v>
      </c>
      <c r="T1917" s="11">
        <f t="shared" si="148"/>
        <v>16315.04886574074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10</v>
      </c>
      <c r="P1918">
        <f t="shared" si="146"/>
        <v>333.33</v>
      </c>
      <c r="Q1918" s="13" t="s">
        <v>8320</v>
      </c>
      <c r="R1918" t="s">
        <v>8349</v>
      </c>
      <c r="S1918" s="11">
        <f t="shared" si="147"/>
        <v>42656.717303240745</v>
      </c>
      <c r="T1918" s="11">
        <f t="shared" si="148"/>
        <v>17112.758969907409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1</v>
      </c>
      <c r="P1919">
        <f t="shared" si="146"/>
        <v>28.57</v>
      </c>
      <c r="Q1919" s="13" t="s">
        <v>8320</v>
      </c>
      <c r="R1919" t="s">
        <v>8349</v>
      </c>
      <c r="S1919" s="11">
        <f t="shared" si="147"/>
        <v>42746.270057870366</v>
      </c>
      <c r="T1919" s="11">
        <f t="shared" si="148"/>
        <v>17207.27005787037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8</v>
      </c>
      <c r="P1920">
        <f t="shared" si="146"/>
        <v>222.22</v>
      </c>
      <c r="Q1920" s="13" t="s">
        <v>8320</v>
      </c>
      <c r="R1920" t="s">
        <v>8349</v>
      </c>
      <c r="S1920" s="11">
        <f t="shared" si="147"/>
        <v>41828.789942129632</v>
      </c>
      <c r="T1920" s="11">
        <f t="shared" si="148"/>
        <v>16294.78994212963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399</v>
      </c>
      <c r="P1921">
        <f t="shared" si="146"/>
        <v>249.13</v>
      </c>
      <c r="Q1921" s="13" t="s">
        <v>8320</v>
      </c>
      <c r="R1921" t="s">
        <v>8349</v>
      </c>
      <c r="S1921" s="11">
        <f t="shared" si="147"/>
        <v>42113.875567129624</v>
      </c>
      <c r="T1921" s="11">
        <f t="shared" si="148"/>
        <v>16574.875567129628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20</v>
      </c>
      <c r="P1922">
        <f t="shared" si="146"/>
        <v>18.93</v>
      </c>
      <c r="Q1922" s="13" t="s">
        <v>8320</v>
      </c>
      <c r="R1922" t="s">
        <v>8349</v>
      </c>
      <c r="S1922" s="11">
        <f t="shared" si="147"/>
        <v>42270.875706018516</v>
      </c>
      <c r="T1922" s="11">
        <f t="shared" si="148"/>
        <v>16729.958333333332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132</v>
      </c>
      <c r="P1923">
        <f t="shared" ref="P1923:P1986" si="151">ROUND(E1923/L1923,2)</f>
        <v>52.16</v>
      </c>
      <c r="Q1923" s="13" t="s">
        <v>8326</v>
      </c>
      <c r="R1923" t="s">
        <v>8330</v>
      </c>
      <c r="S1923" s="11">
        <f t="shared" ref="S1923:S1986" si="152">(((J1923/60)/60)/24)+DATE(1970, 1,1)</f>
        <v>41074.221562500003</v>
      </c>
      <c r="T1923" s="11">
        <f t="shared" ref="T1923:T1986" si="153">(((I1923/60)/60)/24)</f>
        <v>15535.221562500001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98</v>
      </c>
      <c r="P1924">
        <f t="shared" si="151"/>
        <v>30.75</v>
      </c>
      <c r="Q1924" s="13" t="s">
        <v>8326</v>
      </c>
      <c r="R1924" t="s">
        <v>8330</v>
      </c>
      <c r="S1924" s="11">
        <f t="shared" si="152"/>
        <v>41590.255868055552</v>
      </c>
      <c r="T1924" s="11">
        <f t="shared" si="153"/>
        <v>16051.255868055554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1574</v>
      </c>
      <c r="P1925">
        <f t="shared" si="151"/>
        <v>151.31</v>
      </c>
      <c r="Q1925" s="13" t="s">
        <v>8326</v>
      </c>
      <c r="R1925" t="s">
        <v>8330</v>
      </c>
      <c r="S1925" s="11">
        <f t="shared" si="152"/>
        <v>40772.848749999997</v>
      </c>
      <c r="T1925" s="11">
        <f t="shared" si="153"/>
        <v>15244.207638888889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65</v>
      </c>
      <c r="P1926">
        <f t="shared" si="151"/>
        <v>59.24</v>
      </c>
      <c r="Q1926" s="13" t="s">
        <v>8326</v>
      </c>
      <c r="R1926" t="s">
        <v>8330</v>
      </c>
      <c r="S1926" s="11">
        <f t="shared" si="152"/>
        <v>41626.761053240742</v>
      </c>
      <c r="T1926" s="11">
        <f t="shared" si="153"/>
        <v>16085.814583333333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130</v>
      </c>
      <c r="P1927">
        <f t="shared" si="151"/>
        <v>37.5</v>
      </c>
      <c r="Q1927" s="13" t="s">
        <v>8326</v>
      </c>
      <c r="R1927" t="s">
        <v>8330</v>
      </c>
      <c r="S1927" s="11">
        <f t="shared" si="152"/>
        <v>41535.90148148148</v>
      </c>
      <c r="T1927" s="11">
        <f t="shared" si="153"/>
        <v>15989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129</v>
      </c>
      <c r="P1928">
        <f t="shared" si="151"/>
        <v>18.14</v>
      </c>
      <c r="Q1928" s="13" t="s">
        <v>8326</v>
      </c>
      <c r="R1928" t="s">
        <v>8330</v>
      </c>
      <c r="S1928" s="11">
        <f t="shared" si="152"/>
        <v>40456.954351851848</v>
      </c>
      <c r="T1928" s="11">
        <f t="shared" si="153"/>
        <v>14915.018055555556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323</v>
      </c>
      <c r="P1929">
        <f t="shared" si="151"/>
        <v>176.36</v>
      </c>
      <c r="Q1929" s="13" t="s">
        <v>8326</v>
      </c>
      <c r="R1929" t="s">
        <v>8330</v>
      </c>
      <c r="S1929" s="11">
        <f t="shared" si="152"/>
        <v>40960.861562500002</v>
      </c>
      <c r="T1929" s="11">
        <f t="shared" si="153"/>
        <v>15407.207638888889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76</v>
      </c>
      <c r="P1930">
        <f t="shared" si="151"/>
        <v>56.97</v>
      </c>
      <c r="Q1930" s="13" t="s">
        <v>8326</v>
      </c>
      <c r="R1930" t="s">
        <v>8330</v>
      </c>
      <c r="S1930" s="11">
        <f t="shared" si="152"/>
        <v>41371.648078703707</v>
      </c>
      <c r="T1930" s="11">
        <f t="shared" si="153"/>
        <v>15832.648078703705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60</v>
      </c>
      <c r="P1931">
        <f t="shared" si="151"/>
        <v>25.6</v>
      </c>
      <c r="Q1931" s="13" t="s">
        <v>8326</v>
      </c>
      <c r="R1931" t="s">
        <v>8330</v>
      </c>
      <c r="S1931" s="11">
        <f t="shared" si="152"/>
        <v>40687.021597222221</v>
      </c>
      <c r="T1931" s="11">
        <f t="shared" si="153"/>
        <v>15160.021597222223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192</v>
      </c>
      <c r="P1932">
        <f t="shared" si="151"/>
        <v>73.849999999999994</v>
      </c>
      <c r="Q1932" s="13" t="s">
        <v>8326</v>
      </c>
      <c r="R1932" t="s">
        <v>8330</v>
      </c>
      <c r="S1932" s="11">
        <f t="shared" si="152"/>
        <v>41402.558819444443</v>
      </c>
      <c r="T1932" s="11">
        <f t="shared" si="153"/>
        <v>15893.558819444444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96</v>
      </c>
      <c r="P1933">
        <f t="shared" si="151"/>
        <v>38.36</v>
      </c>
      <c r="Q1933" s="13" t="s">
        <v>8326</v>
      </c>
      <c r="R1933" t="s">
        <v>8330</v>
      </c>
      <c r="S1933" s="11">
        <f t="shared" si="152"/>
        <v>41037.892465277779</v>
      </c>
      <c r="T1933" s="11">
        <f t="shared" si="153"/>
        <v>15482.145833333334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36</v>
      </c>
      <c r="P1934">
        <f t="shared" si="151"/>
        <v>23.91</v>
      </c>
      <c r="Q1934" s="13" t="s">
        <v>8326</v>
      </c>
      <c r="R1934" t="s">
        <v>8330</v>
      </c>
      <c r="S1934" s="11">
        <f t="shared" si="152"/>
        <v>40911.809872685182</v>
      </c>
      <c r="T1934" s="11">
        <f t="shared" si="153"/>
        <v>15363.809872685184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32</v>
      </c>
      <c r="P1935">
        <f t="shared" si="151"/>
        <v>17.36</v>
      </c>
      <c r="Q1935" s="13" t="s">
        <v>8326</v>
      </c>
      <c r="R1935" t="s">
        <v>8330</v>
      </c>
      <c r="S1935" s="11">
        <f t="shared" si="152"/>
        <v>41879.130868055552</v>
      </c>
      <c r="T1935" s="11">
        <f t="shared" si="153"/>
        <v>16340.130868055554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38</v>
      </c>
      <c r="P1936">
        <f t="shared" si="151"/>
        <v>24.78</v>
      </c>
      <c r="Q1936" s="13" t="s">
        <v>8326</v>
      </c>
      <c r="R1936" t="s">
        <v>8330</v>
      </c>
      <c r="S1936" s="11">
        <f t="shared" si="152"/>
        <v>40865.867141203707</v>
      </c>
      <c r="T1936" s="11">
        <f t="shared" si="153"/>
        <v>15333.208333333334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76</v>
      </c>
      <c r="P1937">
        <f t="shared" si="151"/>
        <v>37.94</v>
      </c>
      <c r="Q1937" s="13" t="s">
        <v>8326</v>
      </c>
      <c r="R1937" t="s">
        <v>8330</v>
      </c>
      <c r="S1937" s="11">
        <f t="shared" si="152"/>
        <v>41773.932534722226</v>
      </c>
      <c r="T1937" s="11">
        <f t="shared" si="153"/>
        <v>16242.207638888889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25</v>
      </c>
      <c r="P1938">
        <f t="shared" si="151"/>
        <v>13.02</v>
      </c>
      <c r="Q1938" s="13" t="s">
        <v>8326</v>
      </c>
      <c r="R1938" t="s">
        <v>8330</v>
      </c>
      <c r="S1938" s="11">
        <f t="shared" si="152"/>
        <v>40852.889699074076</v>
      </c>
      <c r="T1938" s="11">
        <f t="shared" si="153"/>
        <v>15314.249305555555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314</v>
      </c>
      <c r="P1939">
        <f t="shared" si="151"/>
        <v>64.97</v>
      </c>
      <c r="Q1939" s="13" t="s">
        <v>8326</v>
      </c>
      <c r="R1939" t="s">
        <v>8330</v>
      </c>
      <c r="S1939" s="11">
        <f t="shared" si="152"/>
        <v>41059.118993055556</v>
      </c>
      <c r="T1939" s="11">
        <f t="shared" si="153"/>
        <v>15506.165972222223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13</v>
      </c>
      <c r="P1940">
        <f t="shared" si="151"/>
        <v>16.52</v>
      </c>
      <c r="Q1940" s="13" t="s">
        <v>8326</v>
      </c>
      <c r="R1940" t="s">
        <v>8330</v>
      </c>
      <c r="S1940" s="11">
        <f t="shared" si="152"/>
        <v>41426.259618055556</v>
      </c>
      <c r="T1940" s="11">
        <f t="shared" si="153"/>
        <v>15888.208333333334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19</v>
      </c>
      <c r="P1941">
        <f t="shared" si="151"/>
        <v>19.55</v>
      </c>
      <c r="Q1941" s="13" t="s">
        <v>8326</v>
      </c>
      <c r="R1941" t="s">
        <v>8330</v>
      </c>
      <c r="S1941" s="11">
        <f t="shared" si="152"/>
        <v>41313.985046296293</v>
      </c>
      <c r="T1941" s="11">
        <f t="shared" si="153"/>
        <v>15774.943379629629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289</v>
      </c>
      <c r="P1942">
        <f t="shared" si="151"/>
        <v>60.55</v>
      </c>
      <c r="Q1942" s="13" t="s">
        <v>8326</v>
      </c>
      <c r="R1942" t="s">
        <v>8330</v>
      </c>
      <c r="S1942" s="11">
        <f t="shared" si="152"/>
        <v>40670.507326388892</v>
      </c>
      <c r="T1942" s="11">
        <f t="shared" si="153"/>
        <v>15140.165972222223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</v>
      </c>
      <c r="P1943">
        <f t="shared" si="151"/>
        <v>0.38</v>
      </c>
      <c r="Q1943" s="13" t="s">
        <v>8320</v>
      </c>
      <c r="R1943" t="s">
        <v>8350</v>
      </c>
      <c r="S1943" s="11">
        <f t="shared" si="152"/>
        <v>41744.290868055556</v>
      </c>
      <c r="T1943" s="11">
        <f t="shared" si="153"/>
        <v>16205.290868055556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31</v>
      </c>
      <c r="P1944">
        <f t="shared" si="151"/>
        <v>19.75</v>
      </c>
      <c r="Q1944" s="13" t="s">
        <v>8320</v>
      </c>
      <c r="R1944" t="s">
        <v>8350</v>
      </c>
      <c r="S1944" s="11">
        <f t="shared" si="152"/>
        <v>40638.828009259261</v>
      </c>
      <c r="T1944" s="11">
        <f t="shared" si="153"/>
        <v>15159.828009259259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19</v>
      </c>
      <c r="P1945">
        <f t="shared" si="151"/>
        <v>0.76</v>
      </c>
      <c r="Q1945" s="13" t="s">
        <v>8320</v>
      </c>
      <c r="R1945" t="s">
        <v>8350</v>
      </c>
      <c r="S1945" s="11">
        <f t="shared" si="152"/>
        <v>42548.269861111112</v>
      </c>
      <c r="T1945" s="11">
        <f t="shared" si="153"/>
        <v>17024.269861111112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5</v>
      </c>
      <c r="P1946">
        <f t="shared" si="151"/>
        <v>1.05</v>
      </c>
      <c r="Q1946" s="13" t="s">
        <v>8320</v>
      </c>
      <c r="R1946" t="s">
        <v>8350</v>
      </c>
      <c r="S1946" s="11">
        <f t="shared" si="152"/>
        <v>41730.584374999999</v>
      </c>
      <c r="T1946" s="11">
        <f t="shared" si="153"/>
        <v>16191.584375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2</v>
      </c>
      <c r="P1947">
        <f t="shared" si="151"/>
        <v>2.75</v>
      </c>
      <c r="Q1947" s="13" t="s">
        <v>8320</v>
      </c>
      <c r="R1947" t="s">
        <v>8350</v>
      </c>
      <c r="S1947" s="11">
        <f t="shared" si="152"/>
        <v>42157.251828703709</v>
      </c>
      <c r="T1947" s="11">
        <f t="shared" si="153"/>
        <v>16628.251828703706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25</v>
      </c>
      <c r="P1948">
        <f t="shared" si="151"/>
        <v>26.67</v>
      </c>
      <c r="Q1948" s="13" t="s">
        <v>8320</v>
      </c>
      <c r="R1948" t="s">
        <v>8350</v>
      </c>
      <c r="S1948" s="11">
        <f t="shared" si="152"/>
        <v>41689.150011574071</v>
      </c>
      <c r="T1948" s="11">
        <f t="shared" si="153"/>
        <v>16180.108344907407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233</v>
      </c>
      <c r="P1949">
        <f t="shared" si="151"/>
        <v>81.17</v>
      </c>
      <c r="Q1949" s="13" t="s">
        <v>8320</v>
      </c>
      <c r="R1949" t="s">
        <v>8350</v>
      </c>
      <c r="S1949" s="11">
        <f t="shared" si="152"/>
        <v>40102.918055555558</v>
      </c>
      <c r="T1949" s="11">
        <f t="shared" si="153"/>
        <v>14571.249305555555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2</v>
      </c>
      <c r="P1950">
        <f t="shared" si="151"/>
        <v>0.44</v>
      </c>
      <c r="Q1950" s="13" t="s">
        <v>8320</v>
      </c>
      <c r="R1950" t="s">
        <v>8350</v>
      </c>
      <c r="S1950" s="11">
        <f t="shared" si="152"/>
        <v>42473.604270833333</v>
      </c>
      <c r="T1950" s="11">
        <f t="shared" si="153"/>
        <v>16958.709722222222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4</v>
      </c>
      <c r="P1951">
        <f t="shared" si="151"/>
        <v>1.97</v>
      </c>
      <c r="Q1951" s="13" t="s">
        <v>8320</v>
      </c>
      <c r="R1951" t="s">
        <v>8350</v>
      </c>
      <c r="S1951" s="11">
        <f t="shared" si="152"/>
        <v>41800.423043981478</v>
      </c>
      <c r="T1951" s="11">
        <f t="shared" si="153"/>
        <v>16261.42304398148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4</v>
      </c>
      <c r="P1952">
        <f t="shared" si="151"/>
        <v>0.99</v>
      </c>
      <c r="Q1952" s="13" t="s">
        <v>8320</v>
      </c>
      <c r="R1952" t="s">
        <v>8350</v>
      </c>
      <c r="S1952" s="11">
        <f t="shared" si="152"/>
        <v>40624.181400462963</v>
      </c>
      <c r="T1952" s="11">
        <f t="shared" si="153"/>
        <v>15086.181400462961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4</v>
      </c>
      <c r="P1953">
        <f t="shared" si="151"/>
        <v>2.23</v>
      </c>
      <c r="Q1953" s="13" t="s">
        <v>8320</v>
      </c>
      <c r="R1953" t="s">
        <v>8350</v>
      </c>
      <c r="S1953" s="11">
        <f t="shared" si="152"/>
        <v>42651.420567129629</v>
      </c>
      <c r="T1953" s="11">
        <f t="shared" si="153"/>
        <v>17112.462233796297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5</v>
      </c>
      <c r="P1954">
        <f t="shared" si="151"/>
        <v>2.72</v>
      </c>
      <c r="Q1954" s="13" t="s">
        <v>8320</v>
      </c>
      <c r="R1954" t="s">
        <v>8350</v>
      </c>
      <c r="S1954" s="11">
        <f t="shared" si="152"/>
        <v>41526.60665509259</v>
      </c>
      <c r="T1954" s="11">
        <f t="shared" si="153"/>
        <v>15994.606655092592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12</v>
      </c>
      <c r="P1955">
        <f t="shared" si="151"/>
        <v>12.52</v>
      </c>
      <c r="Q1955" s="13" t="s">
        <v>8320</v>
      </c>
      <c r="R1955" t="s">
        <v>8350</v>
      </c>
      <c r="S1955" s="11">
        <f t="shared" si="152"/>
        <v>40941.199826388889</v>
      </c>
      <c r="T1955" s="11">
        <f t="shared" si="153"/>
        <v>15401.125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4</v>
      </c>
      <c r="P1956">
        <f t="shared" si="151"/>
        <v>4.43</v>
      </c>
      <c r="Q1956" s="13" t="s">
        <v>8320</v>
      </c>
      <c r="R1956" t="s">
        <v>8350</v>
      </c>
      <c r="S1956" s="11">
        <f t="shared" si="152"/>
        <v>42394.580740740741</v>
      </c>
      <c r="T1956" s="11">
        <f t="shared" si="153"/>
        <v>16872.208333333332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4</v>
      </c>
      <c r="P1957">
        <f t="shared" si="151"/>
        <v>6.33</v>
      </c>
      <c r="Q1957" s="13" t="s">
        <v>8320</v>
      </c>
      <c r="R1957" t="s">
        <v>8350</v>
      </c>
      <c r="S1957" s="11">
        <f t="shared" si="152"/>
        <v>41020.271770833337</v>
      </c>
      <c r="T1957" s="11">
        <f t="shared" si="153"/>
        <v>15483.791666666666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3</v>
      </c>
      <c r="P1958">
        <f t="shared" si="151"/>
        <v>5.0199999999999996</v>
      </c>
      <c r="Q1958" s="13" t="s">
        <v>8320</v>
      </c>
      <c r="R1958" t="s">
        <v>8350</v>
      </c>
      <c r="S1958" s="11">
        <f t="shared" si="152"/>
        <v>42067.923668981486</v>
      </c>
      <c r="T1958" s="11">
        <f t="shared" si="153"/>
        <v>16543.882002314815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6</v>
      </c>
      <c r="P1959">
        <f t="shared" si="151"/>
        <v>2.77</v>
      </c>
      <c r="Q1959" s="13" t="s">
        <v>8320</v>
      </c>
      <c r="R1959" t="s">
        <v>8350</v>
      </c>
      <c r="S1959" s="11">
        <f t="shared" si="152"/>
        <v>41179.098530092589</v>
      </c>
      <c r="T1959" s="11">
        <f t="shared" si="153"/>
        <v>15640.098530092591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26</v>
      </c>
      <c r="P1960">
        <f t="shared" si="151"/>
        <v>1.35</v>
      </c>
      <c r="Q1960" s="13" t="s">
        <v>8320</v>
      </c>
      <c r="R1960" t="s">
        <v>8350</v>
      </c>
      <c r="S1960" s="11">
        <f t="shared" si="152"/>
        <v>41326.987974537034</v>
      </c>
      <c r="T1960" s="11">
        <f t="shared" si="153"/>
        <v>15787.94630787037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18</v>
      </c>
      <c r="P1961">
        <f t="shared" si="151"/>
        <v>4.3099999999999996</v>
      </c>
      <c r="Q1961" s="13" t="s">
        <v>8320</v>
      </c>
      <c r="R1961" t="s">
        <v>8350</v>
      </c>
      <c r="S1961" s="11">
        <f t="shared" si="152"/>
        <v>41871.845601851855</v>
      </c>
      <c r="T1961" s="11">
        <f t="shared" si="153"/>
        <v>16344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3</v>
      </c>
      <c r="P1962">
        <f t="shared" si="151"/>
        <v>55.33</v>
      </c>
      <c r="Q1962" s="13" t="s">
        <v>8320</v>
      </c>
      <c r="R1962" t="s">
        <v>8350</v>
      </c>
      <c r="S1962" s="11">
        <f t="shared" si="152"/>
        <v>41964.362743055557</v>
      </c>
      <c r="T1962" s="11">
        <f t="shared" si="153"/>
        <v>16425.362743055557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18</v>
      </c>
      <c r="P1963">
        <f t="shared" si="151"/>
        <v>1.1200000000000001</v>
      </c>
      <c r="Q1963" s="13" t="s">
        <v>8320</v>
      </c>
      <c r="R1963" t="s">
        <v>8350</v>
      </c>
      <c r="S1963" s="11">
        <f t="shared" si="152"/>
        <v>41148.194641203707</v>
      </c>
      <c r="T1963" s="11">
        <f t="shared" si="153"/>
        <v>15619.165972222223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18</v>
      </c>
      <c r="P1964">
        <f t="shared" si="151"/>
        <v>5.95</v>
      </c>
      <c r="Q1964" s="13" t="s">
        <v>8320</v>
      </c>
      <c r="R1964" t="s">
        <v>8350</v>
      </c>
      <c r="S1964" s="11">
        <f t="shared" si="152"/>
        <v>41742.780509259261</v>
      </c>
      <c r="T1964" s="11">
        <f t="shared" si="153"/>
        <v>16203.780509259259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10</v>
      </c>
      <c r="P1965">
        <f t="shared" si="151"/>
        <v>8.8800000000000008</v>
      </c>
      <c r="Q1965" s="13" t="s">
        <v>8320</v>
      </c>
      <c r="R1965" t="s">
        <v>8350</v>
      </c>
      <c r="S1965" s="11">
        <f t="shared" si="152"/>
        <v>41863.429791666669</v>
      </c>
      <c r="T1965" s="11">
        <f t="shared" si="153"/>
        <v>16329.429791666667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</v>
      </c>
      <c r="P1966">
        <f t="shared" si="151"/>
        <v>1.41</v>
      </c>
      <c r="Q1966" s="13" t="s">
        <v>8320</v>
      </c>
      <c r="R1966" t="s">
        <v>8350</v>
      </c>
      <c r="S1966" s="11">
        <f t="shared" si="152"/>
        <v>42452.272824074069</v>
      </c>
      <c r="T1966" s="11">
        <f t="shared" si="153"/>
        <v>16913.272824074073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36</v>
      </c>
      <c r="P1967">
        <f t="shared" si="151"/>
        <v>17.52</v>
      </c>
      <c r="Q1967" s="13" t="s">
        <v>8320</v>
      </c>
      <c r="R1967" t="s">
        <v>8350</v>
      </c>
      <c r="S1967" s="11">
        <f t="shared" si="152"/>
        <v>40898.089236111111</v>
      </c>
      <c r="T1967" s="11">
        <f t="shared" si="153"/>
        <v>15351.041666666666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</v>
      </c>
      <c r="P1968">
        <f t="shared" si="151"/>
        <v>1.19</v>
      </c>
      <c r="Q1968" s="13" t="s">
        <v>8320</v>
      </c>
      <c r="R1968" t="s">
        <v>8350</v>
      </c>
      <c r="S1968" s="11">
        <f t="shared" si="152"/>
        <v>41835.540486111109</v>
      </c>
      <c r="T1968" s="11">
        <f t="shared" si="153"/>
        <v>16296.540486111111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9</v>
      </c>
      <c r="P1969">
        <f t="shared" si="151"/>
        <v>4.4400000000000004</v>
      </c>
      <c r="Q1969" s="13" t="s">
        <v>8320</v>
      </c>
      <c r="R1969" t="s">
        <v>8350</v>
      </c>
      <c r="S1969" s="11">
        <f t="shared" si="152"/>
        <v>41730.663530092592</v>
      </c>
      <c r="T1969" s="11">
        <f t="shared" si="153"/>
        <v>16191.663530092594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4</v>
      </c>
      <c r="P1970">
        <f t="shared" si="151"/>
        <v>3.53</v>
      </c>
      <c r="Q1970" s="13" t="s">
        <v>8320</v>
      </c>
      <c r="R1970" t="s">
        <v>8350</v>
      </c>
      <c r="S1970" s="11">
        <f t="shared" si="152"/>
        <v>42676.586979166663</v>
      </c>
      <c r="T1970" s="11">
        <f t="shared" si="153"/>
        <v>17138.628645833334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9</v>
      </c>
      <c r="P1971">
        <f t="shared" si="151"/>
        <v>0.95</v>
      </c>
      <c r="Q1971" s="13" t="s">
        <v>8320</v>
      </c>
      <c r="R1971" t="s">
        <v>8350</v>
      </c>
      <c r="S1971" s="11">
        <f t="shared" si="152"/>
        <v>42557.792453703703</v>
      </c>
      <c r="T1971" s="11">
        <f t="shared" si="153"/>
        <v>17018.792453703703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36</v>
      </c>
      <c r="P1972">
        <f t="shared" si="151"/>
        <v>2.5499999999999998</v>
      </c>
      <c r="Q1972" s="13" t="s">
        <v>8320</v>
      </c>
      <c r="R1972" t="s">
        <v>8350</v>
      </c>
      <c r="S1972" s="11">
        <f t="shared" si="152"/>
        <v>41324.193298611113</v>
      </c>
      <c r="T1972" s="11">
        <f t="shared" si="153"/>
        <v>15815.151631944447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0</v>
      </c>
      <c r="P1973">
        <f t="shared" si="151"/>
        <v>0.46</v>
      </c>
      <c r="Q1973" s="13" t="s">
        <v>8320</v>
      </c>
      <c r="R1973" t="s">
        <v>8350</v>
      </c>
      <c r="S1973" s="11">
        <f t="shared" si="152"/>
        <v>41561.500706018516</v>
      </c>
      <c r="T1973" s="11">
        <f t="shared" si="153"/>
        <v>16024.166666666666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71</v>
      </c>
      <c r="P1974">
        <f t="shared" si="151"/>
        <v>7.5</v>
      </c>
      <c r="Q1974" s="13" t="s">
        <v>8320</v>
      </c>
      <c r="R1974" t="s">
        <v>8350</v>
      </c>
      <c r="S1974" s="11">
        <f t="shared" si="152"/>
        <v>41201.012083333335</v>
      </c>
      <c r="T1974" s="11">
        <f t="shared" si="153"/>
        <v>15662.053749999999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1</v>
      </c>
      <c r="P1975">
        <f t="shared" si="151"/>
        <v>0.87</v>
      </c>
      <c r="Q1975" s="13" t="s">
        <v>8320</v>
      </c>
      <c r="R1975" t="s">
        <v>8350</v>
      </c>
      <c r="S1975" s="11">
        <f t="shared" si="152"/>
        <v>42549.722962962958</v>
      </c>
      <c r="T1975" s="11">
        <f t="shared" si="153"/>
        <v>17019.291666666668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9</v>
      </c>
      <c r="P1976">
        <f t="shared" si="151"/>
        <v>4.43</v>
      </c>
      <c r="Q1976" s="13" t="s">
        <v>8320</v>
      </c>
      <c r="R1976" t="s">
        <v>8350</v>
      </c>
      <c r="S1976" s="11">
        <f t="shared" si="152"/>
        <v>41445.334131944444</v>
      </c>
      <c r="T1976" s="11">
        <f t="shared" si="153"/>
        <v>15936.334131944444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11</v>
      </c>
      <c r="P1977">
        <f t="shared" si="151"/>
        <v>7.02</v>
      </c>
      <c r="Q1977" s="13" t="s">
        <v>8320</v>
      </c>
      <c r="R1977" t="s">
        <v>8350</v>
      </c>
      <c r="S1977" s="11">
        <f t="shared" si="152"/>
        <v>41313.755219907405</v>
      </c>
      <c r="T1977" s="11">
        <f t="shared" si="153"/>
        <v>15774.755219907407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44</v>
      </c>
      <c r="P1978">
        <f t="shared" si="151"/>
        <v>3.75</v>
      </c>
      <c r="Q1978" s="13" t="s">
        <v>8320</v>
      </c>
      <c r="R1978" t="s">
        <v>8350</v>
      </c>
      <c r="S1978" s="11">
        <f t="shared" si="152"/>
        <v>41438.899594907409</v>
      </c>
      <c r="T1978" s="11">
        <f t="shared" si="153"/>
        <v>15899.899594907409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</v>
      </c>
      <c r="P1979">
        <f t="shared" si="151"/>
        <v>2.16</v>
      </c>
      <c r="Q1979" s="13" t="s">
        <v>8320</v>
      </c>
      <c r="R1979" t="s">
        <v>8350</v>
      </c>
      <c r="S1979" s="11">
        <f t="shared" si="152"/>
        <v>42311.216898148152</v>
      </c>
      <c r="T1979" s="11">
        <f t="shared" si="153"/>
        <v>16788.332638888889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4</v>
      </c>
      <c r="P1980">
        <f t="shared" si="151"/>
        <v>4.57</v>
      </c>
      <c r="Q1980" s="13" t="s">
        <v>8320</v>
      </c>
      <c r="R1980" t="s">
        <v>8350</v>
      </c>
      <c r="S1980" s="11">
        <f t="shared" si="152"/>
        <v>41039.225601851853</v>
      </c>
      <c r="T1980" s="11">
        <f t="shared" si="153"/>
        <v>15503.291666666666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</v>
      </c>
      <c r="P1981">
        <f t="shared" si="151"/>
        <v>2.1800000000000002</v>
      </c>
      <c r="Q1981" s="13" t="s">
        <v>8320</v>
      </c>
      <c r="R1981" t="s">
        <v>8350</v>
      </c>
      <c r="S1981" s="11">
        <f t="shared" si="152"/>
        <v>42290.460023148145</v>
      </c>
      <c r="T1981" s="11">
        <f t="shared" si="153"/>
        <v>16758.207638888889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4</v>
      </c>
      <c r="P1982">
        <f t="shared" si="151"/>
        <v>0.91</v>
      </c>
      <c r="Q1982" s="13" t="s">
        <v>8320</v>
      </c>
      <c r="R1982" t="s">
        <v>8350</v>
      </c>
      <c r="S1982" s="11">
        <f t="shared" si="152"/>
        <v>42423.542384259257</v>
      </c>
      <c r="T1982" s="11">
        <f t="shared" si="153"/>
        <v>16894.500717592593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24</v>
      </c>
      <c r="P1983">
        <f t="shared" si="151"/>
        <v>147.25</v>
      </c>
      <c r="Q1983" s="13" t="s">
        <v>8339</v>
      </c>
      <c r="R1983" t="s">
        <v>8351</v>
      </c>
      <c r="S1983" s="11">
        <f t="shared" si="152"/>
        <v>41799.725289351853</v>
      </c>
      <c r="T1983" s="11">
        <f t="shared" si="153"/>
        <v>16260.725289351853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1</v>
      </c>
      <c r="P1984" t="e">
        <f t="shared" si="151"/>
        <v>#DIV/0!</v>
      </c>
      <c r="Q1984" s="13" t="s">
        <v>8339</v>
      </c>
      <c r="R1984" t="s">
        <v>8351</v>
      </c>
      <c r="S1984" s="11">
        <f t="shared" si="152"/>
        <v>42678.586655092593</v>
      </c>
      <c r="T1984" s="11">
        <f t="shared" si="153"/>
        <v>17139.628321759261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5</v>
      </c>
      <c r="P1985">
        <f t="shared" si="151"/>
        <v>110.13</v>
      </c>
      <c r="Q1985" s="13" t="s">
        <v>8339</v>
      </c>
      <c r="R1985" t="s">
        <v>8351</v>
      </c>
      <c r="S1985" s="11">
        <f t="shared" si="152"/>
        <v>42593.011782407411</v>
      </c>
      <c r="T1985" s="11">
        <f t="shared" si="153"/>
        <v>17046.291666666668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12</v>
      </c>
      <c r="P1986">
        <f t="shared" si="151"/>
        <v>251.14</v>
      </c>
      <c r="Q1986" s="13" t="s">
        <v>8339</v>
      </c>
      <c r="R1986" t="s">
        <v>8351</v>
      </c>
      <c r="S1986" s="11">
        <f t="shared" si="152"/>
        <v>41913.790289351848</v>
      </c>
      <c r="T1986" s="11">
        <f t="shared" si="153"/>
        <v>16404.831956018515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110</v>
      </c>
      <c r="P1987">
        <f t="shared" ref="P1987:P2050" si="156">ROUND(E1987/L1987,2)</f>
        <v>438.75</v>
      </c>
      <c r="Q1987" s="13" t="s">
        <v>8339</v>
      </c>
      <c r="R1987" t="s">
        <v>8351</v>
      </c>
      <c r="S1987" s="11">
        <f t="shared" ref="S1987:S2050" si="157">(((J1987/60)/60)/24)+DATE(1970, 1,1)</f>
        <v>42555.698738425926</v>
      </c>
      <c r="T1987" s="11">
        <f t="shared" ref="T1987:T2050" si="158">(((I1987/60)/60)/24)</f>
        <v>17015.958333333332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88</v>
      </c>
      <c r="P1988">
        <f t="shared" si="156"/>
        <v>1751</v>
      </c>
      <c r="Q1988" s="13" t="s">
        <v>8339</v>
      </c>
      <c r="R1988" t="s">
        <v>8351</v>
      </c>
      <c r="S1988" s="11">
        <f t="shared" si="157"/>
        <v>42413.433831018512</v>
      </c>
      <c r="T1988" s="11">
        <f t="shared" si="158"/>
        <v>16874.392164351852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32</v>
      </c>
      <c r="P1989">
        <f t="shared" si="156"/>
        <v>62.5</v>
      </c>
      <c r="Q1989" s="13" t="s">
        <v>8339</v>
      </c>
      <c r="R1989" t="s">
        <v>8351</v>
      </c>
      <c r="S1989" s="11">
        <f t="shared" si="157"/>
        <v>42034.639768518522</v>
      </c>
      <c r="T1989" s="11">
        <f t="shared" si="158"/>
        <v>16495.639768518518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29</v>
      </c>
      <c r="P1990">
        <f t="shared" si="156"/>
        <v>1748</v>
      </c>
      <c r="Q1990" s="13" t="s">
        <v>8339</v>
      </c>
      <c r="R1990" t="s">
        <v>8351</v>
      </c>
      <c r="S1990" s="11">
        <f t="shared" si="157"/>
        <v>42206.763217592597</v>
      </c>
      <c r="T1990" s="11">
        <f t="shared" si="158"/>
        <v>16667.763217592594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35</v>
      </c>
      <c r="P1991">
        <f t="shared" si="156"/>
        <v>1742</v>
      </c>
      <c r="Q1991" s="13" t="s">
        <v>8339</v>
      </c>
      <c r="R1991" t="s">
        <v>8351</v>
      </c>
      <c r="S1991" s="11">
        <f t="shared" si="157"/>
        <v>42685.680648148147</v>
      </c>
      <c r="T1991" s="11">
        <f t="shared" si="158"/>
        <v>17146.680648148147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58</v>
      </c>
      <c r="P1992">
        <f t="shared" si="156"/>
        <v>347.8</v>
      </c>
      <c r="Q1992" s="13" t="s">
        <v>8339</v>
      </c>
      <c r="R1992" t="s">
        <v>8351</v>
      </c>
      <c r="S1992" s="11">
        <f t="shared" si="157"/>
        <v>42398.195972222224</v>
      </c>
      <c r="T1992" s="11">
        <f t="shared" si="158"/>
        <v>16844.19597222222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86</v>
      </c>
      <c r="P1993">
        <f t="shared" si="156"/>
        <v>576.02</v>
      </c>
      <c r="Q1993" s="13" t="s">
        <v>8339</v>
      </c>
      <c r="R1993" t="s">
        <v>8351</v>
      </c>
      <c r="S1993" s="11">
        <f t="shared" si="157"/>
        <v>42167.89335648148</v>
      </c>
      <c r="T1993" s="11">
        <f t="shared" si="158"/>
        <v>16619.893356481483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115</v>
      </c>
      <c r="P1994">
        <f t="shared" si="156"/>
        <v>860</v>
      </c>
      <c r="Q1994" s="13" t="s">
        <v>8339</v>
      </c>
      <c r="R1994" t="s">
        <v>8351</v>
      </c>
      <c r="S1994" s="11">
        <f t="shared" si="157"/>
        <v>42023.143414351856</v>
      </c>
      <c r="T1994" s="11">
        <f t="shared" si="158"/>
        <v>16484.143414351853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86</v>
      </c>
      <c r="P1995" t="e">
        <f t="shared" si="156"/>
        <v>#DIV/0!</v>
      </c>
      <c r="Q1995" s="13" t="s">
        <v>8339</v>
      </c>
      <c r="R1995" t="s">
        <v>8351</v>
      </c>
      <c r="S1995" s="11">
        <f t="shared" si="157"/>
        <v>42329.58839120371</v>
      </c>
      <c r="T1995" s="11">
        <f t="shared" si="158"/>
        <v>16790.588391203706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53</v>
      </c>
      <c r="P1996" t="e">
        <f t="shared" si="156"/>
        <v>#DIV/0!</v>
      </c>
      <c r="Q1996" s="13" t="s">
        <v>8339</v>
      </c>
      <c r="R1996" t="s">
        <v>8351</v>
      </c>
      <c r="S1996" s="11">
        <f t="shared" si="157"/>
        <v>42651.006273148145</v>
      </c>
      <c r="T1996" s="11">
        <f t="shared" si="158"/>
        <v>17142.047939814816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171</v>
      </c>
      <c r="P1997">
        <f t="shared" si="156"/>
        <v>569</v>
      </c>
      <c r="Q1997" s="13" t="s">
        <v>8339</v>
      </c>
      <c r="R1997" t="s">
        <v>8351</v>
      </c>
      <c r="S1997" s="11">
        <f t="shared" si="157"/>
        <v>42181.902037037042</v>
      </c>
      <c r="T1997" s="11">
        <f t="shared" si="158"/>
        <v>16632.902037037038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1</v>
      </c>
      <c r="P1998" t="e">
        <f t="shared" si="156"/>
        <v>#DIV/0!</v>
      </c>
      <c r="Q1998" s="13" t="s">
        <v>8339</v>
      </c>
      <c r="R1998" t="s">
        <v>8351</v>
      </c>
      <c r="S1998" s="11">
        <f t="shared" si="157"/>
        <v>41800.819571759261</v>
      </c>
      <c r="T1998" s="11">
        <f t="shared" si="158"/>
        <v>16261.819571759259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26</v>
      </c>
      <c r="P1999" t="e">
        <f t="shared" si="156"/>
        <v>#DIV/0!</v>
      </c>
      <c r="Q1999" s="13" t="s">
        <v>8339</v>
      </c>
      <c r="R1999" t="s">
        <v>8351</v>
      </c>
      <c r="S1999" s="11">
        <f t="shared" si="157"/>
        <v>41847.930694444447</v>
      </c>
      <c r="T1999" s="11">
        <f t="shared" si="158"/>
        <v>16308.930694444445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68</v>
      </c>
      <c r="P2000">
        <f t="shared" si="156"/>
        <v>566.66999999999996</v>
      </c>
      <c r="Q2000" s="13" t="s">
        <v>8339</v>
      </c>
      <c r="R2000" t="s">
        <v>8351</v>
      </c>
      <c r="S2000" s="11">
        <f t="shared" si="157"/>
        <v>41807.118495370371</v>
      </c>
      <c r="T2000" s="11">
        <f t="shared" si="158"/>
        <v>16283.118495370371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5</v>
      </c>
      <c r="P2001">
        <f t="shared" si="156"/>
        <v>242.86</v>
      </c>
      <c r="Q2001" s="13" t="s">
        <v>8339</v>
      </c>
      <c r="R2001" t="s">
        <v>8351</v>
      </c>
      <c r="S2001" s="11">
        <f t="shared" si="157"/>
        <v>41926.482731481483</v>
      </c>
      <c r="T2001" s="11">
        <f t="shared" si="158"/>
        <v>16387.524398148147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34</v>
      </c>
      <c r="P2002">
        <f t="shared" si="156"/>
        <v>67.92</v>
      </c>
      <c r="Q2002" s="13" t="s">
        <v>8339</v>
      </c>
      <c r="R2002" t="s">
        <v>8351</v>
      </c>
      <c r="S2002" s="11">
        <f t="shared" si="157"/>
        <v>42345.951539351852</v>
      </c>
      <c r="T2002" s="11">
        <f t="shared" si="158"/>
        <v>16806.951539351849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</v>
      </c>
      <c r="P2003">
        <f t="shared" si="156"/>
        <v>1.04</v>
      </c>
      <c r="Q2003" s="13" t="s">
        <v>8320</v>
      </c>
      <c r="R2003" t="s">
        <v>8350</v>
      </c>
      <c r="S2003" s="11">
        <f t="shared" si="157"/>
        <v>42136.209675925929</v>
      </c>
      <c r="T2003" s="11">
        <f t="shared" si="158"/>
        <v>16598.833333333332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3</v>
      </c>
      <c r="P2004">
        <f t="shared" si="156"/>
        <v>1.23</v>
      </c>
      <c r="Q2004" s="13" t="s">
        <v>8320</v>
      </c>
      <c r="R2004" t="s">
        <v>8350</v>
      </c>
      <c r="S2004" s="11">
        <f t="shared" si="157"/>
        <v>42728.71230324074</v>
      </c>
      <c r="T2004" s="11">
        <f t="shared" si="158"/>
        <v>17189.71230324074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338</v>
      </c>
      <c r="P2005">
        <f t="shared" si="156"/>
        <v>99.47</v>
      </c>
      <c r="Q2005" s="13" t="s">
        <v>8320</v>
      </c>
      <c r="R2005" t="s">
        <v>8350</v>
      </c>
      <c r="S2005" s="11">
        <f t="shared" si="157"/>
        <v>40347.125601851854</v>
      </c>
      <c r="T2005" s="11">
        <f t="shared" si="158"/>
        <v>14792.958333333334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3</v>
      </c>
      <c r="P2006">
        <f t="shared" si="156"/>
        <v>4.7699999999999996</v>
      </c>
      <c r="Q2006" s="13" t="s">
        <v>8320</v>
      </c>
      <c r="R2006" t="s">
        <v>8350</v>
      </c>
      <c r="S2006" s="11">
        <f t="shared" si="157"/>
        <v>41800.604895833334</v>
      </c>
      <c r="T2006" s="11">
        <f t="shared" si="158"/>
        <v>16261.604895833334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6</v>
      </c>
      <c r="P2007">
        <f t="shared" si="156"/>
        <v>8.83</v>
      </c>
      <c r="Q2007" s="13" t="s">
        <v>8320</v>
      </c>
      <c r="R2007" t="s">
        <v>8350</v>
      </c>
      <c r="S2007" s="11">
        <f t="shared" si="157"/>
        <v>41535.812708333331</v>
      </c>
      <c r="T2007" s="11">
        <f t="shared" si="158"/>
        <v>15994.165972222223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3</v>
      </c>
      <c r="P2008">
        <f t="shared" si="156"/>
        <v>5.56</v>
      </c>
      <c r="Q2008" s="13" t="s">
        <v>8320</v>
      </c>
      <c r="R2008" t="s">
        <v>8350</v>
      </c>
      <c r="S2008" s="11">
        <f t="shared" si="157"/>
        <v>41941.500520833331</v>
      </c>
      <c r="T2008" s="11">
        <f t="shared" si="158"/>
        <v>16407.542187499999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17</v>
      </c>
      <c r="P2009">
        <f t="shared" si="156"/>
        <v>12.31</v>
      </c>
      <c r="Q2009" s="13" t="s">
        <v>8320</v>
      </c>
      <c r="R2009" t="s">
        <v>8350</v>
      </c>
      <c r="S2009" s="11">
        <f t="shared" si="157"/>
        <v>40347.837800925925</v>
      </c>
      <c r="T2009" s="11">
        <f t="shared" si="158"/>
        <v>14845.166666666666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107</v>
      </c>
      <c r="P2010">
        <f t="shared" si="156"/>
        <v>40.9</v>
      </c>
      <c r="Q2010" s="13" t="s">
        <v>8320</v>
      </c>
      <c r="R2010" t="s">
        <v>8350</v>
      </c>
      <c r="S2010" s="11">
        <f t="shared" si="157"/>
        <v>40761.604421296295</v>
      </c>
      <c r="T2010" s="11">
        <f t="shared" si="158"/>
        <v>15236.604421296297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</v>
      </c>
      <c r="P2011">
        <f t="shared" si="156"/>
        <v>4.2</v>
      </c>
      <c r="Q2011" s="13" t="s">
        <v>8320</v>
      </c>
      <c r="R2011" t="s">
        <v>8350</v>
      </c>
      <c r="S2011" s="11">
        <f t="shared" si="157"/>
        <v>42661.323414351849</v>
      </c>
      <c r="T2011" s="11">
        <f t="shared" si="158"/>
        <v>17128.365081018517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6</v>
      </c>
      <c r="P2012">
        <f t="shared" si="156"/>
        <v>0.96</v>
      </c>
      <c r="Q2012" s="13" t="s">
        <v>8320</v>
      </c>
      <c r="R2012" t="s">
        <v>8350</v>
      </c>
      <c r="S2012" s="11">
        <f t="shared" si="157"/>
        <v>42570.996423611112</v>
      </c>
      <c r="T2012" s="11">
        <f t="shared" si="158"/>
        <v>17031.996423611112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3</v>
      </c>
      <c r="P2013">
        <f t="shared" si="156"/>
        <v>1.72</v>
      </c>
      <c r="Q2013" s="13" t="s">
        <v>8320</v>
      </c>
      <c r="R2013" t="s">
        <v>8350</v>
      </c>
      <c r="S2013" s="11">
        <f t="shared" si="157"/>
        <v>42347.358483796299</v>
      </c>
      <c r="T2013" s="11">
        <f t="shared" si="158"/>
        <v>16811.958333333332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33</v>
      </c>
      <c r="P2014">
        <f t="shared" si="156"/>
        <v>9.1</v>
      </c>
      <c r="Q2014" s="13" t="s">
        <v>8320</v>
      </c>
      <c r="R2014" t="s">
        <v>8350</v>
      </c>
      <c r="S2014" s="11">
        <f t="shared" si="157"/>
        <v>42010.822233796294</v>
      </c>
      <c r="T2014" s="11">
        <f t="shared" si="158"/>
        <v>16471.822233796298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1</v>
      </c>
      <c r="P2015">
        <f t="shared" si="156"/>
        <v>0.36</v>
      </c>
      <c r="Q2015" s="13" t="s">
        <v>8320</v>
      </c>
      <c r="R2015" t="s">
        <v>8350</v>
      </c>
      <c r="S2015" s="11">
        <f t="shared" si="157"/>
        <v>42499.960810185185</v>
      </c>
      <c r="T2015" s="11">
        <f t="shared" si="158"/>
        <v>16990.960810185185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6</v>
      </c>
      <c r="P2016">
        <f t="shared" si="156"/>
        <v>0.06</v>
      </c>
      <c r="Q2016" s="13" t="s">
        <v>8320</v>
      </c>
      <c r="R2016" t="s">
        <v>8350</v>
      </c>
      <c r="S2016" s="11">
        <f t="shared" si="157"/>
        <v>41324.214571759258</v>
      </c>
      <c r="T2016" s="11">
        <f t="shared" si="158"/>
        <v>15789.172905092593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23</v>
      </c>
      <c r="P2017">
        <f t="shared" si="156"/>
        <v>10.25</v>
      </c>
      <c r="Q2017" s="13" t="s">
        <v>8320</v>
      </c>
      <c r="R2017" t="s">
        <v>8350</v>
      </c>
      <c r="S2017" s="11">
        <f t="shared" si="157"/>
        <v>40765.876886574071</v>
      </c>
      <c r="T2017" s="11">
        <f t="shared" si="158"/>
        <v>15226.876886574073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17</v>
      </c>
      <c r="P2018">
        <f t="shared" si="156"/>
        <v>3.47</v>
      </c>
      <c r="Q2018" s="13" t="s">
        <v>8320</v>
      </c>
      <c r="R2018" t="s">
        <v>8350</v>
      </c>
      <c r="S2018" s="11">
        <f t="shared" si="157"/>
        <v>41312.88077546296</v>
      </c>
      <c r="T2018" s="11">
        <f t="shared" si="158"/>
        <v>15773.880775462962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7</v>
      </c>
      <c r="P2019">
        <f t="shared" si="156"/>
        <v>3.89</v>
      </c>
      <c r="Q2019" s="13" t="s">
        <v>8320</v>
      </c>
      <c r="R2019" t="s">
        <v>8350</v>
      </c>
      <c r="S2019" s="11">
        <f t="shared" si="157"/>
        <v>40961.057349537034</v>
      </c>
      <c r="T2019" s="11">
        <f t="shared" si="158"/>
        <v>15423.166666666666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3</v>
      </c>
      <c r="P2020">
        <f t="shared" si="156"/>
        <v>3.68</v>
      </c>
      <c r="Q2020" s="13" t="s">
        <v>8320</v>
      </c>
      <c r="R2020" t="s">
        <v>8350</v>
      </c>
      <c r="S2020" s="11">
        <f t="shared" si="157"/>
        <v>42199.365844907406</v>
      </c>
      <c r="T2020" s="11">
        <f t="shared" si="158"/>
        <v>16660.365844907406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</v>
      </c>
      <c r="P2021">
        <f t="shared" si="156"/>
        <v>0.93</v>
      </c>
      <c r="Q2021" s="13" t="s">
        <v>8320</v>
      </c>
      <c r="R2021" t="s">
        <v>8350</v>
      </c>
      <c r="S2021" s="11">
        <f t="shared" si="157"/>
        <v>42605.70857638889</v>
      </c>
      <c r="T2021" s="11">
        <f t="shared" si="158"/>
        <v>17066.70857638889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110</v>
      </c>
      <c r="P2022">
        <f t="shared" si="156"/>
        <v>13.53</v>
      </c>
      <c r="Q2022" s="13" t="s">
        <v>8320</v>
      </c>
      <c r="R2022" t="s">
        <v>8350</v>
      </c>
      <c r="S2022" s="11">
        <f t="shared" si="157"/>
        <v>41737.097499999996</v>
      </c>
      <c r="T2022" s="11">
        <f t="shared" si="158"/>
        <v>16204.96111111111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33</v>
      </c>
      <c r="P2023">
        <f t="shared" si="156"/>
        <v>17.38</v>
      </c>
      <c r="Q2023" s="13" t="s">
        <v>8320</v>
      </c>
      <c r="R2023" t="s">
        <v>8350</v>
      </c>
      <c r="S2023" s="11">
        <f t="shared" si="157"/>
        <v>41861.070567129631</v>
      </c>
      <c r="T2023" s="11">
        <f t="shared" si="158"/>
        <v>16337.070567129631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2</v>
      </c>
      <c r="P2024">
        <f t="shared" si="156"/>
        <v>5.08</v>
      </c>
      <c r="Q2024" s="13" t="s">
        <v>8320</v>
      </c>
      <c r="R2024" t="s">
        <v>8350</v>
      </c>
      <c r="S2024" s="11">
        <f t="shared" si="157"/>
        <v>42502.569120370375</v>
      </c>
      <c r="T2024" s="11">
        <f t="shared" si="158"/>
        <v>16963.569120370372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2</v>
      </c>
      <c r="P2025">
        <f t="shared" si="156"/>
        <v>4.67</v>
      </c>
      <c r="Q2025" s="13" t="s">
        <v>8320</v>
      </c>
      <c r="R2025" t="s">
        <v>8350</v>
      </c>
      <c r="S2025" s="11">
        <f t="shared" si="157"/>
        <v>42136.420752314814</v>
      </c>
      <c r="T2025" s="11">
        <f t="shared" si="158"/>
        <v>16597.420752314814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41</v>
      </c>
      <c r="P2026">
        <f t="shared" si="156"/>
        <v>15.58</v>
      </c>
      <c r="Q2026" s="13" t="s">
        <v>8320</v>
      </c>
      <c r="R2026" t="s">
        <v>8350</v>
      </c>
      <c r="S2026" s="11">
        <f t="shared" si="157"/>
        <v>41099.966944444444</v>
      </c>
      <c r="T2026" s="11">
        <f t="shared" si="158"/>
        <v>15565.125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</v>
      </c>
      <c r="P2027">
        <f t="shared" si="156"/>
        <v>2.2400000000000002</v>
      </c>
      <c r="Q2027" s="13" t="s">
        <v>8320</v>
      </c>
      <c r="R2027" t="s">
        <v>8350</v>
      </c>
      <c r="S2027" s="11">
        <f t="shared" si="157"/>
        <v>42136.184560185182</v>
      </c>
      <c r="T2027" s="11">
        <f t="shared" si="158"/>
        <v>16597.184560185186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7</v>
      </c>
      <c r="P2028">
        <f t="shared" si="156"/>
        <v>3.58</v>
      </c>
      <c r="Q2028" s="13" t="s">
        <v>8320</v>
      </c>
      <c r="R2028" t="s">
        <v>8350</v>
      </c>
      <c r="S2028" s="11">
        <f t="shared" si="157"/>
        <v>41704.735937500001</v>
      </c>
      <c r="T2028" s="11">
        <f t="shared" si="158"/>
        <v>16181.165972222223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2</v>
      </c>
      <c r="P2029">
        <f t="shared" si="156"/>
        <v>3.01</v>
      </c>
      <c r="Q2029" s="13" t="s">
        <v>8320</v>
      </c>
      <c r="R2029" t="s">
        <v>8350</v>
      </c>
      <c r="S2029" s="11">
        <f t="shared" si="157"/>
        <v>42048.813877314817</v>
      </c>
      <c r="T2029" s="11">
        <f t="shared" si="158"/>
        <v>16524.772210648149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54</v>
      </c>
      <c r="P2030">
        <f t="shared" si="156"/>
        <v>20.57</v>
      </c>
      <c r="Q2030" s="13" t="s">
        <v>8320</v>
      </c>
      <c r="R2030" t="s">
        <v>8350</v>
      </c>
      <c r="S2030" s="11">
        <f t="shared" si="157"/>
        <v>40215.919050925928</v>
      </c>
      <c r="T2030" s="11">
        <f t="shared" si="158"/>
        <v>14683.913194444445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65</v>
      </c>
      <c r="P2031">
        <f t="shared" si="156"/>
        <v>17.27</v>
      </c>
      <c r="Q2031" s="13" t="s">
        <v>8320</v>
      </c>
      <c r="R2031" t="s">
        <v>8350</v>
      </c>
      <c r="S2031" s="11">
        <f t="shared" si="157"/>
        <v>41848.021770833337</v>
      </c>
      <c r="T2031" s="11">
        <f t="shared" si="158"/>
        <v>16309.021770833335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5</v>
      </c>
      <c r="P2032">
        <f t="shared" si="156"/>
        <v>2.59</v>
      </c>
      <c r="Q2032" s="13" t="s">
        <v>8320</v>
      </c>
      <c r="R2032" t="s">
        <v>8350</v>
      </c>
      <c r="S2032" s="11">
        <f t="shared" si="157"/>
        <v>41212.996481481481</v>
      </c>
      <c r="T2032" s="11">
        <f t="shared" si="158"/>
        <v>15673.996481481481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3</v>
      </c>
      <c r="P2033">
        <f t="shared" si="156"/>
        <v>3.18</v>
      </c>
      <c r="Q2033" s="13" t="s">
        <v>8320</v>
      </c>
      <c r="R2033" t="s">
        <v>8350</v>
      </c>
      <c r="S2033" s="11">
        <f t="shared" si="157"/>
        <v>41975.329317129625</v>
      </c>
      <c r="T2033" s="11">
        <f t="shared" si="158"/>
        <v>16444.041666666668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6</v>
      </c>
      <c r="P2034">
        <f t="shared" si="156"/>
        <v>3.04</v>
      </c>
      <c r="Q2034" s="13" t="s">
        <v>8320</v>
      </c>
      <c r="R2034" t="s">
        <v>8350</v>
      </c>
      <c r="S2034" s="11">
        <f t="shared" si="157"/>
        <v>42689.565671296295</v>
      </c>
      <c r="T2034" s="11">
        <f t="shared" si="158"/>
        <v>17150.208333333332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6</v>
      </c>
      <c r="P2035">
        <f t="shared" si="156"/>
        <v>10.220000000000001</v>
      </c>
      <c r="Q2035" s="13" t="s">
        <v>8320</v>
      </c>
      <c r="R2035" t="s">
        <v>8350</v>
      </c>
      <c r="S2035" s="11">
        <f t="shared" si="157"/>
        <v>41725.082384259258</v>
      </c>
      <c r="T2035" s="11">
        <f t="shared" si="158"/>
        <v>16186.082384259258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2</v>
      </c>
      <c r="P2036">
        <f t="shared" si="156"/>
        <v>3.17</v>
      </c>
      <c r="Q2036" s="13" t="s">
        <v>8320</v>
      </c>
      <c r="R2036" t="s">
        <v>8350</v>
      </c>
      <c r="S2036" s="11">
        <f t="shared" si="157"/>
        <v>42076.130011574074</v>
      </c>
      <c r="T2036" s="11">
        <f t="shared" si="158"/>
        <v>16562.290277777778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</v>
      </c>
      <c r="P2037">
        <f t="shared" si="156"/>
        <v>2.5</v>
      </c>
      <c r="Q2037" s="13" t="s">
        <v>8320</v>
      </c>
      <c r="R2037" t="s">
        <v>8350</v>
      </c>
      <c r="S2037" s="11">
        <f t="shared" si="157"/>
        <v>42311.625081018516</v>
      </c>
      <c r="T2037" s="11">
        <f t="shared" si="158"/>
        <v>16788.041666666668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5</v>
      </c>
      <c r="P2038">
        <f t="shared" si="156"/>
        <v>1.89</v>
      </c>
      <c r="Q2038" s="13" t="s">
        <v>8320</v>
      </c>
      <c r="R2038" t="s">
        <v>8350</v>
      </c>
      <c r="S2038" s="11">
        <f t="shared" si="157"/>
        <v>41738.864803240744</v>
      </c>
      <c r="T2038" s="11">
        <f t="shared" si="158"/>
        <v>16199.864803240742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16</v>
      </c>
      <c r="P2039">
        <f t="shared" si="156"/>
        <v>3.74</v>
      </c>
      <c r="Q2039" s="13" t="s">
        <v>8320</v>
      </c>
      <c r="R2039" t="s">
        <v>8350</v>
      </c>
      <c r="S2039" s="11">
        <f t="shared" si="157"/>
        <v>41578.210104166668</v>
      </c>
      <c r="T2039" s="11">
        <f t="shared" si="158"/>
        <v>16069.251770833334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20</v>
      </c>
      <c r="P2040">
        <f t="shared" si="156"/>
        <v>7.85</v>
      </c>
      <c r="Q2040" s="13" t="s">
        <v>8320</v>
      </c>
      <c r="R2040" t="s">
        <v>8350</v>
      </c>
      <c r="S2040" s="11">
        <f t="shared" si="157"/>
        <v>41424.27107638889</v>
      </c>
      <c r="T2040" s="11">
        <f t="shared" si="158"/>
        <v>15887.75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</v>
      </c>
      <c r="P2041">
        <f t="shared" si="156"/>
        <v>4.21</v>
      </c>
      <c r="Q2041" s="13" t="s">
        <v>8320</v>
      </c>
      <c r="R2041" t="s">
        <v>8350</v>
      </c>
      <c r="S2041" s="11">
        <f t="shared" si="157"/>
        <v>42675.438946759255</v>
      </c>
      <c r="T2041" s="11">
        <f t="shared" si="158"/>
        <v>17136.207638888889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53</v>
      </c>
      <c r="P2042">
        <f t="shared" si="156"/>
        <v>5.87</v>
      </c>
      <c r="Q2042" s="13" t="s">
        <v>8320</v>
      </c>
      <c r="R2042" t="s">
        <v>8350</v>
      </c>
      <c r="S2042" s="11">
        <f t="shared" si="157"/>
        <v>41578.927118055559</v>
      </c>
      <c r="T2042" s="11">
        <f t="shared" si="158"/>
        <v>16024.968784722223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17</v>
      </c>
      <c r="P2043">
        <f t="shared" si="156"/>
        <v>13.23</v>
      </c>
      <c r="Q2043" s="13" t="s">
        <v>8320</v>
      </c>
      <c r="R2043" t="s">
        <v>8350</v>
      </c>
      <c r="S2043" s="11">
        <f t="shared" si="157"/>
        <v>42654.525775462964</v>
      </c>
      <c r="T2043" s="11">
        <f t="shared" si="158"/>
        <v>17115.567442129632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16</v>
      </c>
      <c r="P2044">
        <f t="shared" si="156"/>
        <v>11.29</v>
      </c>
      <c r="Q2044" s="13" t="s">
        <v>8320</v>
      </c>
      <c r="R2044" t="s">
        <v>8350</v>
      </c>
      <c r="S2044" s="11">
        <f t="shared" si="157"/>
        <v>42331.708032407405</v>
      </c>
      <c r="T2044" s="11">
        <f t="shared" si="158"/>
        <v>16822.708032407409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114</v>
      </c>
      <c r="P2045">
        <f t="shared" si="156"/>
        <v>8.17</v>
      </c>
      <c r="Q2045" s="13" t="s">
        <v>8320</v>
      </c>
      <c r="R2045" t="s">
        <v>8350</v>
      </c>
      <c r="S2045" s="11">
        <f t="shared" si="157"/>
        <v>42661.176817129628</v>
      </c>
      <c r="T2045" s="11">
        <f t="shared" si="158"/>
        <v>17146.207638888889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11</v>
      </c>
      <c r="P2046">
        <f t="shared" si="156"/>
        <v>8.76</v>
      </c>
      <c r="Q2046" s="13" t="s">
        <v>8320</v>
      </c>
      <c r="R2046" t="s">
        <v>8350</v>
      </c>
      <c r="S2046" s="11">
        <f t="shared" si="157"/>
        <v>42138.684189814812</v>
      </c>
      <c r="T2046" s="11">
        <f t="shared" si="158"/>
        <v>16599.684189814816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32</v>
      </c>
      <c r="P2047">
        <f t="shared" si="156"/>
        <v>5.99</v>
      </c>
      <c r="Q2047" s="13" t="s">
        <v>8320</v>
      </c>
      <c r="R2047" t="s">
        <v>8350</v>
      </c>
      <c r="S2047" s="11">
        <f t="shared" si="157"/>
        <v>41069.088506944441</v>
      </c>
      <c r="T2047" s="11">
        <f t="shared" si="158"/>
        <v>15530.088506944443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16</v>
      </c>
      <c r="P2048">
        <f t="shared" si="156"/>
        <v>7.26</v>
      </c>
      <c r="Q2048" s="13" t="s">
        <v>8320</v>
      </c>
      <c r="R2048" t="s">
        <v>8350</v>
      </c>
      <c r="S2048" s="11">
        <f t="shared" si="157"/>
        <v>41387.171805555554</v>
      </c>
      <c r="T2048" s="11">
        <f t="shared" si="158"/>
        <v>15848.171805555554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2</v>
      </c>
      <c r="P2049">
        <f t="shared" si="156"/>
        <v>3.56</v>
      </c>
      <c r="Q2049" s="13" t="s">
        <v>8320</v>
      </c>
      <c r="R2049" t="s">
        <v>8350</v>
      </c>
      <c r="S2049" s="11">
        <f t="shared" si="157"/>
        <v>42081.903587962966</v>
      </c>
      <c r="T2049" s="11">
        <f t="shared" si="158"/>
        <v>16542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2</v>
      </c>
      <c r="P2050">
        <f t="shared" si="156"/>
        <v>1.1499999999999999</v>
      </c>
      <c r="Q2050" s="13" t="s">
        <v>8320</v>
      </c>
      <c r="R2050" t="s">
        <v>8350</v>
      </c>
      <c r="S2050" s="11">
        <f t="shared" si="157"/>
        <v>41387.651516203703</v>
      </c>
      <c r="T2050" s="11">
        <f t="shared" si="158"/>
        <v>15848.651516203703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3</v>
      </c>
      <c r="P2051">
        <f t="shared" ref="P2051:P2114" si="161">ROUND(E2051/L2051,2)</f>
        <v>2.12</v>
      </c>
      <c r="Q2051" s="13" t="s">
        <v>8320</v>
      </c>
      <c r="R2051" t="s">
        <v>8350</v>
      </c>
      <c r="S2051" s="11">
        <f t="shared" ref="S2051:S2114" si="162">(((J2051/60)/60)/24)+DATE(1970, 1,1)</f>
        <v>41575.527349537035</v>
      </c>
      <c r="T2051" s="11">
        <f t="shared" ref="T2051:T2114" si="163">(((I2051/60)/60)/24)</f>
        <v>16041.957638888889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16</v>
      </c>
      <c r="P2052">
        <f t="shared" si="161"/>
        <v>9.24</v>
      </c>
      <c r="Q2052" s="13" t="s">
        <v>8320</v>
      </c>
      <c r="R2052" t="s">
        <v>8350</v>
      </c>
      <c r="S2052" s="11">
        <f t="shared" si="162"/>
        <v>42115.071504629625</v>
      </c>
      <c r="T2052" s="11">
        <f t="shared" si="163"/>
        <v>16586.071504629628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20</v>
      </c>
      <c r="P2053">
        <f t="shared" si="161"/>
        <v>6.49</v>
      </c>
      <c r="Q2053" s="13" t="s">
        <v>8320</v>
      </c>
      <c r="R2053" t="s">
        <v>8350</v>
      </c>
      <c r="S2053" s="11">
        <f t="shared" si="162"/>
        <v>41604.022418981483</v>
      </c>
      <c r="T2053" s="11">
        <f t="shared" si="163"/>
        <v>16065.022418981483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</v>
      </c>
      <c r="P2054">
        <f t="shared" si="161"/>
        <v>2.9</v>
      </c>
      <c r="Q2054" s="13" t="s">
        <v>8320</v>
      </c>
      <c r="R2054" t="s">
        <v>8350</v>
      </c>
      <c r="S2054" s="11">
        <f t="shared" si="162"/>
        <v>42375.08394675926</v>
      </c>
      <c r="T2054" s="11">
        <f t="shared" si="163"/>
        <v>16851.08394675926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31</v>
      </c>
      <c r="P2055">
        <f t="shared" si="161"/>
        <v>12.98</v>
      </c>
      <c r="Q2055" s="13" t="s">
        <v>8320</v>
      </c>
      <c r="R2055" t="s">
        <v>8350</v>
      </c>
      <c r="S2055" s="11">
        <f t="shared" si="162"/>
        <v>42303.617488425924</v>
      </c>
      <c r="T2055" s="11">
        <f t="shared" si="163"/>
        <v>16764.659155092591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4</v>
      </c>
      <c r="P2056">
        <f t="shared" si="161"/>
        <v>2.52</v>
      </c>
      <c r="Q2056" s="13" t="s">
        <v>8320</v>
      </c>
      <c r="R2056" t="s">
        <v>8350</v>
      </c>
      <c r="S2056" s="11">
        <f t="shared" si="162"/>
        <v>41731.520949074074</v>
      </c>
      <c r="T2056" s="11">
        <f t="shared" si="163"/>
        <v>16192.520949074074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26</v>
      </c>
      <c r="P2057">
        <f t="shared" si="161"/>
        <v>15.5</v>
      </c>
      <c r="Q2057" s="13" t="s">
        <v>8320</v>
      </c>
      <c r="R2057" t="s">
        <v>8350</v>
      </c>
      <c r="S2057" s="11">
        <f t="shared" si="162"/>
        <v>41946.674108796295</v>
      </c>
      <c r="T2057" s="11">
        <f t="shared" si="163"/>
        <v>16407.166666666668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3</v>
      </c>
      <c r="P2058">
        <f t="shared" si="161"/>
        <v>2.82</v>
      </c>
      <c r="Q2058" s="13" t="s">
        <v>8320</v>
      </c>
      <c r="R2058" t="s">
        <v>8350</v>
      </c>
      <c r="S2058" s="11">
        <f t="shared" si="162"/>
        <v>41351.76090277778</v>
      </c>
      <c r="T2058" s="11">
        <f t="shared" si="163"/>
        <v>15812.760902777778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10</v>
      </c>
      <c r="P2059">
        <f t="shared" si="161"/>
        <v>2.34</v>
      </c>
      <c r="Q2059" s="13" t="s">
        <v>8320</v>
      </c>
      <c r="R2059" t="s">
        <v>8350</v>
      </c>
      <c r="S2059" s="11">
        <f t="shared" si="162"/>
        <v>42396.494583333333</v>
      </c>
      <c r="T2059" s="11">
        <f t="shared" si="163"/>
        <v>16857.494583333333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61</v>
      </c>
      <c r="P2060">
        <f t="shared" si="161"/>
        <v>3.8</v>
      </c>
      <c r="Q2060" s="13" t="s">
        <v>8320</v>
      </c>
      <c r="R2060" t="s">
        <v>8350</v>
      </c>
      <c r="S2060" s="11">
        <f t="shared" si="162"/>
        <v>42026.370717592596</v>
      </c>
      <c r="T2060" s="11">
        <f t="shared" si="163"/>
        <v>16496.833333333332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5</v>
      </c>
      <c r="P2061">
        <f t="shared" si="161"/>
        <v>4.1500000000000004</v>
      </c>
      <c r="Q2061" s="13" t="s">
        <v>8320</v>
      </c>
      <c r="R2061" t="s">
        <v>8350</v>
      </c>
      <c r="S2061" s="11">
        <f t="shared" si="162"/>
        <v>42361.602476851855</v>
      </c>
      <c r="T2061" s="11">
        <f t="shared" si="163"/>
        <v>16831.915972222221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6</v>
      </c>
      <c r="P2062">
        <f t="shared" si="161"/>
        <v>1.1399999999999999</v>
      </c>
      <c r="Q2062" s="13" t="s">
        <v>8320</v>
      </c>
      <c r="R2062" t="s">
        <v>8350</v>
      </c>
      <c r="S2062" s="11">
        <f t="shared" si="162"/>
        <v>41783.642939814818</v>
      </c>
      <c r="T2062" s="11">
        <f t="shared" si="163"/>
        <v>16274.642939814816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31</v>
      </c>
      <c r="P2063">
        <f t="shared" si="161"/>
        <v>44.43</v>
      </c>
      <c r="Q2063" s="13" t="s">
        <v>8320</v>
      </c>
      <c r="R2063" t="s">
        <v>8350</v>
      </c>
      <c r="S2063" s="11">
        <f t="shared" si="162"/>
        <v>42705.764513888891</v>
      </c>
      <c r="T2063" s="11">
        <f t="shared" si="163"/>
        <v>17166.764513888887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2</v>
      </c>
      <c r="P2064">
        <f t="shared" si="161"/>
        <v>7.65</v>
      </c>
      <c r="Q2064" s="13" t="s">
        <v>8320</v>
      </c>
      <c r="R2064" t="s">
        <v>8350</v>
      </c>
      <c r="S2064" s="11">
        <f t="shared" si="162"/>
        <v>42423.3830787037</v>
      </c>
      <c r="T2064" s="11">
        <f t="shared" si="163"/>
        <v>16884.341412037036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39</v>
      </c>
      <c r="P2065">
        <f t="shared" si="161"/>
        <v>31.63</v>
      </c>
      <c r="Q2065" s="13" t="s">
        <v>8320</v>
      </c>
      <c r="R2065" t="s">
        <v>8350</v>
      </c>
      <c r="S2065" s="11">
        <f t="shared" si="162"/>
        <v>42472.73265046296</v>
      </c>
      <c r="T2065" s="11">
        <f t="shared" si="163"/>
        <v>16936.732650462964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</v>
      </c>
      <c r="P2066">
        <f t="shared" si="161"/>
        <v>0.27</v>
      </c>
      <c r="Q2066" s="13" t="s">
        <v>8320</v>
      </c>
      <c r="R2066" t="s">
        <v>8350</v>
      </c>
      <c r="S2066" s="11">
        <f t="shared" si="162"/>
        <v>41389.364849537036</v>
      </c>
      <c r="T2066" s="11">
        <f t="shared" si="163"/>
        <v>15856.5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4</v>
      </c>
      <c r="P2067">
        <f t="shared" si="161"/>
        <v>0.99</v>
      </c>
      <c r="Q2067" s="13" t="s">
        <v>8320</v>
      </c>
      <c r="R2067" t="s">
        <v>8350</v>
      </c>
      <c r="S2067" s="11">
        <f t="shared" si="162"/>
        <v>41603.333668981482</v>
      </c>
      <c r="T2067" s="11">
        <f t="shared" si="163"/>
        <v>16064.333668981482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77</v>
      </c>
      <c r="P2068">
        <f t="shared" si="161"/>
        <v>23.75</v>
      </c>
      <c r="Q2068" s="13" t="s">
        <v>8320</v>
      </c>
      <c r="R2068" t="s">
        <v>8350</v>
      </c>
      <c r="S2068" s="11">
        <f t="shared" si="162"/>
        <v>41844.771793981483</v>
      </c>
      <c r="T2068" s="11">
        <f t="shared" si="163"/>
        <v>16305.771793981481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311</v>
      </c>
      <c r="P2069">
        <f t="shared" si="161"/>
        <v>153.80000000000001</v>
      </c>
      <c r="Q2069" s="13" t="s">
        <v>8320</v>
      </c>
      <c r="R2069" t="s">
        <v>8350</v>
      </c>
      <c r="S2069" s="11">
        <f t="shared" si="162"/>
        <v>42115.853888888887</v>
      </c>
      <c r="T2069" s="11">
        <f t="shared" si="163"/>
        <v>16579.853888888891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6</v>
      </c>
      <c r="P2070">
        <f t="shared" si="161"/>
        <v>20.22</v>
      </c>
      <c r="Q2070" s="13" t="s">
        <v>8320</v>
      </c>
      <c r="R2070" t="s">
        <v>8350</v>
      </c>
      <c r="S2070" s="11">
        <f t="shared" si="162"/>
        <v>42633.841608796298</v>
      </c>
      <c r="T2070" s="11">
        <f t="shared" si="163"/>
        <v>17094.841608796298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3</v>
      </c>
      <c r="P2071">
        <f t="shared" si="161"/>
        <v>5.84</v>
      </c>
      <c r="Q2071" s="13" t="s">
        <v>8320</v>
      </c>
      <c r="R2071" t="s">
        <v>8350</v>
      </c>
      <c r="S2071" s="11">
        <f t="shared" si="162"/>
        <v>42340.972118055557</v>
      </c>
      <c r="T2071" s="11">
        <f t="shared" si="163"/>
        <v>16802.972118055557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1</v>
      </c>
      <c r="P2072">
        <f t="shared" si="161"/>
        <v>1</v>
      </c>
      <c r="Q2072" s="13" t="s">
        <v>8320</v>
      </c>
      <c r="R2072" t="s">
        <v>8350</v>
      </c>
      <c r="S2072" s="11">
        <f t="shared" si="162"/>
        <v>42519.6565162037</v>
      </c>
      <c r="T2072" s="11">
        <f t="shared" si="163"/>
        <v>16980.656516203704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8</v>
      </c>
      <c r="P2073">
        <f t="shared" si="161"/>
        <v>5.52</v>
      </c>
      <c r="Q2073" s="13" t="s">
        <v>8320</v>
      </c>
      <c r="R2073" t="s">
        <v>8350</v>
      </c>
      <c r="S2073" s="11">
        <f t="shared" si="162"/>
        <v>42600.278749999998</v>
      </c>
      <c r="T2073" s="11">
        <f t="shared" si="163"/>
        <v>17076.278750000001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2</v>
      </c>
      <c r="P2074">
        <f t="shared" si="161"/>
        <v>4.38</v>
      </c>
      <c r="Q2074" s="13" t="s">
        <v>8320</v>
      </c>
      <c r="R2074" t="s">
        <v>8350</v>
      </c>
      <c r="S2074" s="11">
        <f t="shared" si="162"/>
        <v>42467.581388888888</v>
      </c>
      <c r="T2074" s="11">
        <f t="shared" si="163"/>
        <v>16928.581388888888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2</v>
      </c>
      <c r="P2075">
        <f t="shared" si="161"/>
        <v>3.26</v>
      </c>
      <c r="Q2075" s="13" t="s">
        <v>8320</v>
      </c>
      <c r="R2075" t="s">
        <v>8350</v>
      </c>
      <c r="S2075" s="11">
        <f t="shared" si="162"/>
        <v>42087.668032407411</v>
      </c>
      <c r="T2075" s="11">
        <f t="shared" si="163"/>
        <v>16563.668032407408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255</v>
      </c>
      <c r="P2076">
        <f t="shared" si="161"/>
        <v>510.67</v>
      </c>
      <c r="Q2076" s="13" t="s">
        <v>8320</v>
      </c>
      <c r="R2076" t="s">
        <v>8350</v>
      </c>
      <c r="S2076" s="11">
        <f t="shared" si="162"/>
        <v>42466.826180555552</v>
      </c>
      <c r="T2076" s="11">
        <f t="shared" si="163"/>
        <v>16927.826180555556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15</v>
      </c>
      <c r="P2077">
        <f t="shared" si="161"/>
        <v>0.19</v>
      </c>
      <c r="Q2077" s="13" t="s">
        <v>8320</v>
      </c>
      <c r="R2077" t="s">
        <v>8350</v>
      </c>
      <c r="S2077" s="11">
        <f t="shared" si="162"/>
        <v>41450.681574074071</v>
      </c>
      <c r="T2077" s="11">
        <f t="shared" si="163"/>
        <v>15911.681574074073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1</v>
      </c>
      <c r="P2078">
        <f t="shared" si="161"/>
        <v>0.18</v>
      </c>
      <c r="Q2078" s="13" t="s">
        <v>8320</v>
      </c>
      <c r="R2078" t="s">
        <v>8350</v>
      </c>
      <c r="S2078" s="11">
        <f t="shared" si="162"/>
        <v>41803.880659722221</v>
      </c>
      <c r="T2078" s="11">
        <f t="shared" si="163"/>
        <v>16274.880659722221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3</v>
      </c>
      <c r="P2079">
        <f t="shared" si="161"/>
        <v>8.1199999999999992</v>
      </c>
      <c r="Q2079" s="13" t="s">
        <v>8320</v>
      </c>
      <c r="R2079" t="s">
        <v>8350</v>
      </c>
      <c r="S2079" s="11">
        <f t="shared" si="162"/>
        <v>42103.042546296296</v>
      </c>
      <c r="T2079" s="11">
        <f t="shared" si="163"/>
        <v>16591.875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8</v>
      </c>
      <c r="P2080">
        <f t="shared" si="161"/>
        <v>31.77</v>
      </c>
      <c r="Q2080" s="13" t="s">
        <v>8320</v>
      </c>
      <c r="R2080" t="s">
        <v>8350</v>
      </c>
      <c r="S2080" s="11">
        <f t="shared" si="162"/>
        <v>42692.771493055552</v>
      </c>
      <c r="T2080" s="11">
        <f t="shared" si="163"/>
        <v>17153.771493055556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15</v>
      </c>
      <c r="P2081">
        <f t="shared" si="161"/>
        <v>2.5099999999999998</v>
      </c>
      <c r="Q2081" s="13" t="s">
        <v>8320</v>
      </c>
      <c r="R2081" t="s">
        <v>8350</v>
      </c>
      <c r="S2081" s="11">
        <f t="shared" si="162"/>
        <v>42150.71056712963</v>
      </c>
      <c r="T2081" s="11">
        <f t="shared" si="163"/>
        <v>16611.791666666668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152</v>
      </c>
      <c r="P2082">
        <f t="shared" si="161"/>
        <v>30.42</v>
      </c>
      <c r="Q2082" s="13" t="s">
        <v>8320</v>
      </c>
      <c r="R2082" t="s">
        <v>8350</v>
      </c>
      <c r="S2082" s="11">
        <f t="shared" si="162"/>
        <v>42289.957175925927</v>
      </c>
      <c r="T2082" s="11">
        <f t="shared" si="163"/>
        <v>16750.998842592591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43</v>
      </c>
      <c r="P2083">
        <f t="shared" si="161"/>
        <v>27.64</v>
      </c>
      <c r="Q2083" s="13" t="s">
        <v>8326</v>
      </c>
      <c r="R2083" t="s">
        <v>8330</v>
      </c>
      <c r="S2083" s="11">
        <f t="shared" si="162"/>
        <v>41004.156886574077</v>
      </c>
      <c r="T2083" s="11">
        <f t="shared" si="163"/>
        <v>15476.207638888889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101</v>
      </c>
      <c r="P2084">
        <f t="shared" si="161"/>
        <v>39.950000000000003</v>
      </c>
      <c r="Q2084" s="13" t="s">
        <v>8326</v>
      </c>
      <c r="R2084" t="s">
        <v>8330</v>
      </c>
      <c r="S2084" s="11">
        <f t="shared" si="162"/>
        <v>40811.120324074072</v>
      </c>
      <c r="T2084" s="11">
        <f t="shared" si="163"/>
        <v>15302.161990740738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202</v>
      </c>
      <c r="P2085">
        <f t="shared" si="161"/>
        <v>60.6</v>
      </c>
      <c r="Q2085" s="13" t="s">
        <v>8326</v>
      </c>
      <c r="R2085" t="s">
        <v>8330</v>
      </c>
      <c r="S2085" s="11">
        <f t="shared" si="162"/>
        <v>41034.72216435185</v>
      </c>
      <c r="T2085" s="11">
        <f t="shared" si="163"/>
        <v>15495.722164351851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50</v>
      </c>
      <c r="P2086">
        <f t="shared" si="161"/>
        <v>32.85</v>
      </c>
      <c r="Q2086" s="13" t="s">
        <v>8326</v>
      </c>
      <c r="R2086" t="s">
        <v>8330</v>
      </c>
      <c r="S2086" s="11">
        <f t="shared" si="162"/>
        <v>41731.833124999997</v>
      </c>
      <c r="T2086" s="11">
        <f t="shared" si="163"/>
        <v>16194.290972222223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25</v>
      </c>
      <c r="P2087">
        <f t="shared" si="161"/>
        <v>18.190000000000001</v>
      </c>
      <c r="Q2087" s="13" t="s">
        <v>8326</v>
      </c>
      <c r="R2087" t="s">
        <v>8330</v>
      </c>
      <c r="S2087" s="11">
        <f t="shared" si="162"/>
        <v>41075.835497685184</v>
      </c>
      <c r="T2087" s="11">
        <f t="shared" si="163"/>
        <v>15536.835497685186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38</v>
      </c>
      <c r="P2088">
        <f t="shared" si="161"/>
        <v>43.14</v>
      </c>
      <c r="Q2088" s="13" t="s">
        <v>8326</v>
      </c>
      <c r="R2088" t="s">
        <v>8330</v>
      </c>
      <c r="S2088" s="11">
        <f t="shared" si="162"/>
        <v>40860.67050925926</v>
      </c>
      <c r="T2088" s="11">
        <f t="shared" si="163"/>
        <v>15322.207638888889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101</v>
      </c>
      <c r="P2089">
        <f t="shared" si="161"/>
        <v>60.4</v>
      </c>
      <c r="Q2089" s="13" t="s">
        <v>8326</v>
      </c>
      <c r="R2089" t="s">
        <v>8330</v>
      </c>
      <c r="S2089" s="11">
        <f t="shared" si="162"/>
        <v>40764.204375000001</v>
      </c>
      <c r="T2089" s="11">
        <f t="shared" si="163"/>
        <v>15225.204375000001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50</v>
      </c>
      <c r="P2090">
        <f t="shared" si="161"/>
        <v>20.13</v>
      </c>
      <c r="Q2090" s="13" t="s">
        <v>8326</v>
      </c>
      <c r="R2090" t="s">
        <v>8330</v>
      </c>
      <c r="S2090" s="11">
        <f t="shared" si="162"/>
        <v>40395.714722222219</v>
      </c>
      <c r="T2090" s="11">
        <f t="shared" si="163"/>
        <v>14863.165972222223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60</v>
      </c>
      <c r="P2091">
        <f t="shared" si="161"/>
        <v>24.29</v>
      </c>
      <c r="Q2091" s="13" t="s">
        <v>8326</v>
      </c>
      <c r="R2091" t="s">
        <v>8330</v>
      </c>
      <c r="S2091" s="11">
        <f t="shared" si="162"/>
        <v>41453.076319444444</v>
      </c>
      <c r="T2091" s="11">
        <f t="shared" si="163"/>
        <v>15919.076319444444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19</v>
      </c>
      <c r="P2092">
        <f t="shared" si="161"/>
        <v>9.41</v>
      </c>
      <c r="Q2092" s="13" t="s">
        <v>8326</v>
      </c>
      <c r="R2092" t="s">
        <v>8330</v>
      </c>
      <c r="S2092" s="11">
        <f t="shared" si="162"/>
        <v>41299.381423611114</v>
      </c>
      <c r="T2092" s="11">
        <f t="shared" si="163"/>
        <v>15760.381423611112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8</v>
      </c>
      <c r="P2093">
        <f t="shared" si="161"/>
        <v>6.12</v>
      </c>
      <c r="Q2093" s="13" t="s">
        <v>8326</v>
      </c>
      <c r="R2093" t="s">
        <v>8330</v>
      </c>
      <c r="S2093" s="11">
        <f t="shared" si="162"/>
        <v>40555.322662037033</v>
      </c>
      <c r="T2093" s="11">
        <f t="shared" si="163"/>
        <v>15034.833333333334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25</v>
      </c>
      <c r="P2094">
        <f t="shared" si="161"/>
        <v>27.33</v>
      </c>
      <c r="Q2094" s="13" t="s">
        <v>8326</v>
      </c>
      <c r="R2094" t="s">
        <v>8330</v>
      </c>
      <c r="S2094" s="11">
        <f t="shared" si="162"/>
        <v>40763.707546296297</v>
      </c>
      <c r="T2094" s="11">
        <f t="shared" si="163"/>
        <v>15254.707546296297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100</v>
      </c>
      <c r="P2095">
        <f t="shared" si="161"/>
        <v>65.33</v>
      </c>
      <c r="Q2095" s="13" t="s">
        <v>8326</v>
      </c>
      <c r="R2095" t="s">
        <v>8330</v>
      </c>
      <c r="S2095" s="11">
        <f t="shared" si="162"/>
        <v>41205.854537037041</v>
      </c>
      <c r="T2095" s="11">
        <f t="shared" si="163"/>
        <v>15696.896203703705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43</v>
      </c>
      <c r="P2096">
        <f t="shared" si="161"/>
        <v>20.85</v>
      </c>
      <c r="Q2096" s="13" t="s">
        <v>8326</v>
      </c>
      <c r="R2096" t="s">
        <v>8330</v>
      </c>
      <c r="S2096" s="11">
        <f t="shared" si="162"/>
        <v>40939.02002314815</v>
      </c>
      <c r="T2096" s="11">
        <f t="shared" si="163"/>
        <v>15404.125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60</v>
      </c>
      <c r="P2097">
        <f t="shared" si="161"/>
        <v>68.22</v>
      </c>
      <c r="Q2097" s="13" t="s">
        <v>8326</v>
      </c>
      <c r="R2097" t="s">
        <v>8330</v>
      </c>
      <c r="S2097" s="11">
        <f t="shared" si="162"/>
        <v>40758.733483796292</v>
      </c>
      <c r="T2097" s="11">
        <f t="shared" si="163"/>
        <v>15249.733483796294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250</v>
      </c>
      <c r="P2098">
        <f t="shared" si="161"/>
        <v>107.16</v>
      </c>
      <c r="Q2098" s="13" t="s">
        <v>8326</v>
      </c>
      <c r="R2098" t="s">
        <v>8330</v>
      </c>
      <c r="S2098" s="11">
        <f t="shared" si="162"/>
        <v>41192.758506944447</v>
      </c>
      <c r="T2098" s="11">
        <f t="shared" si="163"/>
        <v>15639.165972222223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50</v>
      </c>
      <c r="P2099">
        <f t="shared" si="161"/>
        <v>39.47</v>
      </c>
      <c r="Q2099" s="13" t="s">
        <v>8326</v>
      </c>
      <c r="R2099" t="s">
        <v>8330</v>
      </c>
      <c r="S2099" s="11">
        <f t="shared" si="162"/>
        <v>40818.58489583333</v>
      </c>
      <c r="T2099" s="11">
        <f t="shared" si="163"/>
        <v>15309.6265625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25</v>
      </c>
      <c r="P2100">
        <f t="shared" si="161"/>
        <v>46.88</v>
      </c>
      <c r="Q2100" s="13" t="s">
        <v>8326</v>
      </c>
      <c r="R2100" t="s">
        <v>8330</v>
      </c>
      <c r="S2100" s="11">
        <f t="shared" si="162"/>
        <v>40946.11383101852</v>
      </c>
      <c r="T2100" s="11">
        <f t="shared" si="163"/>
        <v>15407.11383101852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50</v>
      </c>
      <c r="P2101">
        <f t="shared" si="161"/>
        <v>23.81</v>
      </c>
      <c r="Q2101" s="13" t="s">
        <v>8326</v>
      </c>
      <c r="R2101" t="s">
        <v>8330</v>
      </c>
      <c r="S2101" s="11">
        <f t="shared" si="162"/>
        <v>42173.746342592596</v>
      </c>
      <c r="T2101" s="11">
        <f t="shared" si="163"/>
        <v>16618.152777777777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250</v>
      </c>
      <c r="P2102">
        <f t="shared" si="161"/>
        <v>55.56</v>
      </c>
      <c r="Q2102" s="13" t="s">
        <v>8326</v>
      </c>
      <c r="R2102" t="s">
        <v>8330</v>
      </c>
      <c r="S2102" s="11">
        <f t="shared" si="162"/>
        <v>41074.834965277776</v>
      </c>
      <c r="T2102" s="11">
        <f t="shared" si="163"/>
        <v>15521.165972222223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75</v>
      </c>
      <c r="P2103">
        <f t="shared" si="161"/>
        <v>34.090000000000003</v>
      </c>
      <c r="Q2103" s="13" t="s">
        <v>8326</v>
      </c>
      <c r="R2103" t="s">
        <v>8330</v>
      </c>
      <c r="S2103" s="11">
        <f t="shared" si="162"/>
        <v>40892.149467592593</v>
      </c>
      <c r="T2103" s="11">
        <f t="shared" si="163"/>
        <v>15383.149467592593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150</v>
      </c>
      <c r="P2104">
        <f t="shared" si="161"/>
        <v>39.47</v>
      </c>
      <c r="Q2104" s="13" t="s">
        <v>8326</v>
      </c>
      <c r="R2104" t="s">
        <v>8330</v>
      </c>
      <c r="S2104" s="11">
        <f t="shared" si="162"/>
        <v>40638.868611111109</v>
      </c>
      <c r="T2104" s="11">
        <f t="shared" si="163"/>
        <v>15099.868611111111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19</v>
      </c>
      <c r="P2105">
        <f t="shared" si="161"/>
        <v>13.04</v>
      </c>
      <c r="Q2105" s="13" t="s">
        <v>8326</v>
      </c>
      <c r="R2105" t="s">
        <v>8330</v>
      </c>
      <c r="S2105" s="11">
        <f t="shared" si="162"/>
        <v>41192.754942129628</v>
      </c>
      <c r="T2105" s="11">
        <f t="shared" si="163"/>
        <v>15653.796608796298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188</v>
      </c>
      <c r="P2106">
        <f t="shared" si="161"/>
        <v>40.54</v>
      </c>
      <c r="Q2106" s="13" t="s">
        <v>8326</v>
      </c>
      <c r="R2106" t="s">
        <v>8330</v>
      </c>
      <c r="S2106" s="11">
        <f t="shared" si="162"/>
        <v>41394.074467592596</v>
      </c>
      <c r="T2106" s="11">
        <f t="shared" si="163"/>
        <v>15856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75</v>
      </c>
      <c r="P2107">
        <f t="shared" si="161"/>
        <v>15.08</v>
      </c>
      <c r="Q2107" s="13" t="s">
        <v>8326</v>
      </c>
      <c r="R2107" t="s">
        <v>8330</v>
      </c>
      <c r="S2107" s="11">
        <f t="shared" si="162"/>
        <v>41951.788807870369</v>
      </c>
      <c r="T2107" s="11">
        <f t="shared" si="163"/>
        <v>16395.166666666668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68</v>
      </c>
      <c r="P2108">
        <f t="shared" si="161"/>
        <v>33.770000000000003</v>
      </c>
      <c r="Q2108" s="13" t="s">
        <v>8326</v>
      </c>
      <c r="R2108" t="s">
        <v>8330</v>
      </c>
      <c r="S2108" s="11">
        <f t="shared" si="162"/>
        <v>41270.21497685185</v>
      </c>
      <c r="T2108" s="11">
        <f t="shared" si="163"/>
        <v>15731.214976851852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74</v>
      </c>
      <c r="P2109">
        <f t="shared" si="161"/>
        <v>25.6</v>
      </c>
      <c r="Q2109" s="13" t="s">
        <v>8326</v>
      </c>
      <c r="R2109" t="s">
        <v>8330</v>
      </c>
      <c r="S2109" s="11">
        <f t="shared" si="162"/>
        <v>41934.71056712963</v>
      </c>
      <c r="T2109" s="11">
        <f t="shared" si="163"/>
        <v>16386.752233796295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9</v>
      </c>
      <c r="P2110">
        <f t="shared" si="161"/>
        <v>7.7</v>
      </c>
      <c r="Q2110" s="13" t="s">
        <v>8326</v>
      </c>
      <c r="R2110" t="s">
        <v>8330</v>
      </c>
      <c r="S2110" s="11">
        <f t="shared" si="162"/>
        <v>41135.175694444442</v>
      </c>
      <c r="T2110" s="11">
        <f t="shared" si="163"/>
        <v>15593.163194444445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37</v>
      </c>
      <c r="P2111">
        <f t="shared" si="161"/>
        <v>36.65</v>
      </c>
      <c r="Q2111" s="13" t="s">
        <v>8326</v>
      </c>
      <c r="R2111" t="s">
        <v>8330</v>
      </c>
      <c r="S2111" s="11">
        <f t="shared" si="162"/>
        <v>42160.708530092597</v>
      </c>
      <c r="T2111" s="11">
        <f t="shared" si="163"/>
        <v>16621.708530092594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73</v>
      </c>
      <c r="P2112">
        <f t="shared" si="161"/>
        <v>38.549999999999997</v>
      </c>
      <c r="Q2112" s="13" t="s">
        <v>8326</v>
      </c>
      <c r="R2112" t="s">
        <v>8330</v>
      </c>
      <c r="S2112" s="11">
        <f t="shared" si="162"/>
        <v>41759.670937499999</v>
      </c>
      <c r="T2112" s="11">
        <f t="shared" si="163"/>
        <v>16218.207638888889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73</v>
      </c>
      <c r="P2113">
        <f t="shared" si="161"/>
        <v>37.56</v>
      </c>
      <c r="Q2113" s="13" t="s">
        <v>8326</v>
      </c>
      <c r="R2113" t="s">
        <v>8330</v>
      </c>
      <c r="S2113" s="11">
        <f t="shared" si="162"/>
        <v>40703.197048611109</v>
      </c>
      <c r="T2113" s="11">
        <f t="shared" si="163"/>
        <v>15201.041666666666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488</v>
      </c>
      <c r="P2114">
        <f t="shared" si="161"/>
        <v>133.18</v>
      </c>
      <c r="Q2114" s="13" t="s">
        <v>8326</v>
      </c>
      <c r="R2114" t="s">
        <v>8330</v>
      </c>
      <c r="S2114" s="11">
        <f t="shared" si="162"/>
        <v>41365.928159722222</v>
      </c>
      <c r="T2114" s="11">
        <f t="shared" si="163"/>
        <v>15810.928159722222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21</v>
      </c>
      <c r="P2115">
        <f t="shared" ref="P2115:P2178" si="166">ROUND(E2115/L2115,2)</f>
        <v>13.65</v>
      </c>
      <c r="Q2115" s="13" t="s">
        <v>8326</v>
      </c>
      <c r="R2115" t="s">
        <v>8330</v>
      </c>
      <c r="S2115" s="11">
        <f t="shared" ref="S2115:S2178" si="167">(((J2115/60)/60)/24)+DATE(1970, 1,1)</f>
        <v>41870.86546296296</v>
      </c>
      <c r="T2115" s="11">
        <f t="shared" ref="T2115:T2178" si="168">(((I2115/60)/60)/24)</f>
        <v>16336.865462962962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29</v>
      </c>
      <c r="P2116">
        <f t="shared" si="166"/>
        <v>9.93</v>
      </c>
      <c r="Q2116" s="13" t="s">
        <v>8326</v>
      </c>
      <c r="R2116" t="s">
        <v>8330</v>
      </c>
      <c r="S2116" s="11">
        <f t="shared" si="167"/>
        <v>40458.815625000003</v>
      </c>
      <c r="T2116" s="11">
        <f t="shared" si="168"/>
        <v>14952.207638888889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97</v>
      </c>
      <c r="P2117">
        <f t="shared" si="166"/>
        <v>40.42</v>
      </c>
      <c r="Q2117" s="13" t="s">
        <v>8326</v>
      </c>
      <c r="R2117" t="s">
        <v>8330</v>
      </c>
      <c r="S2117" s="11">
        <f t="shared" si="167"/>
        <v>40564.081030092595</v>
      </c>
      <c r="T2117" s="11">
        <f t="shared" si="168"/>
        <v>15025.081030092593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3</v>
      </c>
      <c r="P2118">
        <f t="shared" si="166"/>
        <v>15.82</v>
      </c>
      <c r="Q2118" s="13" t="s">
        <v>8326</v>
      </c>
      <c r="R2118" t="s">
        <v>8330</v>
      </c>
      <c r="S2118" s="11">
        <f t="shared" si="167"/>
        <v>41136.777812500004</v>
      </c>
      <c r="T2118" s="11">
        <f t="shared" si="168"/>
        <v>15615.777812500002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120</v>
      </c>
      <c r="P2119">
        <f t="shared" si="166"/>
        <v>41.29</v>
      </c>
      <c r="Q2119" s="13" t="s">
        <v>8326</v>
      </c>
      <c r="R2119" t="s">
        <v>8330</v>
      </c>
      <c r="S2119" s="11">
        <f t="shared" si="167"/>
        <v>42290.059594907405</v>
      </c>
      <c r="T2119" s="11">
        <f t="shared" si="168"/>
        <v>16735.207638888889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144</v>
      </c>
      <c r="P2120">
        <f t="shared" si="166"/>
        <v>84.59</v>
      </c>
      <c r="Q2120" s="13" t="s">
        <v>8326</v>
      </c>
      <c r="R2120" t="s">
        <v>8330</v>
      </c>
      <c r="S2120" s="11">
        <f t="shared" si="167"/>
        <v>40718.839537037034</v>
      </c>
      <c r="T2120" s="11">
        <f t="shared" si="168"/>
        <v>15179.839537037036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72</v>
      </c>
      <c r="P2121">
        <f t="shared" si="166"/>
        <v>65.319999999999993</v>
      </c>
      <c r="Q2121" s="13" t="s">
        <v>8326</v>
      </c>
      <c r="R2121" t="s">
        <v>8330</v>
      </c>
      <c r="S2121" s="11">
        <f t="shared" si="167"/>
        <v>41107.130150462966</v>
      </c>
      <c r="T2121" s="11">
        <f t="shared" si="168"/>
        <v>15568.130150462965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18</v>
      </c>
      <c r="P2122">
        <f t="shared" si="166"/>
        <v>20.81</v>
      </c>
      <c r="Q2122" s="13" t="s">
        <v>8326</v>
      </c>
      <c r="R2122" t="s">
        <v>8330</v>
      </c>
      <c r="S2122" s="11">
        <f t="shared" si="167"/>
        <v>41591.964537037034</v>
      </c>
      <c r="T2122" s="11">
        <f t="shared" si="168"/>
        <v>16071.964537037036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3</v>
      </c>
      <c r="P2123">
        <f t="shared" si="166"/>
        <v>143.4</v>
      </c>
      <c r="Q2123" s="13" t="s">
        <v>8334</v>
      </c>
      <c r="R2123" t="s">
        <v>8335</v>
      </c>
      <c r="S2123" s="11">
        <f t="shared" si="167"/>
        <v>42716.7424537037</v>
      </c>
      <c r="T2123" s="11">
        <f t="shared" si="168"/>
        <v>17177.742453703704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2</v>
      </c>
      <c r="P2124">
        <f t="shared" si="166"/>
        <v>477</v>
      </c>
      <c r="Q2124" s="13" t="s">
        <v>8334</v>
      </c>
      <c r="R2124" t="s">
        <v>8335</v>
      </c>
      <c r="S2124" s="11">
        <f t="shared" si="167"/>
        <v>42712.300567129627</v>
      </c>
      <c r="T2124" s="11">
        <f t="shared" si="168"/>
        <v>17173.300567129631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286</v>
      </c>
      <c r="P2125">
        <f t="shared" si="166"/>
        <v>286.01</v>
      </c>
      <c r="Q2125" s="13" t="s">
        <v>8334</v>
      </c>
      <c r="R2125" t="s">
        <v>8335</v>
      </c>
      <c r="S2125" s="11">
        <f t="shared" si="167"/>
        <v>40198.424849537041</v>
      </c>
      <c r="T2125" s="11">
        <f t="shared" si="168"/>
        <v>14683.290972222223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129</v>
      </c>
      <c r="P2126">
        <f t="shared" si="166"/>
        <v>283.8</v>
      </c>
      <c r="Q2126" s="13" t="s">
        <v>8334</v>
      </c>
      <c r="R2126" t="s">
        <v>8335</v>
      </c>
      <c r="S2126" s="11">
        <f t="shared" si="167"/>
        <v>40464.028182870366</v>
      </c>
      <c r="T2126" s="11">
        <f t="shared" si="168"/>
        <v>14943.208333333334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2</v>
      </c>
      <c r="P2127">
        <f t="shared" si="166"/>
        <v>52.48</v>
      </c>
      <c r="Q2127" s="13" t="s">
        <v>8334</v>
      </c>
      <c r="R2127" t="s">
        <v>8335</v>
      </c>
      <c r="S2127" s="11">
        <f t="shared" si="167"/>
        <v>42191.023530092592</v>
      </c>
      <c r="T2127" s="11">
        <f t="shared" si="168"/>
        <v>16652.023530092592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7</v>
      </c>
      <c r="P2128">
        <f t="shared" si="166"/>
        <v>708</v>
      </c>
      <c r="Q2128" s="13" t="s">
        <v>8334</v>
      </c>
      <c r="R2128" t="s">
        <v>8335</v>
      </c>
      <c r="S2128" s="11">
        <f t="shared" si="167"/>
        <v>41951.973229166666</v>
      </c>
      <c r="T2128" s="11">
        <f t="shared" si="168"/>
        <v>16412.973229166666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5</v>
      </c>
      <c r="P2129">
        <f t="shared" si="166"/>
        <v>5.97</v>
      </c>
      <c r="Q2129" s="13" t="s">
        <v>8334</v>
      </c>
      <c r="R2129" t="s">
        <v>8335</v>
      </c>
      <c r="S2129" s="11">
        <f t="shared" si="167"/>
        <v>42045.50535879629</v>
      </c>
      <c r="T2129" s="11">
        <f t="shared" si="168"/>
        <v>16506.46369212963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9</v>
      </c>
      <c r="P2130">
        <f t="shared" si="166"/>
        <v>1405</v>
      </c>
      <c r="Q2130" s="13" t="s">
        <v>8334</v>
      </c>
      <c r="R2130" t="s">
        <v>8335</v>
      </c>
      <c r="S2130" s="11">
        <f t="shared" si="167"/>
        <v>41843.772789351853</v>
      </c>
      <c r="T2130" s="11">
        <f t="shared" si="168"/>
        <v>16334.772789351851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70</v>
      </c>
      <c r="P2131">
        <f t="shared" si="166"/>
        <v>117.08</v>
      </c>
      <c r="Q2131" s="13" t="s">
        <v>8334</v>
      </c>
      <c r="R2131" t="s">
        <v>8335</v>
      </c>
      <c r="S2131" s="11">
        <f t="shared" si="167"/>
        <v>42409.024305555555</v>
      </c>
      <c r="T2131" s="11">
        <f t="shared" si="168"/>
        <v>16870.024305555555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3</v>
      </c>
      <c r="P2132">
        <f t="shared" si="166"/>
        <v>350.5</v>
      </c>
      <c r="Q2132" s="13" t="s">
        <v>8334</v>
      </c>
      <c r="R2132" t="s">
        <v>8335</v>
      </c>
      <c r="S2132" s="11">
        <f t="shared" si="167"/>
        <v>41832.086377314816</v>
      </c>
      <c r="T2132" s="11">
        <f t="shared" si="168"/>
        <v>16298.086377314814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280</v>
      </c>
      <c r="P2133">
        <f t="shared" si="166"/>
        <v>466.67</v>
      </c>
      <c r="Q2133" s="13" t="s">
        <v>8334</v>
      </c>
      <c r="R2133" t="s">
        <v>8335</v>
      </c>
      <c r="S2133" s="11">
        <f t="shared" si="167"/>
        <v>42167.207071759258</v>
      </c>
      <c r="T2133" s="11">
        <f t="shared" si="168"/>
        <v>16628.207071759261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1</v>
      </c>
      <c r="P2134">
        <f t="shared" si="166"/>
        <v>14.12</v>
      </c>
      <c r="Q2134" s="13" t="s">
        <v>8334</v>
      </c>
      <c r="R2134" t="s">
        <v>8335</v>
      </c>
      <c r="S2134" s="11">
        <f t="shared" si="167"/>
        <v>41643.487175925926</v>
      </c>
      <c r="T2134" s="11">
        <f t="shared" si="168"/>
        <v>16104.487175925928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140</v>
      </c>
      <c r="P2135">
        <f t="shared" si="166"/>
        <v>465</v>
      </c>
      <c r="Q2135" s="13" t="s">
        <v>8334</v>
      </c>
      <c r="R2135" t="s">
        <v>8335</v>
      </c>
      <c r="S2135" s="11">
        <f t="shared" si="167"/>
        <v>40619.097210648149</v>
      </c>
      <c r="T2135" s="11">
        <f t="shared" si="168"/>
        <v>15088.290972222223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23</v>
      </c>
      <c r="P2136">
        <f t="shared" si="166"/>
        <v>465</v>
      </c>
      <c r="Q2136" s="13" t="s">
        <v>8334</v>
      </c>
      <c r="R2136" t="s">
        <v>8335</v>
      </c>
      <c r="S2136" s="11">
        <f t="shared" si="167"/>
        <v>41361.886469907404</v>
      </c>
      <c r="T2136" s="11">
        <f t="shared" si="168"/>
        <v>15822.886469907406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28</v>
      </c>
      <c r="P2137">
        <f t="shared" si="166"/>
        <v>63.23</v>
      </c>
      <c r="Q2137" s="13" t="s">
        <v>8334</v>
      </c>
      <c r="R2137" t="s">
        <v>8335</v>
      </c>
      <c r="S2137" s="11">
        <f t="shared" si="167"/>
        <v>41156.963344907403</v>
      </c>
      <c r="T2137" s="11">
        <f t="shared" si="168"/>
        <v>15617.963344907404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2</v>
      </c>
      <c r="P2138">
        <f t="shared" si="166"/>
        <v>347.5</v>
      </c>
      <c r="Q2138" s="13" t="s">
        <v>8334</v>
      </c>
      <c r="R2138" t="s">
        <v>8335</v>
      </c>
      <c r="S2138" s="11">
        <f t="shared" si="167"/>
        <v>41536.509097222224</v>
      </c>
      <c r="T2138" s="11">
        <f t="shared" si="168"/>
        <v>15997.509097222224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3</v>
      </c>
      <c r="P2139">
        <f t="shared" si="166"/>
        <v>2.6</v>
      </c>
      <c r="Q2139" s="13" t="s">
        <v>8334</v>
      </c>
      <c r="R2139" t="s">
        <v>8335</v>
      </c>
      <c r="S2139" s="11">
        <f t="shared" si="167"/>
        <v>41948.771168981482</v>
      </c>
      <c r="T2139" s="11">
        <f t="shared" si="168"/>
        <v>16409.771168981482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139</v>
      </c>
      <c r="P2140">
        <f t="shared" si="166"/>
        <v>115.58</v>
      </c>
      <c r="Q2140" s="13" t="s">
        <v>8334</v>
      </c>
      <c r="R2140" t="s">
        <v>8335</v>
      </c>
      <c r="S2140" s="11">
        <f t="shared" si="167"/>
        <v>41557.013182870374</v>
      </c>
      <c r="T2140" s="11">
        <f t="shared" si="168"/>
        <v>16018.054849537039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24.71</v>
      </c>
      <c r="Q2141" s="13" t="s">
        <v>8334</v>
      </c>
      <c r="R2141" t="s">
        <v>8335</v>
      </c>
      <c r="S2141" s="11">
        <f t="shared" si="167"/>
        <v>42647.750092592592</v>
      </c>
      <c r="T2141" s="11">
        <f t="shared" si="168"/>
        <v>17108.750092592592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125.64</v>
      </c>
      <c r="Q2142" s="13" t="s">
        <v>8334</v>
      </c>
      <c r="R2142" t="s">
        <v>8335</v>
      </c>
      <c r="S2142" s="11">
        <f t="shared" si="167"/>
        <v>41255.833611111113</v>
      </c>
      <c r="T2142" s="11">
        <f t="shared" si="168"/>
        <v>15716.833611111111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9</v>
      </c>
      <c r="P2143" t="e">
        <f t="shared" si="166"/>
        <v>#DIV/0!</v>
      </c>
      <c r="Q2143" s="13" t="s">
        <v>8334</v>
      </c>
      <c r="R2143" t="s">
        <v>8335</v>
      </c>
      <c r="S2143" s="11">
        <f t="shared" si="167"/>
        <v>41927.235636574071</v>
      </c>
      <c r="T2143" s="11">
        <f t="shared" si="168"/>
        <v>16388.277303240739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13</v>
      </c>
      <c r="P2144">
        <f t="shared" si="166"/>
        <v>114.51</v>
      </c>
      <c r="Q2144" s="13" t="s">
        <v>8334</v>
      </c>
      <c r="R2144" t="s">
        <v>8335</v>
      </c>
      <c r="S2144" s="11">
        <f t="shared" si="167"/>
        <v>42340.701504629629</v>
      </c>
      <c r="T2144" s="11">
        <f t="shared" si="168"/>
        <v>16799.701504629633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69</v>
      </c>
      <c r="P2145">
        <f t="shared" si="166"/>
        <v>274.64999999999998</v>
      </c>
      <c r="Q2145" s="13" t="s">
        <v>8334</v>
      </c>
      <c r="R2145" t="s">
        <v>8335</v>
      </c>
      <c r="S2145" s="11">
        <f t="shared" si="167"/>
        <v>40332.886712962965</v>
      </c>
      <c r="T2145" s="11">
        <f t="shared" si="168"/>
        <v>14811.791666666666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4</v>
      </c>
      <c r="P2146">
        <f t="shared" si="166"/>
        <v>57.08</v>
      </c>
      <c r="Q2146" s="13" t="s">
        <v>8334</v>
      </c>
      <c r="R2146" t="s">
        <v>8335</v>
      </c>
      <c r="S2146" s="11">
        <f t="shared" si="167"/>
        <v>41499.546759259261</v>
      </c>
      <c r="T2146" s="11">
        <f t="shared" si="168"/>
        <v>15962.546759259259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9</v>
      </c>
      <c r="P2147">
        <f t="shared" si="166"/>
        <v>15.36</v>
      </c>
      <c r="Q2147" s="13" t="s">
        <v>8334</v>
      </c>
      <c r="R2147" t="s">
        <v>8335</v>
      </c>
      <c r="S2147" s="11">
        <f t="shared" si="167"/>
        <v>41575.237430555557</v>
      </c>
      <c r="T2147" s="11">
        <f t="shared" si="168"/>
        <v>16036.279097222221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27</v>
      </c>
      <c r="P2148">
        <f t="shared" si="166"/>
        <v>1366</v>
      </c>
      <c r="Q2148" s="13" t="s">
        <v>8334</v>
      </c>
      <c r="R2148" t="s">
        <v>8335</v>
      </c>
      <c r="S2148" s="11">
        <f t="shared" si="167"/>
        <v>42397.679513888885</v>
      </c>
      <c r="T2148" s="11">
        <f t="shared" si="168"/>
        <v>16842.679513888888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0</v>
      </c>
      <c r="P2149">
        <f t="shared" si="166"/>
        <v>24.84</v>
      </c>
      <c r="Q2149" s="13" t="s">
        <v>8334</v>
      </c>
      <c r="R2149" t="s">
        <v>8335</v>
      </c>
      <c r="S2149" s="11">
        <f t="shared" si="167"/>
        <v>41927.295694444445</v>
      </c>
      <c r="T2149" s="11">
        <f t="shared" si="168"/>
        <v>16390.337361111113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1365</v>
      </c>
      <c r="P2150">
        <f t="shared" si="166"/>
        <v>682.5</v>
      </c>
      <c r="Q2150" s="13" t="s">
        <v>8334</v>
      </c>
      <c r="R2150" t="s">
        <v>8335</v>
      </c>
      <c r="S2150" s="11">
        <f t="shared" si="167"/>
        <v>42066.733587962968</v>
      </c>
      <c r="T2150" s="11">
        <f t="shared" si="168"/>
        <v>16527.691921296297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68</v>
      </c>
      <c r="P2151" t="e">
        <f t="shared" si="166"/>
        <v>#DIV/0!</v>
      </c>
      <c r="Q2151" s="13" t="s">
        <v>8334</v>
      </c>
      <c r="R2151" t="s">
        <v>8335</v>
      </c>
      <c r="S2151" s="11">
        <f t="shared" si="167"/>
        <v>40355.024953703702</v>
      </c>
      <c r="T2151" s="11">
        <f t="shared" si="168"/>
        <v>14821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3</v>
      </c>
      <c r="P2152">
        <f t="shared" si="166"/>
        <v>340.5</v>
      </c>
      <c r="Q2152" s="13" t="s">
        <v>8334</v>
      </c>
      <c r="R2152" t="s">
        <v>8335</v>
      </c>
      <c r="S2152" s="11">
        <f t="shared" si="167"/>
        <v>42534.284710648149</v>
      </c>
      <c r="T2152" s="11">
        <f t="shared" si="168"/>
        <v>16995.284710648149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3</v>
      </c>
      <c r="P2153">
        <f t="shared" si="166"/>
        <v>226.83</v>
      </c>
      <c r="Q2153" s="13" t="s">
        <v>8334</v>
      </c>
      <c r="R2153" t="s">
        <v>8335</v>
      </c>
      <c r="S2153" s="11">
        <f t="shared" si="167"/>
        <v>42520.847384259265</v>
      </c>
      <c r="T2153" s="11">
        <f t="shared" si="168"/>
        <v>16981.847384259261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5</v>
      </c>
      <c r="P2154">
        <f t="shared" si="166"/>
        <v>340</v>
      </c>
      <c r="Q2154" s="13" t="s">
        <v>8334</v>
      </c>
      <c r="R2154" t="s">
        <v>8335</v>
      </c>
      <c r="S2154" s="11">
        <f t="shared" si="167"/>
        <v>41683.832280092596</v>
      </c>
      <c r="T2154" s="11">
        <f t="shared" si="168"/>
        <v>16144.790613425926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340</v>
      </c>
      <c r="Q2155" s="13" t="s">
        <v>8334</v>
      </c>
      <c r="R2155" t="s">
        <v>8335</v>
      </c>
      <c r="S2155" s="11">
        <f t="shared" si="167"/>
        <v>41974.911087962959</v>
      </c>
      <c r="T2155" s="11">
        <f t="shared" si="168"/>
        <v>16445.332638888889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540</v>
      </c>
      <c r="P2156">
        <f t="shared" si="166"/>
        <v>675.5</v>
      </c>
      <c r="Q2156" s="13" t="s">
        <v>8334</v>
      </c>
      <c r="R2156" t="s">
        <v>8335</v>
      </c>
      <c r="S2156" s="11">
        <f t="shared" si="167"/>
        <v>41647.632256944446</v>
      </c>
      <c r="T2156" s="11">
        <f t="shared" si="168"/>
        <v>16098.632256944444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27</v>
      </c>
      <c r="P2157">
        <f t="shared" si="166"/>
        <v>270.2</v>
      </c>
      <c r="Q2157" s="13" t="s">
        <v>8334</v>
      </c>
      <c r="R2157" t="s">
        <v>8335</v>
      </c>
      <c r="S2157" s="11">
        <f t="shared" si="167"/>
        <v>42430.747511574074</v>
      </c>
      <c r="T2157" s="11">
        <f t="shared" si="168"/>
        <v>16891.705844907407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2</v>
      </c>
      <c r="P2158">
        <f t="shared" si="166"/>
        <v>16.28</v>
      </c>
      <c r="Q2158" s="13" t="s">
        <v>8334</v>
      </c>
      <c r="R2158" t="s">
        <v>8335</v>
      </c>
      <c r="S2158" s="11">
        <f t="shared" si="167"/>
        <v>41488.85423611111</v>
      </c>
      <c r="T2158" s="11">
        <f t="shared" si="168"/>
        <v>15964.854236111112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</v>
      </c>
      <c r="P2159">
        <f t="shared" si="166"/>
        <v>23.62</v>
      </c>
      <c r="Q2159" s="13" t="s">
        <v>8334</v>
      </c>
      <c r="R2159" t="s">
        <v>8335</v>
      </c>
      <c r="S2159" s="11">
        <f t="shared" si="167"/>
        <v>42694.98128472222</v>
      </c>
      <c r="T2159" s="11">
        <f t="shared" si="168"/>
        <v>17158.332638888889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0</v>
      </c>
      <c r="P2160">
        <f t="shared" si="166"/>
        <v>4.32</v>
      </c>
      <c r="Q2160" s="13" t="s">
        <v>8334</v>
      </c>
      <c r="R2160" t="s">
        <v>8335</v>
      </c>
      <c r="S2160" s="11">
        <f t="shared" si="167"/>
        <v>41264.853865740741</v>
      </c>
      <c r="T2160" s="11">
        <f t="shared" si="168"/>
        <v>15740.853865740741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37</v>
      </c>
      <c r="P2161">
        <f t="shared" si="166"/>
        <v>671.01</v>
      </c>
      <c r="Q2161" s="13" t="s">
        <v>8334</v>
      </c>
      <c r="R2161" t="s">
        <v>8335</v>
      </c>
      <c r="S2161" s="11">
        <f t="shared" si="167"/>
        <v>40710.731180555551</v>
      </c>
      <c r="T2161" s="11">
        <f t="shared" si="168"/>
        <v>15171.731180555553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13</v>
      </c>
      <c r="P2162">
        <f t="shared" si="166"/>
        <v>83.5</v>
      </c>
      <c r="Q2162" s="13" t="s">
        <v>8334</v>
      </c>
      <c r="R2162" t="s">
        <v>8335</v>
      </c>
      <c r="S2162" s="11">
        <f t="shared" si="167"/>
        <v>41018.711863425924</v>
      </c>
      <c r="T2162" s="11">
        <f t="shared" si="168"/>
        <v>15479.711863425924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334</v>
      </c>
      <c r="P2163">
        <f t="shared" si="166"/>
        <v>102.69</v>
      </c>
      <c r="Q2163" s="13" t="s">
        <v>8326</v>
      </c>
      <c r="R2163" t="s">
        <v>8327</v>
      </c>
      <c r="S2163" s="11">
        <f t="shared" si="167"/>
        <v>42240.852534722217</v>
      </c>
      <c r="T2163" s="11">
        <f t="shared" si="168"/>
        <v>16701.85253472222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30</v>
      </c>
      <c r="P2164">
        <f t="shared" si="166"/>
        <v>22.98</v>
      </c>
      <c r="Q2164" s="13" t="s">
        <v>8326</v>
      </c>
      <c r="R2164" t="s">
        <v>8327</v>
      </c>
      <c r="S2164" s="11">
        <f t="shared" si="167"/>
        <v>41813.766099537039</v>
      </c>
      <c r="T2164" s="11">
        <f t="shared" si="168"/>
        <v>16275.766099537037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53</v>
      </c>
      <c r="P2165">
        <f t="shared" si="166"/>
        <v>30.27</v>
      </c>
      <c r="Q2165" s="13" t="s">
        <v>8326</v>
      </c>
      <c r="R2165" t="s">
        <v>8327</v>
      </c>
      <c r="S2165" s="11">
        <f t="shared" si="167"/>
        <v>42111.899537037039</v>
      </c>
      <c r="T2165" s="11">
        <f t="shared" si="168"/>
        <v>16594.159722222223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24</v>
      </c>
      <c r="P2166">
        <f t="shared" si="166"/>
        <v>16.02</v>
      </c>
      <c r="Q2166" s="13" t="s">
        <v>8326</v>
      </c>
      <c r="R2166" t="s">
        <v>8327</v>
      </c>
      <c r="S2166" s="11">
        <f t="shared" si="167"/>
        <v>42515.71775462963</v>
      </c>
      <c r="T2166" s="11">
        <f t="shared" si="168"/>
        <v>16977.165972222221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53</v>
      </c>
      <c r="P2167">
        <f t="shared" si="166"/>
        <v>11.37</v>
      </c>
      <c r="Q2167" s="13" t="s">
        <v>8326</v>
      </c>
      <c r="R2167" t="s">
        <v>8327</v>
      </c>
      <c r="S2167" s="11">
        <f t="shared" si="167"/>
        <v>42438.667071759264</v>
      </c>
      <c r="T2167" s="11">
        <f t="shared" si="168"/>
        <v>16899.625405092593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67</v>
      </c>
      <c r="P2168">
        <f t="shared" si="166"/>
        <v>41.56</v>
      </c>
      <c r="Q2168" s="13" t="s">
        <v>8326</v>
      </c>
      <c r="R2168" t="s">
        <v>8327</v>
      </c>
      <c r="S2168" s="11">
        <f t="shared" si="167"/>
        <v>41933.838171296295</v>
      </c>
      <c r="T2168" s="11">
        <f t="shared" si="168"/>
        <v>16409.879837962962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885</v>
      </c>
      <c r="P2169">
        <f t="shared" si="166"/>
        <v>166</v>
      </c>
      <c r="Q2169" s="13" t="s">
        <v>8326</v>
      </c>
      <c r="R2169" t="s">
        <v>8327</v>
      </c>
      <c r="S2169" s="11">
        <f t="shared" si="167"/>
        <v>41153.066400462965</v>
      </c>
      <c r="T2169" s="11">
        <f t="shared" si="168"/>
        <v>15598.066400462963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7</v>
      </c>
      <c r="P2170">
        <f t="shared" si="166"/>
        <v>3.9</v>
      </c>
      <c r="Q2170" s="13" t="s">
        <v>8326</v>
      </c>
      <c r="R2170" t="s">
        <v>8327</v>
      </c>
      <c r="S2170" s="11">
        <f t="shared" si="167"/>
        <v>42745.600243055553</v>
      </c>
      <c r="T2170" s="11">
        <f t="shared" si="168"/>
        <v>17207.208333333332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864</v>
      </c>
      <c r="P2171">
        <f t="shared" si="166"/>
        <v>188.86</v>
      </c>
      <c r="Q2171" s="13" t="s">
        <v>8326</v>
      </c>
      <c r="R2171" t="s">
        <v>8327</v>
      </c>
      <c r="S2171" s="11">
        <f t="shared" si="167"/>
        <v>42793.700821759259</v>
      </c>
      <c r="T2171" s="11">
        <f t="shared" si="168"/>
        <v>17227.700821759259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377</v>
      </c>
      <c r="P2172">
        <f t="shared" si="166"/>
        <v>69.42</v>
      </c>
      <c r="Q2172" s="13" t="s">
        <v>8326</v>
      </c>
      <c r="R2172" t="s">
        <v>8327</v>
      </c>
      <c r="S2172" s="11">
        <f t="shared" si="167"/>
        <v>42198.750254629631</v>
      </c>
      <c r="T2172" s="11">
        <f t="shared" si="168"/>
        <v>16669.750254629631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33</v>
      </c>
      <c r="P2173">
        <f t="shared" si="166"/>
        <v>28</v>
      </c>
      <c r="Q2173" s="13" t="s">
        <v>8326</v>
      </c>
      <c r="R2173" t="s">
        <v>8327</v>
      </c>
      <c r="S2173" s="11">
        <f t="shared" si="167"/>
        <v>42141.95711805555</v>
      </c>
      <c r="T2173" s="11">
        <f t="shared" si="168"/>
        <v>16608.208333333332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132</v>
      </c>
      <c r="P2174">
        <f t="shared" si="166"/>
        <v>101.15</v>
      </c>
      <c r="Q2174" s="13" t="s">
        <v>8326</v>
      </c>
      <c r="R2174" t="s">
        <v>8327</v>
      </c>
      <c r="S2174" s="11">
        <f t="shared" si="167"/>
        <v>42082.580092592587</v>
      </c>
      <c r="T2174" s="11">
        <f t="shared" si="168"/>
        <v>16543.580092592591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31</v>
      </c>
      <c r="P2175">
        <f t="shared" si="166"/>
        <v>14.58</v>
      </c>
      <c r="Q2175" s="13" t="s">
        <v>8326</v>
      </c>
      <c r="R2175" t="s">
        <v>8327</v>
      </c>
      <c r="S2175" s="11">
        <f t="shared" si="167"/>
        <v>41495.692627314813</v>
      </c>
      <c r="T2175" s="11">
        <f t="shared" si="168"/>
        <v>15958.165972222223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33</v>
      </c>
      <c r="P2176">
        <f t="shared" si="166"/>
        <v>20.73</v>
      </c>
      <c r="Q2176" s="13" t="s">
        <v>8326</v>
      </c>
      <c r="R2176" t="s">
        <v>8327</v>
      </c>
      <c r="S2176" s="11">
        <f t="shared" si="167"/>
        <v>42465.542905092589</v>
      </c>
      <c r="T2176" s="11">
        <f t="shared" si="168"/>
        <v>16926.542905092592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186</v>
      </c>
      <c r="P2177">
        <f t="shared" si="166"/>
        <v>50.19</v>
      </c>
      <c r="Q2177" s="13" t="s">
        <v>8326</v>
      </c>
      <c r="R2177" t="s">
        <v>8327</v>
      </c>
      <c r="S2177" s="11">
        <f t="shared" si="167"/>
        <v>42565.009097222224</v>
      </c>
      <c r="T2177" s="11">
        <f t="shared" si="168"/>
        <v>17003.009097222224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26</v>
      </c>
      <c r="P2178">
        <f t="shared" si="166"/>
        <v>18.34</v>
      </c>
      <c r="Q2178" s="13" t="s">
        <v>8326</v>
      </c>
      <c r="R2178" t="s">
        <v>8327</v>
      </c>
      <c r="S2178" s="11">
        <f t="shared" si="167"/>
        <v>42096.633206018523</v>
      </c>
      <c r="T2178" s="11">
        <f t="shared" si="168"/>
        <v>16557.63320601852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52</v>
      </c>
      <c r="P2179">
        <f t="shared" ref="P2179:P2242" si="171">ROUND(E2179/L2179,2)</f>
        <v>34.24</v>
      </c>
      <c r="Q2179" s="13" t="s">
        <v>8326</v>
      </c>
      <c r="R2179" t="s">
        <v>8327</v>
      </c>
      <c r="S2179" s="11">
        <f t="shared" ref="S2179:S2242" si="172">(((J2179/60)/60)/24)+DATE(1970, 1,1)</f>
        <v>42502.250775462962</v>
      </c>
      <c r="T2179" s="11">
        <f t="shared" ref="T2179:T2242" si="173">(((I2179/60)/60)/24)</f>
        <v>16958.250775462962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5</v>
      </c>
      <c r="P2180">
        <f t="shared" si="171"/>
        <v>1.51</v>
      </c>
      <c r="Q2180" s="13" t="s">
        <v>8326</v>
      </c>
      <c r="R2180" t="s">
        <v>8327</v>
      </c>
      <c r="S2180" s="11">
        <f t="shared" si="172"/>
        <v>42723.63653935185</v>
      </c>
      <c r="T2180" s="11">
        <f t="shared" si="173"/>
        <v>17184.636539351854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130</v>
      </c>
      <c r="P2181">
        <f t="shared" si="171"/>
        <v>61.9</v>
      </c>
      <c r="Q2181" s="13" t="s">
        <v>8326</v>
      </c>
      <c r="R2181" t="s">
        <v>8327</v>
      </c>
      <c r="S2181" s="11">
        <f t="shared" si="172"/>
        <v>42075.171203703707</v>
      </c>
      <c r="T2181" s="11">
        <f t="shared" si="173"/>
        <v>16536.171203703703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26</v>
      </c>
      <c r="P2182">
        <f t="shared" si="171"/>
        <v>16.63</v>
      </c>
      <c r="Q2182" s="13" t="s">
        <v>8326</v>
      </c>
      <c r="R2182" t="s">
        <v>8327</v>
      </c>
      <c r="S2182" s="11">
        <f t="shared" si="172"/>
        <v>42279.669768518521</v>
      </c>
      <c r="T2182" s="11">
        <f t="shared" si="173"/>
        <v>16752.711435185185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65</v>
      </c>
      <c r="P2183">
        <f t="shared" si="171"/>
        <v>24.45</v>
      </c>
      <c r="Q2183" s="13" t="s">
        <v>8334</v>
      </c>
      <c r="R2183" t="s">
        <v>8352</v>
      </c>
      <c r="S2183" s="11">
        <f t="shared" si="172"/>
        <v>42773.005243055552</v>
      </c>
      <c r="T2183" s="11">
        <f t="shared" si="173"/>
        <v>17218.005243055555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43</v>
      </c>
      <c r="P2184">
        <f t="shared" si="171"/>
        <v>3.64</v>
      </c>
      <c r="Q2184" s="13" t="s">
        <v>8334</v>
      </c>
      <c r="R2184" t="s">
        <v>8352</v>
      </c>
      <c r="S2184" s="11">
        <f t="shared" si="172"/>
        <v>41879.900752314818</v>
      </c>
      <c r="T2184" s="11">
        <f t="shared" si="173"/>
        <v>16345.900752314816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72</v>
      </c>
      <c r="P2185">
        <f t="shared" si="171"/>
        <v>4.63</v>
      </c>
      <c r="Q2185" s="13" t="s">
        <v>8334</v>
      </c>
      <c r="R2185" t="s">
        <v>8352</v>
      </c>
      <c r="S2185" s="11">
        <f t="shared" si="172"/>
        <v>42745.365474537044</v>
      </c>
      <c r="T2185" s="11">
        <f t="shared" si="173"/>
        <v>17206.208333333332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13</v>
      </c>
      <c r="P2186">
        <f t="shared" si="171"/>
        <v>4.8499999999999996</v>
      </c>
      <c r="Q2186" s="13" t="s">
        <v>8334</v>
      </c>
      <c r="R2186" t="s">
        <v>8352</v>
      </c>
      <c r="S2186" s="11">
        <f t="shared" si="172"/>
        <v>42380.690289351856</v>
      </c>
      <c r="T2186" s="11">
        <f t="shared" si="173"/>
        <v>16825.666666666668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26</v>
      </c>
      <c r="P2187">
        <f t="shared" si="171"/>
        <v>2.06</v>
      </c>
      <c r="Q2187" s="13" t="s">
        <v>8334</v>
      </c>
      <c r="R2187" t="s">
        <v>8352</v>
      </c>
      <c r="S2187" s="11">
        <f t="shared" si="172"/>
        <v>41319.349988425929</v>
      </c>
      <c r="T2187" s="11">
        <f t="shared" si="173"/>
        <v>15790.349988425927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6</v>
      </c>
      <c r="P2188">
        <f t="shared" si="171"/>
        <v>3.28</v>
      </c>
      <c r="Q2188" s="13" t="s">
        <v>8334</v>
      </c>
      <c r="R2188" t="s">
        <v>8352</v>
      </c>
      <c r="S2188" s="11">
        <f t="shared" si="172"/>
        <v>42583.615081018521</v>
      </c>
      <c r="T2188" s="11">
        <f t="shared" si="173"/>
        <v>17051.083333333332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6</v>
      </c>
      <c r="P2189">
        <f t="shared" si="171"/>
        <v>0.36</v>
      </c>
      <c r="Q2189" s="13" t="s">
        <v>8334</v>
      </c>
      <c r="R2189" t="s">
        <v>8352</v>
      </c>
      <c r="S2189" s="11">
        <f t="shared" si="172"/>
        <v>42068.209097222221</v>
      </c>
      <c r="T2189" s="11">
        <f t="shared" si="173"/>
        <v>16528.165972222221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23</v>
      </c>
      <c r="P2190">
        <f t="shared" si="171"/>
        <v>2.4900000000000002</v>
      </c>
      <c r="Q2190" s="13" t="s">
        <v>8334</v>
      </c>
      <c r="R2190" t="s">
        <v>8352</v>
      </c>
      <c r="S2190" s="11">
        <f t="shared" si="172"/>
        <v>42633.586122685185</v>
      </c>
      <c r="T2190" s="11">
        <f t="shared" si="173"/>
        <v>17099.708333333332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107</v>
      </c>
      <c r="P2191">
        <f t="shared" si="171"/>
        <v>14.55</v>
      </c>
      <c r="Q2191" s="13" t="s">
        <v>8334</v>
      </c>
      <c r="R2191" t="s">
        <v>8352</v>
      </c>
      <c r="S2191" s="11">
        <f t="shared" si="172"/>
        <v>42467.788194444445</v>
      </c>
      <c r="T2191" s="11">
        <f t="shared" si="173"/>
        <v>16912.916666666668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7</v>
      </c>
      <c r="P2192">
        <f t="shared" si="171"/>
        <v>2.38</v>
      </c>
      <c r="Q2192" s="13" t="s">
        <v>8334</v>
      </c>
      <c r="R2192" t="s">
        <v>8352</v>
      </c>
      <c r="S2192" s="11">
        <f t="shared" si="172"/>
        <v>42417.625046296293</v>
      </c>
      <c r="T2192" s="11">
        <f t="shared" si="173"/>
        <v>16883.290972222221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170</v>
      </c>
      <c r="P2193">
        <f t="shared" si="171"/>
        <v>51</v>
      </c>
      <c r="Q2193" s="13" t="s">
        <v>8334</v>
      </c>
      <c r="R2193" t="s">
        <v>8352</v>
      </c>
      <c r="S2193" s="11">
        <f t="shared" si="172"/>
        <v>42768.833645833336</v>
      </c>
      <c r="T2193" s="11">
        <f t="shared" si="173"/>
        <v>17211.833645833332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11</v>
      </c>
      <c r="P2194">
        <f t="shared" si="171"/>
        <v>0.39</v>
      </c>
      <c r="Q2194" s="13" t="s">
        <v>8334</v>
      </c>
      <c r="R2194" t="s">
        <v>8352</v>
      </c>
      <c r="S2194" s="11">
        <f t="shared" si="172"/>
        <v>42691.8512037037</v>
      </c>
      <c r="T2194" s="11">
        <f t="shared" si="173"/>
        <v>17150.958333333332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8</v>
      </c>
      <c r="P2195">
        <f t="shared" si="171"/>
        <v>1.42</v>
      </c>
      <c r="Q2195" s="13" t="s">
        <v>8334</v>
      </c>
      <c r="R2195" t="s">
        <v>8352</v>
      </c>
      <c r="S2195" s="11">
        <f t="shared" si="172"/>
        <v>42664.405925925923</v>
      </c>
      <c r="T2195" s="11">
        <f t="shared" si="173"/>
        <v>17126.207638888889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13</v>
      </c>
      <c r="P2196">
        <f t="shared" si="171"/>
        <v>1.45</v>
      </c>
      <c r="Q2196" s="13" t="s">
        <v>8334</v>
      </c>
      <c r="R2196" t="s">
        <v>8352</v>
      </c>
      <c r="S2196" s="11">
        <f t="shared" si="172"/>
        <v>42425.757986111115</v>
      </c>
      <c r="T2196" s="11">
        <f t="shared" si="173"/>
        <v>16886.716319444444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28</v>
      </c>
      <c r="P2197">
        <f t="shared" si="171"/>
        <v>11.04</v>
      </c>
      <c r="Q2197" s="13" t="s">
        <v>8334</v>
      </c>
      <c r="R2197" t="s">
        <v>8352</v>
      </c>
      <c r="S2197" s="11">
        <f t="shared" si="172"/>
        <v>42197.771990740745</v>
      </c>
      <c r="T2197" s="11">
        <f t="shared" si="173"/>
        <v>16658.771990740741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9</v>
      </c>
      <c r="P2198">
        <f t="shared" si="171"/>
        <v>5.39</v>
      </c>
      <c r="Q2198" s="13" t="s">
        <v>8334</v>
      </c>
      <c r="R2198" t="s">
        <v>8352</v>
      </c>
      <c r="S2198" s="11">
        <f t="shared" si="172"/>
        <v>42675.487291666665</v>
      </c>
      <c r="T2198" s="11">
        <f t="shared" si="173"/>
        <v>17137.291666666668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4</v>
      </c>
      <c r="P2199">
        <f t="shared" si="171"/>
        <v>0.28999999999999998</v>
      </c>
      <c r="Q2199" s="13" t="s">
        <v>8334</v>
      </c>
      <c r="R2199" t="s">
        <v>8352</v>
      </c>
      <c r="S2199" s="11">
        <f t="shared" si="172"/>
        <v>42033.584016203706</v>
      </c>
      <c r="T2199" s="11">
        <f t="shared" si="173"/>
        <v>16494.584016203702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3</v>
      </c>
      <c r="P2200">
        <f t="shared" si="171"/>
        <v>1.94</v>
      </c>
      <c r="Q2200" s="13" t="s">
        <v>8334</v>
      </c>
      <c r="R2200" t="s">
        <v>8352</v>
      </c>
      <c r="S2200" s="11">
        <f t="shared" si="172"/>
        <v>42292.513888888891</v>
      </c>
      <c r="T2200" s="11">
        <f t="shared" si="173"/>
        <v>16753.555555555555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</v>
      </c>
      <c r="P2201">
        <f t="shared" si="171"/>
        <v>5.0199999999999996</v>
      </c>
      <c r="Q2201" s="13" t="s">
        <v>8334</v>
      </c>
      <c r="R2201" t="s">
        <v>8352</v>
      </c>
      <c r="S2201" s="11">
        <f t="shared" si="172"/>
        <v>42262.416643518518</v>
      </c>
      <c r="T2201" s="11">
        <f t="shared" si="173"/>
        <v>16723.416643518518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63</v>
      </c>
      <c r="P2202">
        <f t="shared" si="171"/>
        <v>4.78</v>
      </c>
      <c r="Q2202" s="13" t="s">
        <v>8334</v>
      </c>
      <c r="R2202" t="s">
        <v>8352</v>
      </c>
      <c r="S2202" s="11">
        <f t="shared" si="172"/>
        <v>42163.625787037032</v>
      </c>
      <c r="T2202" s="11">
        <f t="shared" si="173"/>
        <v>16622.125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1137</v>
      </c>
      <c r="P2203">
        <f t="shared" si="171"/>
        <v>44.68</v>
      </c>
      <c r="Q2203" s="13" t="s">
        <v>8326</v>
      </c>
      <c r="R2203" t="s">
        <v>8331</v>
      </c>
      <c r="S2203" s="11">
        <f t="shared" si="172"/>
        <v>41276.846817129634</v>
      </c>
      <c r="T2203" s="11">
        <f t="shared" si="173"/>
        <v>15721.846817129632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31</v>
      </c>
      <c r="P2204">
        <f t="shared" si="171"/>
        <v>1.73</v>
      </c>
      <c r="Q2204" s="13" t="s">
        <v>8326</v>
      </c>
      <c r="R2204" t="s">
        <v>8331</v>
      </c>
      <c r="S2204" s="11">
        <f t="shared" si="172"/>
        <v>41184.849166666667</v>
      </c>
      <c r="T2204" s="11">
        <f t="shared" si="173"/>
        <v>15645.849166666667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63</v>
      </c>
      <c r="P2205">
        <f t="shared" si="171"/>
        <v>25</v>
      </c>
      <c r="Q2205" s="13" t="s">
        <v>8326</v>
      </c>
      <c r="R2205" t="s">
        <v>8331</v>
      </c>
      <c r="S2205" s="11">
        <f t="shared" si="172"/>
        <v>42241.85974537037</v>
      </c>
      <c r="T2205" s="11">
        <f t="shared" si="173"/>
        <v>16702.859745370373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83</v>
      </c>
      <c r="P2206">
        <f t="shared" si="171"/>
        <v>17.12</v>
      </c>
      <c r="Q2206" s="13" t="s">
        <v>8326</v>
      </c>
      <c r="R2206" t="s">
        <v>8331</v>
      </c>
      <c r="S2206" s="11">
        <f t="shared" si="172"/>
        <v>41312.311562499999</v>
      </c>
      <c r="T2206" s="11">
        <f t="shared" si="173"/>
        <v>15773.311562499999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166</v>
      </c>
      <c r="P2207">
        <f t="shared" si="171"/>
        <v>46.15</v>
      </c>
      <c r="Q2207" s="13" t="s">
        <v>8326</v>
      </c>
      <c r="R2207" t="s">
        <v>8331</v>
      </c>
      <c r="S2207" s="11">
        <f t="shared" si="172"/>
        <v>41031.82163194444</v>
      </c>
      <c r="T2207" s="11">
        <f t="shared" si="173"/>
        <v>15492.821631944442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113</v>
      </c>
      <c r="P2208">
        <f t="shared" si="171"/>
        <v>36.619999999999997</v>
      </c>
      <c r="Q2208" s="13" t="s">
        <v>8326</v>
      </c>
      <c r="R2208" t="s">
        <v>8331</v>
      </c>
      <c r="S2208" s="11">
        <f t="shared" si="172"/>
        <v>40997.257222222222</v>
      </c>
      <c r="T2208" s="11">
        <f t="shared" si="173"/>
        <v>15446.257222222221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62</v>
      </c>
      <c r="P2209">
        <f t="shared" si="171"/>
        <v>177.86</v>
      </c>
      <c r="Q2209" s="13" t="s">
        <v>8326</v>
      </c>
      <c r="R2209" t="s">
        <v>8331</v>
      </c>
      <c r="S2209" s="11">
        <f t="shared" si="172"/>
        <v>41564.194131944445</v>
      </c>
      <c r="T2209" s="11">
        <f t="shared" si="173"/>
        <v>16025.235798611111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124</v>
      </c>
      <c r="P2210">
        <f t="shared" si="171"/>
        <v>51.71</v>
      </c>
      <c r="Q2210" s="13" t="s">
        <v>8326</v>
      </c>
      <c r="R2210" t="s">
        <v>8331</v>
      </c>
      <c r="S2210" s="11">
        <f t="shared" si="172"/>
        <v>40946.882245370369</v>
      </c>
      <c r="T2210" s="11">
        <f t="shared" si="173"/>
        <v>15437.166666666666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247</v>
      </c>
      <c r="P2211">
        <f t="shared" si="171"/>
        <v>82.33</v>
      </c>
      <c r="Q2211" s="13" t="s">
        <v>8326</v>
      </c>
      <c r="R2211" t="s">
        <v>8331</v>
      </c>
      <c r="S2211" s="11">
        <f t="shared" si="172"/>
        <v>41732.479675925926</v>
      </c>
      <c r="T2211" s="11">
        <f t="shared" si="173"/>
        <v>16174.958333333334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31</v>
      </c>
      <c r="P2212">
        <f t="shared" si="171"/>
        <v>17.010000000000002</v>
      </c>
      <c r="Q2212" s="13" t="s">
        <v>8326</v>
      </c>
      <c r="R2212" t="s">
        <v>8331</v>
      </c>
      <c r="S2212" s="11">
        <f t="shared" si="172"/>
        <v>40956.066087962965</v>
      </c>
      <c r="T2212" s="11">
        <f t="shared" si="173"/>
        <v>15444.733333333332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49</v>
      </c>
      <c r="P2213">
        <f t="shared" si="171"/>
        <v>10.210000000000001</v>
      </c>
      <c r="Q2213" s="13" t="s">
        <v>8326</v>
      </c>
      <c r="R2213" t="s">
        <v>8331</v>
      </c>
      <c r="S2213" s="11">
        <f t="shared" si="172"/>
        <v>41716.785011574073</v>
      </c>
      <c r="T2213" s="11">
        <f t="shared" si="173"/>
        <v>16170.290972222223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20</v>
      </c>
      <c r="P2214">
        <f t="shared" si="171"/>
        <v>9.9600000000000009</v>
      </c>
      <c r="Q2214" s="13" t="s">
        <v>8326</v>
      </c>
      <c r="R2214" t="s">
        <v>8331</v>
      </c>
      <c r="S2214" s="11">
        <f t="shared" si="172"/>
        <v>41548.747418981482</v>
      </c>
      <c r="T2214" s="11">
        <f t="shared" si="173"/>
        <v>16013.041666666666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24480</v>
      </c>
      <c r="P2215">
        <f t="shared" si="171"/>
        <v>1224</v>
      </c>
      <c r="Q2215" s="13" t="s">
        <v>8326</v>
      </c>
      <c r="R2215" t="s">
        <v>8331</v>
      </c>
      <c r="S2215" s="11">
        <f t="shared" si="172"/>
        <v>42109.826145833329</v>
      </c>
      <c r="T2215" s="11">
        <f t="shared" si="173"/>
        <v>16570.826145833333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203</v>
      </c>
      <c r="P2216">
        <f t="shared" si="171"/>
        <v>50.83</v>
      </c>
      <c r="Q2216" s="13" t="s">
        <v>8326</v>
      </c>
      <c r="R2216" t="s">
        <v>8331</v>
      </c>
      <c r="S2216" s="11">
        <f t="shared" si="172"/>
        <v>41646.792222222226</v>
      </c>
      <c r="T2216" s="11">
        <f t="shared" si="173"/>
        <v>16107.792222222224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221</v>
      </c>
      <c r="P2217">
        <f t="shared" si="171"/>
        <v>36.909999999999997</v>
      </c>
      <c r="Q2217" s="13" t="s">
        <v>8326</v>
      </c>
      <c r="R2217" t="s">
        <v>8331</v>
      </c>
      <c r="S2217" s="11">
        <f t="shared" si="172"/>
        <v>40958.717268518521</v>
      </c>
      <c r="T2217" s="11">
        <f t="shared" si="173"/>
        <v>15412.290972222223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406</v>
      </c>
      <c r="P2218">
        <f t="shared" si="171"/>
        <v>87</v>
      </c>
      <c r="Q2218" s="13" t="s">
        <v>8326</v>
      </c>
      <c r="R2218" t="s">
        <v>8331</v>
      </c>
      <c r="S2218" s="11">
        <f t="shared" si="172"/>
        <v>42194.751678240747</v>
      </c>
      <c r="T2218" s="11">
        <f t="shared" si="173"/>
        <v>16639.751678240744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290</v>
      </c>
      <c r="P2219">
        <f t="shared" si="171"/>
        <v>135.22</v>
      </c>
      <c r="Q2219" s="13" t="s">
        <v>8326</v>
      </c>
      <c r="R2219" t="s">
        <v>8331</v>
      </c>
      <c r="S2219" s="11">
        <f t="shared" si="172"/>
        <v>42299.776770833334</v>
      </c>
      <c r="T2219" s="11">
        <f t="shared" si="173"/>
        <v>16741.333333333332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61</v>
      </c>
      <c r="P2220">
        <f t="shared" si="171"/>
        <v>16.010000000000002</v>
      </c>
      <c r="Q2220" s="13" t="s">
        <v>8326</v>
      </c>
      <c r="R2220" t="s">
        <v>8331</v>
      </c>
      <c r="S2220" s="11">
        <f t="shared" si="172"/>
        <v>41127.812303240738</v>
      </c>
      <c r="T2220" s="11">
        <f t="shared" si="173"/>
        <v>15581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122</v>
      </c>
      <c r="P2221">
        <f t="shared" si="171"/>
        <v>64</v>
      </c>
      <c r="Q2221" s="13" t="s">
        <v>8326</v>
      </c>
      <c r="R2221" t="s">
        <v>8331</v>
      </c>
      <c r="S2221" s="11">
        <f t="shared" si="172"/>
        <v>42205.718888888892</v>
      </c>
      <c r="T2221" s="11">
        <f t="shared" si="173"/>
        <v>16666.718888888889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35</v>
      </c>
      <c r="P2222">
        <f t="shared" si="171"/>
        <v>17.61</v>
      </c>
      <c r="Q2222" s="13" t="s">
        <v>8326</v>
      </c>
      <c r="R2222" t="s">
        <v>8331</v>
      </c>
      <c r="S2222" s="11">
        <f t="shared" si="172"/>
        <v>41452.060601851852</v>
      </c>
      <c r="T2222" s="11">
        <f t="shared" si="173"/>
        <v>15913.060601851852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16</v>
      </c>
      <c r="P2223">
        <f t="shared" si="171"/>
        <v>5.51</v>
      </c>
      <c r="Q2223" s="13" t="s">
        <v>8334</v>
      </c>
      <c r="R2223" t="s">
        <v>8352</v>
      </c>
      <c r="S2223" s="11">
        <f t="shared" si="172"/>
        <v>42452.666770833333</v>
      </c>
      <c r="T2223" s="11">
        <f t="shared" si="173"/>
        <v>16914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240</v>
      </c>
      <c r="P2224">
        <f t="shared" si="171"/>
        <v>40.03</v>
      </c>
      <c r="Q2224" s="13" t="s">
        <v>8334</v>
      </c>
      <c r="R2224" t="s">
        <v>8352</v>
      </c>
      <c r="S2224" s="11">
        <f t="shared" si="172"/>
        <v>40906.787581018521</v>
      </c>
      <c r="T2224" s="11">
        <f t="shared" si="173"/>
        <v>15367.78758101852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6</v>
      </c>
      <c r="P2225">
        <f t="shared" si="171"/>
        <v>12</v>
      </c>
      <c r="Q2225" s="13" t="s">
        <v>8334</v>
      </c>
      <c r="R2225" t="s">
        <v>8352</v>
      </c>
      <c r="S2225" s="11">
        <f t="shared" si="172"/>
        <v>42152.640833333338</v>
      </c>
      <c r="T2225" s="11">
        <f t="shared" si="173"/>
        <v>16613.640833333335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12</v>
      </c>
      <c r="P2226">
        <f t="shared" si="171"/>
        <v>4.05</v>
      </c>
      <c r="Q2226" s="13" t="s">
        <v>8334</v>
      </c>
      <c r="R2226" t="s">
        <v>8352</v>
      </c>
      <c r="S2226" s="11">
        <f t="shared" si="172"/>
        <v>42644.667534722219</v>
      </c>
      <c r="T2226" s="11">
        <f t="shared" si="173"/>
        <v>17103.791666666668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6</v>
      </c>
      <c r="P2227">
        <f t="shared" si="171"/>
        <v>1</v>
      </c>
      <c r="Q2227" s="13" t="s">
        <v>8334</v>
      </c>
      <c r="R2227" t="s">
        <v>8352</v>
      </c>
      <c r="S2227" s="11">
        <f t="shared" si="172"/>
        <v>41873.79184027778</v>
      </c>
      <c r="T2227" s="11">
        <f t="shared" si="173"/>
        <v>16334.791840277778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7</v>
      </c>
      <c r="P2228">
        <f t="shared" si="171"/>
        <v>3.74</v>
      </c>
      <c r="Q2228" s="13" t="s">
        <v>8334</v>
      </c>
      <c r="R2228" t="s">
        <v>8352</v>
      </c>
      <c r="S2228" s="11">
        <f t="shared" si="172"/>
        <v>42381.79886574074</v>
      </c>
      <c r="T2228" s="11">
        <f t="shared" si="173"/>
        <v>16843.207638888889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9</v>
      </c>
      <c r="P2229">
        <f t="shared" si="171"/>
        <v>3.99</v>
      </c>
      <c r="Q2229" s="13" t="s">
        <v>8334</v>
      </c>
      <c r="R2229" t="s">
        <v>8352</v>
      </c>
      <c r="S2229" s="11">
        <f t="shared" si="172"/>
        <v>41561.807349537034</v>
      </c>
      <c r="T2229" s="11">
        <f t="shared" si="173"/>
        <v>16022.849016203703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120</v>
      </c>
      <c r="P2230">
        <f t="shared" si="171"/>
        <v>8.33</v>
      </c>
      <c r="Q2230" s="13" t="s">
        <v>8334</v>
      </c>
      <c r="R2230" t="s">
        <v>8352</v>
      </c>
      <c r="S2230" s="11">
        <f t="shared" si="172"/>
        <v>42202.278194444443</v>
      </c>
      <c r="T2230" s="11">
        <f t="shared" si="173"/>
        <v>16663.278194444447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15</v>
      </c>
      <c r="P2231">
        <f t="shared" si="171"/>
        <v>2.23</v>
      </c>
      <c r="Q2231" s="13" t="s">
        <v>8334</v>
      </c>
      <c r="R2231" t="s">
        <v>8352</v>
      </c>
      <c r="S2231" s="11">
        <f t="shared" si="172"/>
        <v>41484.664247685185</v>
      </c>
      <c r="T2231" s="11">
        <f t="shared" si="173"/>
        <v>15951.166666666666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14</v>
      </c>
      <c r="P2232">
        <f t="shared" si="171"/>
        <v>2.4</v>
      </c>
      <c r="Q2232" s="13" t="s">
        <v>8334</v>
      </c>
      <c r="R2232" t="s">
        <v>8352</v>
      </c>
      <c r="S2232" s="11">
        <f t="shared" si="172"/>
        <v>41724.881099537037</v>
      </c>
      <c r="T2232" s="11">
        <f t="shared" si="173"/>
        <v>16185.881099537039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48</v>
      </c>
      <c r="P2233">
        <f t="shared" si="171"/>
        <v>1.08</v>
      </c>
      <c r="Q2233" s="13" t="s">
        <v>8334</v>
      </c>
      <c r="R2233" t="s">
        <v>8352</v>
      </c>
      <c r="S2233" s="11">
        <f t="shared" si="172"/>
        <v>41423.910891203705</v>
      </c>
      <c r="T2233" s="11">
        <f t="shared" si="173"/>
        <v>15881.208333333334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24</v>
      </c>
      <c r="P2234">
        <f t="shared" si="171"/>
        <v>1.2</v>
      </c>
      <c r="Q2234" s="13" t="s">
        <v>8334</v>
      </c>
      <c r="R2234" t="s">
        <v>8352</v>
      </c>
      <c r="S2234" s="11">
        <f t="shared" si="172"/>
        <v>41806.794074074074</v>
      </c>
      <c r="T2234" s="11">
        <f t="shared" si="173"/>
        <v>16270.125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47</v>
      </c>
      <c r="P2235">
        <f t="shared" si="171"/>
        <v>3.03</v>
      </c>
      <c r="Q2235" s="13" t="s">
        <v>8334</v>
      </c>
      <c r="R2235" t="s">
        <v>8352</v>
      </c>
      <c r="S2235" s="11">
        <f t="shared" si="172"/>
        <v>42331.378923611104</v>
      </c>
      <c r="T2235" s="11">
        <f t="shared" si="173"/>
        <v>16783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1185</v>
      </c>
      <c r="P2236">
        <f t="shared" si="171"/>
        <v>42.32</v>
      </c>
      <c r="Q2236" s="13" t="s">
        <v>8334</v>
      </c>
      <c r="R2236" t="s">
        <v>8352</v>
      </c>
      <c r="S2236" s="11">
        <f t="shared" si="172"/>
        <v>42710.824618055558</v>
      </c>
      <c r="T2236" s="11">
        <f t="shared" si="173"/>
        <v>17171.824618055554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9</v>
      </c>
      <c r="P2237">
        <f t="shared" si="171"/>
        <v>8.0500000000000007</v>
      </c>
      <c r="Q2237" s="13" t="s">
        <v>8334</v>
      </c>
      <c r="R2237" t="s">
        <v>8352</v>
      </c>
      <c r="S2237" s="11">
        <f t="shared" si="172"/>
        <v>42062.022118055553</v>
      </c>
      <c r="T2237" s="11">
        <f t="shared" si="173"/>
        <v>16522.980451388892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42</v>
      </c>
      <c r="P2238">
        <f t="shared" si="171"/>
        <v>1.74</v>
      </c>
      <c r="Q2238" s="13" t="s">
        <v>8334</v>
      </c>
      <c r="R2238" t="s">
        <v>8352</v>
      </c>
      <c r="S2238" s="11">
        <f t="shared" si="172"/>
        <v>42371.617164351846</v>
      </c>
      <c r="T2238" s="11">
        <f t="shared" si="173"/>
        <v>16832.61716435185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7</v>
      </c>
      <c r="P2239">
        <f t="shared" si="171"/>
        <v>1.2</v>
      </c>
      <c r="Q2239" s="13" t="s">
        <v>8334</v>
      </c>
      <c r="R2239" t="s">
        <v>8352</v>
      </c>
      <c r="S2239" s="11">
        <f t="shared" si="172"/>
        <v>41915.003275462965</v>
      </c>
      <c r="T2239" s="11">
        <f t="shared" si="173"/>
        <v>16386.332638888889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29</v>
      </c>
      <c r="P2240">
        <f t="shared" si="171"/>
        <v>14.87</v>
      </c>
      <c r="Q2240" s="13" t="s">
        <v>8334</v>
      </c>
      <c r="R2240" t="s">
        <v>8352</v>
      </c>
      <c r="S2240" s="11">
        <f t="shared" si="172"/>
        <v>42774.621712962966</v>
      </c>
      <c r="T2240" s="11">
        <f t="shared" si="173"/>
        <v>17235.621712962962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5</v>
      </c>
      <c r="P2241">
        <f t="shared" si="171"/>
        <v>2.76</v>
      </c>
      <c r="Q2241" s="13" t="s">
        <v>8334</v>
      </c>
      <c r="R2241" t="s">
        <v>8352</v>
      </c>
      <c r="S2241" s="11">
        <f t="shared" si="172"/>
        <v>41572.958495370374</v>
      </c>
      <c r="T2241" s="11">
        <f t="shared" si="173"/>
        <v>16040.168055555556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23</v>
      </c>
      <c r="P2242">
        <f t="shared" si="171"/>
        <v>12.19</v>
      </c>
      <c r="Q2242" s="13" t="s">
        <v>8334</v>
      </c>
      <c r="R2242" t="s">
        <v>8352</v>
      </c>
      <c r="S2242" s="11">
        <f t="shared" si="172"/>
        <v>42452.825740740736</v>
      </c>
      <c r="T2242" s="11">
        <f t="shared" si="173"/>
        <v>16913.82574074074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117</v>
      </c>
      <c r="P2243">
        <f t="shared" ref="P2243:P2306" si="176">ROUND(E2243/L2243,2)</f>
        <v>7.17</v>
      </c>
      <c r="Q2243" s="13" t="s">
        <v>8334</v>
      </c>
      <c r="R2243" t="s">
        <v>8352</v>
      </c>
      <c r="S2243" s="11">
        <f t="shared" ref="S2243:S2306" si="177">(((J2243/60)/60)/24)+DATE(1970, 1,1)</f>
        <v>42766.827546296292</v>
      </c>
      <c r="T2243" s="11">
        <f t="shared" ref="T2243:T2306" si="178">(((I2243/60)/60)/24)</f>
        <v>17227.827546296296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12</v>
      </c>
      <c r="P2244">
        <f t="shared" si="176"/>
        <v>0.46</v>
      </c>
      <c r="Q2244" s="13" t="s">
        <v>8334</v>
      </c>
      <c r="R2244" t="s">
        <v>8352</v>
      </c>
      <c r="S2244" s="11">
        <f t="shared" si="177"/>
        <v>41569.575613425928</v>
      </c>
      <c r="T2244" s="11">
        <f t="shared" si="178"/>
        <v>16036.126388888888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116100</v>
      </c>
      <c r="P2245">
        <f t="shared" si="176"/>
        <v>0.56999999999999995</v>
      </c>
      <c r="Q2245" s="13" t="s">
        <v>8334</v>
      </c>
      <c r="R2245" t="s">
        <v>8352</v>
      </c>
      <c r="S2245" s="11">
        <f t="shared" si="177"/>
        <v>42800.751041666663</v>
      </c>
      <c r="T2245" s="11">
        <f t="shared" si="178"/>
        <v>17238.125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23</v>
      </c>
      <c r="P2246">
        <f t="shared" si="176"/>
        <v>3.99</v>
      </c>
      <c r="Q2246" s="13" t="s">
        <v>8334</v>
      </c>
      <c r="R2246" t="s">
        <v>8352</v>
      </c>
      <c r="S2246" s="11">
        <f t="shared" si="177"/>
        <v>42647.818819444445</v>
      </c>
      <c r="T2246" s="11">
        <f t="shared" si="178"/>
        <v>17090.854166666668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29</v>
      </c>
      <c r="P2247">
        <f t="shared" si="176"/>
        <v>0.57999999999999996</v>
      </c>
      <c r="Q2247" s="13" t="s">
        <v>8334</v>
      </c>
      <c r="R2247" t="s">
        <v>8352</v>
      </c>
      <c r="S2247" s="11">
        <f t="shared" si="177"/>
        <v>41660.708530092597</v>
      </c>
      <c r="T2247" s="11">
        <f t="shared" si="178"/>
        <v>16122.75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46</v>
      </c>
      <c r="P2248">
        <f t="shared" si="176"/>
        <v>20.18</v>
      </c>
      <c r="Q2248" s="13" t="s">
        <v>8334</v>
      </c>
      <c r="R2248" t="s">
        <v>8352</v>
      </c>
      <c r="S2248" s="11">
        <f t="shared" si="177"/>
        <v>42221.79178240741</v>
      </c>
      <c r="T2248" s="11">
        <f t="shared" si="178"/>
        <v>16682.791782407407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6</v>
      </c>
      <c r="P2249">
        <f t="shared" si="176"/>
        <v>3.03</v>
      </c>
      <c r="Q2249" s="13" t="s">
        <v>8334</v>
      </c>
      <c r="R2249" t="s">
        <v>8352</v>
      </c>
      <c r="S2249" s="11">
        <f t="shared" si="177"/>
        <v>42200.666261574079</v>
      </c>
      <c r="T2249" s="11">
        <f t="shared" si="178"/>
        <v>16645.666261574075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16</v>
      </c>
      <c r="P2250">
        <f t="shared" si="176"/>
        <v>8.9700000000000006</v>
      </c>
      <c r="Q2250" s="13" t="s">
        <v>8334</v>
      </c>
      <c r="R2250" t="s">
        <v>8352</v>
      </c>
      <c r="S2250" s="11">
        <f t="shared" si="177"/>
        <v>42688.875902777778</v>
      </c>
      <c r="T2250" s="11">
        <f t="shared" si="178"/>
        <v>17149.875902777778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33</v>
      </c>
      <c r="P2251">
        <f t="shared" si="176"/>
        <v>6.37</v>
      </c>
      <c r="Q2251" s="13" t="s">
        <v>8334</v>
      </c>
      <c r="R2251" t="s">
        <v>8352</v>
      </c>
      <c r="S2251" s="11">
        <f t="shared" si="177"/>
        <v>41336.703298611108</v>
      </c>
      <c r="T2251" s="11">
        <f t="shared" si="178"/>
        <v>15797.661631944444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5</v>
      </c>
      <c r="P2252">
        <f t="shared" si="176"/>
        <v>2.0099999999999998</v>
      </c>
      <c r="Q2252" s="13" t="s">
        <v>8334</v>
      </c>
      <c r="R2252" t="s">
        <v>8352</v>
      </c>
      <c r="S2252" s="11">
        <f t="shared" si="177"/>
        <v>42677.005474537036</v>
      </c>
      <c r="T2252" s="11">
        <f t="shared" si="178"/>
        <v>17138.047141203704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</v>
      </c>
      <c r="P2253">
        <f t="shared" si="176"/>
        <v>2.39</v>
      </c>
      <c r="Q2253" s="13" t="s">
        <v>8334</v>
      </c>
      <c r="R2253" t="s">
        <v>8352</v>
      </c>
      <c r="S2253" s="11">
        <f t="shared" si="177"/>
        <v>41846.34579861111</v>
      </c>
      <c r="T2253" s="11">
        <f t="shared" si="178"/>
        <v>16298.34579861111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13</v>
      </c>
      <c r="P2254">
        <f t="shared" si="176"/>
        <v>4.5999999999999996</v>
      </c>
      <c r="Q2254" s="13" t="s">
        <v>8334</v>
      </c>
      <c r="R2254" t="s">
        <v>8352</v>
      </c>
      <c r="S2254" s="11">
        <f t="shared" si="177"/>
        <v>42573.327986111108</v>
      </c>
      <c r="T2254" s="11">
        <f t="shared" si="178"/>
        <v>17019.327986111111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14</v>
      </c>
      <c r="P2255">
        <f t="shared" si="176"/>
        <v>13.63</v>
      </c>
      <c r="Q2255" s="13" t="s">
        <v>8334</v>
      </c>
      <c r="R2255" t="s">
        <v>8352</v>
      </c>
      <c r="S2255" s="11">
        <f t="shared" si="177"/>
        <v>42296.631331018521</v>
      </c>
      <c r="T2255" s="11">
        <f t="shared" si="178"/>
        <v>16757.672997685186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228</v>
      </c>
      <c r="P2256">
        <f t="shared" si="176"/>
        <v>5.8</v>
      </c>
      <c r="Q2256" s="13" t="s">
        <v>8334</v>
      </c>
      <c r="R2256" t="s">
        <v>8352</v>
      </c>
      <c r="S2256" s="11">
        <f t="shared" si="177"/>
        <v>42752.647777777776</v>
      </c>
      <c r="T2256" s="11">
        <f t="shared" si="178"/>
        <v>17190.64777777778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29</v>
      </c>
      <c r="P2257">
        <f t="shared" si="176"/>
        <v>4.21</v>
      </c>
      <c r="Q2257" s="13" t="s">
        <v>8334</v>
      </c>
      <c r="R2257" t="s">
        <v>8352</v>
      </c>
      <c r="S2257" s="11">
        <f t="shared" si="177"/>
        <v>42467.951979166668</v>
      </c>
      <c r="T2257" s="11">
        <f t="shared" si="178"/>
        <v>16928.951979166668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238</v>
      </c>
      <c r="P2258">
        <f t="shared" si="176"/>
        <v>22.8</v>
      </c>
      <c r="Q2258" s="13" t="s">
        <v>8334</v>
      </c>
      <c r="R2258" t="s">
        <v>8352</v>
      </c>
      <c r="S2258" s="11">
        <f t="shared" si="177"/>
        <v>42682.451921296291</v>
      </c>
      <c r="T2258" s="11">
        <f t="shared" si="178"/>
        <v>17127.451921296295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45</v>
      </c>
      <c r="P2259">
        <f t="shared" si="176"/>
        <v>6.72</v>
      </c>
      <c r="Q2259" s="13" t="s">
        <v>8334</v>
      </c>
      <c r="R2259" t="s">
        <v>8352</v>
      </c>
      <c r="S2259" s="11">
        <f t="shared" si="177"/>
        <v>42505.936678240745</v>
      </c>
      <c r="T2259" s="11">
        <f t="shared" si="178"/>
        <v>16971.958333333332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51</v>
      </c>
      <c r="P2260">
        <f t="shared" si="176"/>
        <v>5.51</v>
      </c>
      <c r="Q2260" s="13" t="s">
        <v>8334</v>
      </c>
      <c r="R2260" t="s">
        <v>8352</v>
      </c>
      <c r="S2260" s="11">
        <f t="shared" si="177"/>
        <v>42136.75100694444</v>
      </c>
      <c r="T2260" s="11">
        <f t="shared" si="178"/>
        <v>16597.751006944443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113</v>
      </c>
      <c r="P2261">
        <f t="shared" si="176"/>
        <v>5.49</v>
      </c>
      <c r="Q2261" s="13" t="s">
        <v>8334</v>
      </c>
      <c r="R2261" t="s">
        <v>8352</v>
      </c>
      <c r="S2261" s="11">
        <f t="shared" si="177"/>
        <v>42702.804814814815</v>
      </c>
      <c r="T2261" s="11">
        <f t="shared" si="178"/>
        <v>17143.804814814815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45</v>
      </c>
      <c r="P2262">
        <f t="shared" si="176"/>
        <v>13.45</v>
      </c>
      <c r="Q2262" s="13" t="s">
        <v>8334</v>
      </c>
      <c r="R2262" t="s">
        <v>8352</v>
      </c>
      <c r="S2262" s="11">
        <f t="shared" si="177"/>
        <v>41695.016782407409</v>
      </c>
      <c r="T2262" s="11">
        <f t="shared" si="178"/>
        <v>16155.975115740743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113</v>
      </c>
      <c r="P2263">
        <f t="shared" si="176"/>
        <v>5.38</v>
      </c>
      <c r="Q2263" s="13" t="s">
        <v>8334</v>
      </c>
      <c r="R2263" t="s">
        <v>8352</v>
      </c>
      <c r="S2263" s="11">
        <f t="shared" si="177"/>
        <v>42759.724768518514</v>
      </c>
      <c r="T2263" s="11">
        <f t="shared" si="178"/>
        <v>17211.724768518518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34</v>
      </c>
      <c r="P2264">
        <f t="shared" si="176"/>
        <v>6.22</v>
      </c>
      <c r="Q2264" s="13" t="s">
        <v>8334</v>
      </c>
      <c r="R2264" t="s">
        <v>8352</v>
      </c>
      <c r="S2264" s="11">
        <f t="shared" si="177"/>
        <v>41926.585162037038</v>
      </c>
      <c r="T2264" s="11">
        <f t="shared" si="178"/>
        <v>16392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15</v>
      </c>
      <c r="P2265">
        <f t="shared" si="176"/>
        <v>18.77</v>
      </c>
      <c r="Q2265" s="13" t="s">
        <v>8334</v>
      </c>
      <c r="R2265" t="s">
        <v>8352</v>
      </c>
      <c r="S2265" s="11">
        <f t="shared" si="177"/>
        <v>42014.832326388889</v>
      </c>
      <c r="T2265" s="11">
        <f t="shared" si="178"/>
        <v>16466.832326388889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19</v>
      </c>
      <c r="P2266">
        <f t="shared" si="176"/>
        <v>2.5299999999999998</v>
      </c>
      <c r="Q2266" s="13" t="s">
        <v>8334</v>
      </c>
      <c r="R2266" t="s">
        <v>8352</v>
      </c>
      <c r="S2266" s="11">
        <f t="shared" si="177"/>
        <v>42496.582337962958</v>
      </c>
      <c r="T2266" s="11">
        <f t="shared" si="178"/>
        <v>16944.125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562</v>
      </c>
      <c r="P2267">
        <f t="shared" si="176"/>
        <v>66.09</v>
      </c>
      <c r="Q2267" s="13" t="s">
        <v>8334</v>
      </c>
      <c r="R2267" t="s">
        <v>8352</v>
      </c>
      <c r="S2267" s="11">
        <f t="shared" si="177"/>
        <v>42689.853090277778</v>
      </c>
      <c r="T2267" s="11">
        <f t="shared" si="178"/>
        <v>17127.853090277778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75</v>
      </c>
      <c r="P2268">
        <f t="shared" si="176"/>
        <v>5.77</v>
      </c>
      <c r="Q2268" s="13" t="s">
        <v>8334</v>
      </c>
      <c r="R2268" t="s">
        <v>8352</v>
      </c>
      <c r="S2268" s="11">
        <f t="shared" si="177"/>
        <v>42469.874907407408</v>
      </c>
      <c r="T2268" s="11">
        <f t="shared" si="178"/>
        <v>16918.083333333332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6</v>
      </c>
      <c r="P2269">
        <f t="shared" si="176"/>
        <v>2.77</v>
      </c>
      <c r="Q2269" s="13" t="s">
        <v>8334</v>
      </c>
      <c r="R2269" t="s">
        <v>8352</v>
      </c>
      <c r="S2269" s="11">
        <f t="shared" si="177"/>
        <v>41968.829826388886</v>
      </c>
      <c r="T2269" s="11">
        <f t="shared" si="178"/>
        <v>16425.041666666668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4</v>
      </c>
      <c r="P2270">
        <f t="shared" si="176"/>
        <v>5.75</v>
      </c>
      <c r="Q2270" s="13" t="s">
        <v>8334</v>
      </c>
      <c r="R2270" t="s">
        <v>8352</v>
      </c>
      <c r="S2270" s="11">
        <f t="shared" si="177"/>
        <v>42776.082349537035</v>
      </c>
      <c r="T2270" s="11">
        <f t="shared" si="178"/>
        <v>17237.082349537035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45</v>
      </c>
      <c r="P2271">
        <f t="shared" si="176"/>
        <v>1.24</v>
      </c>
      <c r="Q2271" s="13" t="s">
        <v>8334</v>
      </c>
      <c r="R2271" t="s">
        <v>8352</v>
      </c>
      <c r="S2271" s="11">
        <f t="shared" si="177"/>
        <v>42776.704432870371</v>
      </c>
      <c r="T2271" s="11">
        <f t="shared" si="178"/>
        <v>17232.208333333332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4</v>
      </c>
      <c r="P2272">
        <f t="shared" si="176"/>
        <v>0.67</v>
      </c>
      <c r="Q2272" s="13" t="s">
        <v>8334</v>
      </c>
      <c r="R2272" t="s">
        <v>8352</v>
      </c>
      <c r="S2272" s="11">
        <f t="shared" si="177"/>
        <v>42725.869363425925</v>
      </c>
      <c r="T2272" s="11">
        <f t="shared" si="178"/>
        <v>17176.915972222221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6</v>
      </c>
      <c r="P2273">
        <f t="shared" si="176"/>
        <v>0.84</v>
      </c>
      <c r="Q2273" s="13" t="s">
        <v>8334</v>
      </c>
      <c r="R2273" t="s">
        <v>8352</v>
      </c>
      <c r="S2273" s="11">
        <f t="shared" si="177"/>
        <v>42684.000046296293</v>
      </c>
      <c r="T2273" s="11">
        <f t="shared" si="178"/>
        <v>17145.000046296296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111</v>
      </c>
      <c r="P2274">
        <f t="shared" si="176"/>
        <v>1.17</v>
      </c>
      <c r="Q2274" s="13" t="s">
        <v>8334</v>
      </c>
      <c r="R2274" t="s">
        <v>8352</v>
      </c>
      <c r="S2274" s="11">
        <f t="shared" si="177"/>
        <v>42315.699490740735</v>
      </c>
      <c r="T2274" s="11">
        <f t="shared" si="178"/>
        <v>16776.699490740739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44</v>
      </c>
      <c r="P2275">
        <f t="shared" si="176"/>
        <v>7.52</v>
      </c>
      <c r="Q2275" s="13" t="s">
        <v>8334</v>
      </c>
      <c r="R2275" t="s">
        <v>8352</v>
      </c>
      <c r="S2275" s="11">
        <f t="shared" si="177"/>
        <v>42781.549097222218</v>
      </c>
      <c r="T2275" s="11">
        <f t="shared" si="178"/>
        <v>17237.507430555557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44</v>
      </c>
      <c r="P2276">
        <f t="shared" si="176"/>
        <v>11.16</v>
      </c>
      <c r="Q2276" s="13" t="s">
        <v>8334</v>
      </c>
      <c r="R2276" t="s">
        <v>8352</v>
      </c>
      <c r="S2276" s="11">
        <f t="shared" si="177"/>
        <v>41663.500659722224</v>
      </c>
      <c r="T2276" s="11">
        <f t="shared" si="178"/>
        <v>16124.500659722222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170</v>
      </c>
      <c r="P2277">
        <f t="shared" si="176"/>
        <v>13.95</v>
      </c>
      <c r="Q2277" s="13" t="s">
        <v>8334</v>
      </c>
      <c r="R2277" t="s">
        <v>8352</v>
      </c>
      <c r="S2277" s="11">
        <f t="shared" si="177"/>
        <v>41965.616655092599</v>
      </c>
      <c r="T2277" s="11">
        <f t="shared" si="178"/>
        <v>16426.616655092595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24</v>
      </c>
      <c r="P2278">
        <f t="shared" si="176"/>
        <v>14.68</v>
      </c>
      <c r="Q2278" s="13" t="s">
        <v>8334</v>
      </c>
      <c r="R2278" t="s">
        <v>8352</v>
      </c>
      <c r="S2278" s="11">
        <f t="shared" si="177"/>
        <v>41614.651493055557</v>
      </c>
      <c r="T2278" s="11">
        <f t="shared" si="178"/>
        <v>16075.651493055555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13</v>
      </c>
      <c r="P2279">
        <f t="shared" si="176"/>
        <v>5.32</v>
      </c>
      <c r="Q2279" s="13" t="s">
        <v>8334</v>
      </c>
      <c r="R2279" t="s">
        <v>8352</v>
      </c>
      <c r="S2279" s="11">
        <f t="shared" si="177"/>
        <v>40936.678506944445</v>
      </c>
      <c r="T2279" s="11">
        <f t="shared" si="178"/>
        <v>15397.678506944445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55</v>
      </c>
      <c r="P2280">
        <f t="shared" si="176"/>
        <v>10.78</v>
      </c>
      <c r="Q2280" s="13" t="s">
        <v>8334</v>
      </c>
      <c r="R2280" t="s">
        <v>8352</v>
      </c>
      <c r="S2280" s="11">
        <f t="shared" si="177"/>
        <v>42338.709108796291</v>
      </c>
      <c r="T2280" s="11">
        <f t="shared" si="178"/>
        <v>16803.957638888889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110</v>
      </c>
      <c r="P2281">
        <f t="shared" si="176"/>
        <v>34.380000000000003</v>
      </c>
      <c r="Q2281" s="13" t="s">
        <v>8334</v>
      </c>
      <c r="R2281" t="s">
        <v>8352</v>
      </c>
      <c r="S2281" s="11">
        <f t="shared" si="177"/>
        <v>42020.806701388887</v>
      </c>
      <c r="T2281" s="11">
        <f t="shared" si="178"/>
        <v>16470.166666666668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11</v>
      </c>
      <c r="P2282">
        <f t="shared" si="176"/>
        <v>2.29</v>
      </c>
      <c r="Q2282" s="13" t="s">
        <v>8334</v>
      </c>
      <c r="R2282" t="s">
        <v>8352</v>
      </c>
      <c r="S2282" s="11">
        <f t="shared" si="177"/>
        <v>42234.624895833331</v>
      </c>
      <c r="T2282" s="11">
        <f t="shared" si="178"/>
        <v>16695.624895833334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366</v>
      </c>
      <c r="P2283">
        <f t="shared" si="176"/>
        <v>99.73</v>
      </c>
      <c r="Q2283" s="13" t="s">
        <v>8326</v>
      </c>
      <c r="R2283" t="s">
        <v>8327</v>
      </c>
      <c r="S2283" s="11">
        <f t="shared" si="177"/>
        <v>40687.285844907405</v>
      </c>
      <c r="T2283" s="11">
        <f t="shared" si="178"/>
        <v>15180.284722222221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146</v>
      </c>
      <c r="P2284">
        <f t="shared" si="176"/>
        <v>91.33</v>
      </c>
      <c r="Q2284" s="13" t="s">
        <v>8326</v>
      </c>
      <c r="R2284" t="s">
        <v>8327</v>
      </c>
      <c r="S2284" s="11">
        <f t="shared" si="177"/>
        <v>42323.17460648148</v>
      </c>
      <c r="T2284" s="11">
        <f t="shared" si="178"/>
        <v>16814.174606481483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36</v>
      </c>
      <c r="P2285">
        <f t="shared" si="176"/>
        <v>22.73</v>
      </c>
      <c r="Q2285" s="13" t="s">
        <v>8326</v>
      </c>
      <c r="R2285" t="s">
        <v>8327</v>
      </c>
      <c r="S2285" s="11">
        <f t="shared" si="177"/>
        <v>40978.125046296293</v>
      </c>
      <c r="T2285" s="11">
        <f t="shared" si="178"/>
        <v>15469.083379629628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18</v>
      </c>
      <c r="P2286">
        <f t="shared" si="176"/>
        <v>18.47</v>
      </c>
      <c r="Q2286" s="13" t="s">
        <v>8326</v>
      </c>
      <c r="R2286" t="s">
        <v>8327</v>
      </c>
      <c r="S2286" s="11">
        <f t="shared" si="177"/>
        <v>40585.796817129631</v>
      </c>
      <c r="T2286" s="11">
        <f t="shared" si="178"/>
        <v>15045.166666666666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36</v>
      </c>
      <c r="P2287">
        <f t="shared" si="176"/>
        <v>13.77</v>
      </c>
      <c r="Q2287" s="13" t="s">
        <v>8326</v>
      </c>
      <c r="R2287" t="s">
        <v>8327</v>
      </c>
      <c r="S2287" s="11">
        <f t="shared" si="177"/>
        <v>41059.185682870368</v>
      </c>
      <c r="T2287" s="11">
        <f t="shared" si="178"/>
        <v>15520.185682870369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72</v>
      </c>
      <c r="P2288">
        <f t="shared" si="176"/>
        <v>77.319999999999993</v>
      </c>
      <c r="Q2288" s="13" t="s">
        <v>8326</v>
      </c>
      <c r="R2288" t="s">
        <v>8327</v>
      </c>
      <c r="S2288" s="11">
        <f t="shared" si="177"/>
        <v>41494.963587962964</v>
      </c>
      <c r="T2288" s="11">
        <f t="shared" si="178"/>
        <v>15954.165972222223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24</v>
      </c>
      <c r="P2289">
        <f t="shared" si="176"/>
        <v>10.210000000000001</v>
      </c>
      <c r="Q2289" s="13" t="s">
        <v>8326</v>
      </c>
      <c r="R2289" t="s">
        <v>8327</v>
      </c>
      <c r="S2289" s="11">
        <f t="shared" si="177"/>
        <v>41792.667361111111</v>
      </c>
      <c r="T2289" s="11">
        <f t="shared" si="178"/>
        <v>16244.667361111111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108</v>
      </c>
      <c r="P2290">
        <f t="shared" si="176"/>
        <v>43.28</v>
      </c>
      <c r="Q2290" s="13" t="s">
        <v>8326</v>
      </c>
      <c r="R2290" t="s">
        <v>8327</v>
      </c>
      <c r="S2290" s="11">
        <f t="shared" si="177"/>
        <v>41067.827418981484</v>
      </c>
      <c r="T2290" s="11">
        <f t="shared" si="178"/>
        <v>15517.75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72</v>
      </c>
      <c r="P2291">
        <f t="shared" si="176"/>
        <v>43.24</v>
      </c>
      <c r="Q2291" s="13" t="s">
        <v>8326</v>
      </c>
      <c r="R2291" t="s">
        <v>8327</v>
      </c>
      <c r="S2291" s="11">
        <f t="shared" si="177"/>
        <v>41571.998379629629</v>
      </c>
      <c r="T2291" s="11">
        <f t="shared" si="178"/>
        <v>16045.973611111111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72</v>
      </c>
      <c r="P2292">
        <f t="shared" si="176"/>
        <v>37.24</v>
      </c>
      <c r="Q2292" s="13" t="s">
        <v>8326</v>
      </c>
      <c r="R2292" t="s">
        <v>8327</v>
      </c>
      <c r="S2292" s="11">
        <f t="shared" si="177"/>
        <v>40070.253819444442</v>
      </c>
      <c r="T2292" s="11">
        <f t="shared" si="178"/>
        <v>14579.708333333334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43</v>
      </c>
      <c r="P2293">
        <f t="shared" si="176"/>
        <v>25.12</v>
      </c>
      <c r="Q2293" s="13" t="s">
        <v>8326</v>
      </c>
      <c r="R2293" t="s">
        <v>8327</v>
      </c>
      <c r="S2293" s="11">
        <f t="shared" si="177"/>
        <v>40987.977060185185</v>
      </c>
      <c r="T2293" s="11">
        <f t="shared" si="178"/>
        <v>15453.166666666666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54</v>
      </c>
      <c r="P2294">
        <f t="shared" si="176"/>
        <v>23.43</v>
      </c>
      <c r="Q2294" s="13" t="s">
        <v>8326</v>
      </c>
      <c r="R2294" t="s">
        <v>8327</v>
      </c>
      <c r="S2294" s="11">
        <f t="shared" si="177"/>
        <v>40987.697638888887</v>
      </c>
      <c r="T2294" s="11">
        <f t="shared" si="178"/>
        <v>15448.697638888889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126</v>
      </c>
      <c r="P2295">
        <f t="shared" si="176"/>
        <v>39.74</v>
      </c>
      <c r="Q2295" s="13" t="s">
        <v>8326</v>
      </c>
      <c r="R2295" t="s">
        <v>8327</v>
      </c>
      <c r="S2295" s="11">
        <f t="shared" si="177"/>
        <v>41151.708321759259</v>
      </c>
      <c r="T2295" s="11">
        <f t="shared" si="178"/>
        <v>15608.165972222223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21</v>
      </c>
      <c r="P2296">
        <f t="shared" si="176"/>
        <v>9.57</v>
      </c>
      <c r="Q2296" s="13" t="s">
        <v>8326</v>
      </c>
      <c r="R2296" t="s">
        <v>8327</v>
      </c>
      <c r="S2296" s="11">
        <f t="shared" si="177"/>
        <v>41264.72314814815</v>
      </c>
      <c r="T2296" s="11">
        <f t="shared" si="178"/>
        <v>15725.723148148149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89</v>
      </c>
      <c r="P2297">
        <f t="shared" si="176"/>
        <v>31.44</v>
      </c>
      <c r="Q2297" s="13" t="s">
        <v>8326</v>
      </c>
      <c r="R2297" t="s">
        <v>8327</v>
      </c>
      <c r="S2297" s="11">
        <f t="shared" si="177"/>
        <v>41270.954351851848</v>
      </c>
      <c r="T2297" s="11">
        <f t="shared" si="178"/>
        <v>15731.954351851849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15</v>
      </c>
      <c r="P2298">
        <f t="shared" si="176"/>
        <v>7.36</v>
      </c>
      <c r="Q2298" s="13" t="s">
        <v>8326</v>
      </c>
      <c r="R2298" t="s">
        <v>8327</v>
      </c>
      <c r="S2298" s="11">
        <f t="shared" si="177"/>
        <v>40927.731782407405</v>
      </c>
      <c r="T2298" s="11">
        <f t="shared" si="178"/>
        <v>15393.731782407407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107</v>
      </c>
      <c r="P2299">
        <f t="shared" si="176"/>
        <v>56.11</v>
      </c>
      <c r="Q2299" s="13" t="s">
        <v>8326</v>
      </c>
      <c r="R2299" t="s">
        <v>8327</v>
      </c>
      <c r="S2299" s="11">
        <f t="shared" si="177"/>
        <v>40948.042233796295</v>
      </c>
      <c r="T2299" s="11">
        <f t="shared" si="178"/>
        <v>15413.165972222223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4</v>
      </c>
      <c r="P2300">
        <f t="shared" si="176"/>
        <v>3.7</v>
      </c>
      <c r="Q2300" s="13" t="s">
        <v>8326</v>
      </c>
      <c r="R2300" t="s">
        <v>8327</v>
      </c>
      <c r="S2300" s="11">
        <f t="shared" si="177"/>
        <v>41694.84065972222</v>
      </c>
      <c r="T2300" s="11">
        <f t="shared" si="178"/>
        <v>16155.798993055556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355</v>
      </c>
      <c r="P2301">
        <f t="shared" si="176"/>
        <v>76.09</v>
      </c>
      <c r="Q2301" s="13" t="s">
        <v>8326</v>
      </c>
      <c r="R2301" t="s">
        <v>8327</v>
      </c>
      <c r="S2301" s="11">
        <f t="shared" si="177"/>
        <v>40565.032511574071</v>
      </c>
      <c r="T2301" s="11">
        <f t="shared" si="178"/>
        <v>15011.032511574072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133</v>
      </c>
      <c r="P2302">
        <f t="shared" si="176"/>
        <v>152.13999999999999</v>
      </c>
      <c r="Q2302" s="13" t="s">
        <v>8326</v>
      </c>
      <c r="R2302" t="s">
        <v>8327</v>
      </c>
      <c r="S2302" s="11">
        <f t="shared" si="177"/>
        <v>41074.727037037039</v>
      </c>
      <c r="T2302" s="11">
        <f t="shared" si="178"/>
        <v>15519.727037037037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21</v>
      </c>
      <c r="P2303">
        <f t="shared" si="176"/>
        <v>5.04</v>
      </c>
      <c r="Q2303" s="13" t="s">
        <v>8326</v>
      </c>
      <c r="R2303" t="s">
        <v>8330</v>
      </c>
      <c r="S2303" s="11">
        <f t="shared" si="177"/>
        <v>41416.146944444445</v>
      </c>
      <c r="T2303" s="11">
        <f t="shared" si="178"/>
        <v>15877.146944444445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46</v>
      </c>
      <c r="P2304">
        <f t="shared" si="176"/>
        <v>12.51</v>
      </c>
      <c r="Q2304" s="13" t="s">
        <v>8326</v>
      </c>
      <c r="R2304" t="s">
        <v>8330</v>
      </c>
      <c r="S2304" s="11">
        <f t="shared" si="177"/>
        <v>41605.868449074071</v>
      </c>
      <c r="T2304" s="11">
        <f t="shared" si="178"/>
        <v>16070.291666666666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16</v>
      </c>
      <c r="P2305">
        <f t="shared" si="176"/>
        <v>10.29</v>
      </c>
      <c r="Q2305" s="13" t="s">
        <v>8326</v>
      </c>
      <c r="R2305" t="s">
        <v>8330</v>
      </c>
      <c r="S2305" s="11">
        <f t="shared" si="177"/>
        <v>40850.111064814817</v>
      </c>
      <c r="T2305" s="11">
        <f t="shared" si="178"/>
        <v>15321.152731481481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18</v>
      </c>
      <c r="P2306">
        <f t="shared" si="176"/>
        <v>9.3800000000000008</v>
      </c>
      <c r="Q2306" s="13" t="s">
        <v>8326</v>
      </c>
      <c r="R2306" t="s">
        <v>8330</v>
      </c>
      <c r="S2306" s="11">
        <f t="shared" si="177"/>
        <v>40502.815868055557</v>
      </c>
      <c r="T2306" s="11">
        <f t="shared" si="178"/>
        <v>14975.207638888889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6</v>
      </c>
      <c r="P2307">
        <f t="shared" ref="P2307:P2370" si="181">ROUND(E2307/L2307,2)</f>
        <v>6.34</v>
      </c>
      <c r="Q2307" s="13" t="s">
        <v>8326</v>
      </c>
      <c r="R2307" t="s">
        <v>8330</v>
      </c>
      <c r="S2307" s="11">
        <f t="shared" ref="S2307:S2370" si="182">(((J2307/60)/60)/24)+DATE(1970, 1,1)</f>
        <v>41834.695277777777</v>
      </c>
      <c r="T2307" s="11">
        <f t="shared" ref="T2307:T2370" si="183">(((I2307/60)/60)/24)</f>
        <v>16290.75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30</v>
      </c>
      <c r="P2308">
        <f t="shared" si="181"/>
        <v>14.47</v>
      </c>
      <c r="Q2308" s="13" t="s">
        <v>8326</v>
      </c>
      <c r="R2308" t="s">
        <v>8330</v>
      </c>
      <c r="S2308" s="11">
        <f t="shared" si="182"/>
        <v>40948.16815972222</v>
      </c>
      <c r="T2308" s="11">
        <f t="shared" si="183"/>
        <v>15409.168159722221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54</v>
      </c>
      <c r="P2309">
        <f t="shared" si="181"/>
        <v>14.07</v>
      </c>
      <c r="Q2309" s="13" t="s">
        <v>8326</v>
      </c>
      <c r="R2309" t="s">
        <v>8330</v>
      </c>
      <c r="S2309" s="11">
        <f t="shared" si="182"/>
        <v>41004.802465277775</v>
      </c>
      <c r="T2309" s="11">
        <f t="shared" si="183"/>
        <v>15465.802407407406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2</v>
      </c>
      <c r="P2310">
        <f t="shared" si="181"/>
        <v>1.72</v>
      </c>
      <c r="Q2310" s="13" t="s">
        <v>8326</v>
      </c>
      <c r="R2310" t="s">
        <v>8330</v>
      </c>
      <c r="S2310" s="11">
        <f t="shared" si="182"/>
        <v>41851.962916666671</v>
      </c>
      <c r="T2310" s="11">
        <f t="shared" si="183"/>
        <v>16311.041666666666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18</v>
      </c>
      <c r="P2311">
        <f t="shared" si="181"/>
        <v>9.82</v>
      </c>
      <c r="Q2311" s="13" t="s">
        <v>8326</v>
      </c>
      <c r="R2311" t="s">
        <v>8330</v>
      </c>
      <c r="S2311" s="11">
        <f t="shared" si="182"/>
        <v>41307.987696759257</v>
      </c>
      <c r="T2311" s="11">
        <f t="shared" si="183"/>
        <v>15773.987696759259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6</v>
      </c>
      <c r="P2312">
        <f t="shared" si="181"/>
        <v>0.86</v>
      </c>
      <c r="Q2312" s="13" t="s">
        <v>8326</v>
      </c>
      <c r="R2312" t="s">
        <v>8330</v>
      </c>
      <c r="S2312" s="11">
        <f t="shared" si="182"/>
        <v>41324.79415509259</v>
      </c>
      <c r="T2312" s="11">
        <f t="shared" si="183"/>
        <v>15785.752488425926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12</v>
      </c>
      <c r="P2313">
        <f t="shared" si="181"/>
        <v>10.1</v>
      </c>
      <c r="Q2313" s="13" t="s">
        <v>8326</v>
      </c>
      <c r="R2313" t="s">
        <v>8330</v>
      </c>
      <c r="S2313" s="11">
        <f t="shared" si="182"/>
        <v>41736.004502314812</v>
      </c>
      <c r="T2313" s="11">
        <f t="shared" si="183"/>
        <v>16197.004502314814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35</v>
      </c>
      <c r="P2314">
        <f t="shared" si="181"/>
        <v>13.29</v>
      </c>
      <c r="Q2314" s="13" t="s">
        <v>8326</v>
      </c>
      <c r="R2314" t="s">
        <v>8330</v>
      </c>
      <c r="S2314" s="11">
        <f t="shared" si="182"/>
        <v>41716.632847222223</v>
      </c>
      <c r="T2314" s="11">
        <f t="shared" si="183"/>
        <v>16178.958333333334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21</v>
      </c>
      <c r="P2315">
        <f t="shared" si="181"/>
        <v>6.68</v>
      </c>
      <c r="Q2315" s="13" t="s">
        <v>8326</v>
      </c>
      <c r="R2315" t="s">
        <v>8330</v>
      </c>
      <c r="S2315" s="11">
        <f t="shared" si="182"/>
        <v>41002.958634259259</v>
      </c>
      <c r="T2315" s="11">
        <f t="shared" si="183"/>
        <v>15463.958634259259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87</v>
      </c>
      <c r="P2316">
        <f t="shared" si="181"/>
        <v>20.94</v>
      </c>
      <c r="Q2316" s="13" t="s">
        <v>8326</v>
      </c>
      <c r="R2316" t="s">
        <v>8330</v>
      </c>
      <c r="S2316" s="11">
        <f t="shared" si="182"/>
        <v>41037.551585648151</v>
      </c>
      <c r="T2316" s="11">
        <f t="shared" si="183"/>
        <v>15498.551585648149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42</v>
      </c>
      <c r="P2317">
        <f t="shared" si="181"/>
        <v>16.34</v>
      </c>
      <c r="Q2317" s="13" t="s">
        <v>8326</v>
      </c>
      <c r="R2317" t="s">
        <v>8330</v>
      </c>
      <c r="S2317" s="11">
        <f t="shared" si="182"/>
        <v>41004.72619212963</v>
      </c>
      <c r="T2317" s="11">
        <f t="shared" si="183"/>
        <v>15465.726192129629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7</v>
      </c>
      <c r="P2318">
        <f t="shared" si="181"/>
        <v>5.22</v>
      </c>
      <c r="Q2318" s="13" t="s">
        <v>8326</v>
      </c>
      <c r="R2318" t="s">
        <v>8330</v>
      </c>
      <c r="S2318" s="11">
        <f t="shared" si="182"/>
        <v>40079.725115740745</v>
      </c>
      <c r="T2318" s="11">
        <f t="shared" si="183"/>
        <v>14587.766666666668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260</v>
      </c>
      <c r="P2319">
        <f t="shared" si="181"/>
        <v>47.33</v>
      </c>
      <c r="Q2319" s="13" t="s">
        <v>8326</v>
      </c>
      <c r="R2319" t="s">
        <v>8330</v>
      </c>
      <c r="S2319" s="11">
        <f t="shared" si="182"/>
        <v>40192.542233796295</v>
      </c>
      <c r="T2319" s="11">
        <f t="shared" si="183"/>
        <v>14655.208333333334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21</v>
      </c>
      <c r="P2320">
        <f t="shared" si="181"/>
        <v>6.38</v>
      </c>
      <c r="Q2320" s="13" t="s">
        <v>8326</v>
      </c>
      <c r="R2320" t="s">
        <v>8330</v>
      </c>
      <c r="S2320" s="11">
        <f t="shared" si="182"/>
        <v>40050.643680555557</v>
      </c>
      <c r="T2320" s="11">
        <f t="shared" si="183"/>
        <v>14513.165972222223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35</v>
      </c>
      <c r="P2321">
        <f t="shared" si="181"/>
        <v>13.51</v>
      </c>
      <c r="Q2321" s="13" t="s">
        <v>8326</v>
      </c>
      <c r="R2321" t="s">
        <v>8330</v>
      </c>
      <c r="S2321" s="11">
        <f t="shared" si="182"/>
        <v>41593.082002314812</v>
      </c>
      <c r="T2321" s="11">
        <f t="shared" si="183"/>
        <v>16054.082002314814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21</v>
      </c>
      <c r="P2322">
        <f t="shared" si="181"/>
        <v>11.69</v>
      </c>
      <c r="Q2322" s="13" t="s">
        <v>8326</v>
      </c>
      <c r="R2322" t="s">
        <v>8330</v>
      </c>
      <c r="S2322" s="11">
        <f t="shared" si="182"/>
        <v>41696.817129629628</v>
      </c>
      <c r="T2322" s="11">
        <f t="shared" si="183"/>
        <v>16162.775462962964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10</v>
      </c>
      <c r="P2323">
        <f t="shared" si="181"/>
        <v>16.25</v>
      </c>
      <c r="Q2323" s="13" t="s">
        <v>8337</v>
      </c>
      <c r="R2323" t="s">
        <v>8353</v>
      </c>
      <c r="S2323" s="11">
        <f t="shared" si="182"/>
        <v>42799.260428240741</v>
      </c>
      <c r="T2323" s="11">
        <f t="shared" si="183"/>
        <v>17260.218761574073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38</v>
      </c>
      <c r="P2324">
        <f t="shared" si="181"/>
        <v>259</v>
      </c>
      <c r="Q2324" s="13" t="s">
        <v>8337</v>
      </c>
      <c r="R2324" t="s">
        <v>8353</v>
      </c>
      <c r="S2324" s="11">
        <f t="shared" si="182"/>
        <v>42804.895474537043</v>
      </c>
      <c r="T2324" s="11">
        <f t="shared" si="183"/>
        <v>17265.853807870371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414</v>
      </c>
      <c r="P2325">
        <f t="shared" si="181"/>
        <v>258.75</v>
      </c>
      <c r="Q2325" s="13" t="s">
        <v>8337</v>
      </c>
      <c r="R2325" t="s">
        <v>8353</v>
      </c>
      <c r="S2325" s="11">
        <f t="shared" si="182"/>
        <v>42807.755173611105</v>
      </c>
      <c r="T2325" s="11">
        <f t="shared" si="183"/>
        <v>17245.755173611109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14</v>
      </c>
      <c r="P2326">
        <f t="shared" si="181"/>
        <v>16.97</v>
      </c>
      <c r="Q2326" s="13" t="s">
        <v>8337</v>
      </c>
      <c r="R2326" t="s">
        <v>8353</v>
      </c>
      <c r="S2326" s="11">
        <f t="shared" si="182"/>
        <v>42790.885243055556</v>
      </c>
      <c r="T2326" s="11">
        <f t="shared" si="183"/>
        <v>17251.843576388888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104</v>
      </c>
      <c r="P2327">
        <f t="shared" si="181"/>
        <v>147.86000000000001</v>
      </c>
      <c r="Q2327" s="13" t="s">
        <v>8337</v>
      </c>
      <c r="R2327" t="s">
        <v>8353</v>
      </c>
      <c r="S2327" s="11">
        <f t="shared" si="182"/>
        <v>42794.022349537037</v>
      </c>
      <c r="T2327" s="11">
        <f t="shared" si="183"/>
        <v>17254.980682870369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7</v>
      </c>
      <c r="P2328">
        <f t="shared" si="181"/>
        <v>1035</v>
      </c>
      <c r="Q2328" s="13" t="s">
        <v>8337</v>
      </c>
      <c r="R2328" t="s">
        <v>8353</v>
      </c>
      <c r="S2328" s="11">
        <f t="shared" si="182"/>
        <v>42804.034120370372</v>
      </c>
      <c r="T2328" s="11">
        <f t="shared" si="183"/>
        <v>17286.708333333332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3</v>
      </c>
      <c r="P2329">
        <f t="shared" si="181"/>
        <v>0.31</v>
      </c>
      <c r="Q2329" s="13" t="s">
        <v>8337</v>
      </c>
      <c r="R2329" t="s">
        <v>8353</v>
      </c>
      <c r="S2329" s="11">
        <f t="shared" si="182"/>
        <v>41842.917129629634</v>
      </c>
      <c r="T2329" s="11">
        <f t="shared" si="183"/>
        <v>16308.917129629632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10</v>
      </c>
      <c r="P2330">
        <f t="shared" si="181"/>
        <v>1.92</v>
      </c>
      <c r="Q2330" s="13" t="s">
        <v>8337</v>
      </c>
      <c r="R2330" t="s">
        <v>8353</v>
      </c>
      <c r="S2330" s="11">
        <f t="shared" si="182"/>
        <v>42139.781678240746</v>
      </c>
      <c r="T2330" s="11">
        <f t="shared" si="183"/>
        <v>16600.781678240743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4</v>
      </c>
      <c r="P2331">
        <f t="shared" si="181"/>
        <v>8.24</v>
      </c>
      <c r="Q2331" s="13" t="s">
        <v>8337</v>
      </c>
      <c r="R2331" t="s">
        <v>8353</v>
      </c>
      <c r="S2331" s="11">
        <f t="shared" si="182"/>
        <v>41807.624374999999</v>
      </c>
      <c r="T2331" s="11">
        <f t="shared" si="183"/>
        <v>16268.624375000001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3</v>
      </c>
      <c r="P2332">
        <f t="shared" si="181"/>
        <v>6.29</v>
      </c>
      <c r="Q2332" s="13" t="s">
        <v>8337</v>
      </c>
      <c r="R2332" t="s">
        <v>8353</v>
      </c>
      <c r="S2332" s="11">
        <f t="shared" si="182"/>
        <v>42332.89980324074</v>
      </c>
      <c r="T2332" s="11">
        <f t="shared" si="183"/>
        <v>16794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13</v>
      </c>
      <c r="P2333">
        <f t="shared" si="181"/>
        <v>3.63</v>
      </c>
      <c r="Q2333" s="13" t="s">
        <v>8337</v>
      </c>
      <c r="R2333" t="s">
        <v>8353</v>
      </c>
      <c r="S2333" s="11">
        <f t="shared" si="182"/>
        <v>41839.005671296298</v>
      </c>
      <c r="T2333" s="11">
        <f t="shared" si="183"/>
        <v>16300.005671296298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4</v>
      </c>
      <c r="P2334">
        <f t="shared" si="181"/>
        <v>2.91</v>
      </c>
      <c r="Q2334" s="13" t="s">
        <v>8337</v>
      </c>
      <c r="R2334" t="s">
        <v>8353</v>
      </c>
      <c r="S2334" s="11">
        <f t="shared" si="182"/>
        <v>42011.628136574072</v>
      </c>
      <c r="T2334" s="11">
        <f t="shared" si="183"/>
        <v>16472.628136574072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171</v>
      </c>
      <c r="P2335">
        <f t="shared" si="181"/>
        <v>10.9</v>
      </c>
      <c r="Q2335" s="13" t="s">
        <v>8337</v>
      </c>
      <c r="R2335" t="s">
        <v>8353</v>
      </c>
      <c r="S2335" s="11">
        <f t="shared" si="182"/>
        <v>41767.650347222225</v>
      </c>
      <c r="T2335" s="11">
        <f t="shared" si="183"/>
        <v>16219.743055555555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26</v>
      </c>
      <c r="P2336">
        <f t="shared" si="181"/>
        <v>15.3</v>
      </c>
      <c r="Q2336" s="13" t="s">
        <v>8337</v>
      </c>
      <c r="R2336" t="s">
        <v>8353</v>
      </c>
      <c r="S2336" s="11">
        <f t="shared" si="182"/>
        <v>41918.670115740737</v>
      </c>
      <c r="T2336" s="11">
        <f t="shared" si="183"/>
        <v>16379.731944444444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4</v>
      </c>
      <c r="P2337">
        <f t="shared" si="181"/>
        <v>4.6399999999999997</v>
      </c>
      <c r="Q2337" s="13" t="s">
        <v>8337</v>
      </c>
      <c r="R2337" t="s">
        <v>8353</v>
      </c>
      <c r="S2337" s="11">
        <f t="shared" si="182"/>
        <v>41771.572256944448</v>
      </c>
      <c r="T2337" s="11">
        <f t="shared" si="183"/>
        <v>16232.572256944446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</v>
      </c>
      <c r="P2338">
        <f t="shared" si="181"/>
        <v>0.47</v>
      </c>
      <c r="Q2338" s="13" t="s">
        <v>8337</v>
      </c>
      <c r="R2338" t="s">
        <v>8353</v>
      </c>
      <c r="S2338" s="11">
        <f t="shared" si="182"/>
        <v>41666.924710648149</v>
      </c>
      <c r="T2338" s="11">
        <f t="shared" si="183"/>
        <v>16137.924710648147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9</v>
      </c>
      <c r="P2339">
        <f t="shared" si="181"/>
        <v>5.7</v>
      </c>
      <c r="Q2339" s="13" t="s">
        <v>8337</v>
      </c>
      <c r="R2339" t="s">
        <v>8353</v>
      </c>
      <c r="S2339" s="11">
        <f t="shared" si="182"/>
        <v>41786.640543981484</v>
      </c>
      <c r="T2339" s="11">
        <f t="shared" si="183"/>
        <v>16247.640543981483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7</v>
      </c>
      <c r="P2340">
        <f t="shared" si="181"/>
        <v>8.2899999999999991</v>
      </c>
      <c r="Q2340" s="13" t="s">
        <v>8337</v>
      </c>
      <c r="R2340" t="s">
        <v>8353</v>
      </c>
      <c r="S2340" s="11">
        <f t="shared" si="182"/>
        <v>41789.896805555552</v>
      </c>
      <c r="T2340" s="11">
        <f t="shared" si="183"/>
        <v>16250.896805555554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4</v>
      </c>
      <c r="P2341">
        <f t="shared" si="181"/>
        <v>0.92</v>
      </c>
      <c r="Q2341" s="13" t="s">
        <v>8337</v>
      </c>
      <c r="R2341" t="s">
        <v>8353</v>
      </c>
      <c r="S2341" s="11">
        <f t="shared" si="182"/>
        <v>42692.79987268518</v>
      </c>
      <c r="T2341" s="11">
        <f t="shared" si="183"/>
        <v>17154.332638888889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3</v>
      </c>
      <c r="P2342">
        <f t="shared" si="181"/>
        <v>2.52</v>
      </c>
      <c r="Q2342" s="13" t="s">
        <v>8337</v>
      </c>
      <c r="R2342" t="s">
        <v>8353</v>
      </c>
      <c r="S2342" s="11">
        <f t="shared" si="182"/>
        <v>42643.642800925925</v>
      </c>
      <c r="T2342" s="11">
        <f t="shared" si="183"/>
        <v>17104.642800925925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20</v>
      </c>
      <c r="P2343" t="e">
        <f t="shared" si="181"/>
        <v>#DIV/0!</v>
      </c>
      <c r="Q2343" s="13" t="s">
        <v>8320</v>
      </c>
      <c r="R2343" t="s">
        <v>8321</v>
      </c>
      <c r="S2343" s="11">
        <f t="shared" si="182"/>
        <v>42167.813703703709</v>
      </c>
      <c r="T2343" s="11">
        <f t="shared" si="183"/>
        <v>16628.813703703705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18</v>
      </c>
      <c r="P2344" t="e">
        <f t="shared" si="181"/>
        <v>#DIV/0!</v>
      </c>
      <c r="Q2344" s="13" t="s">
        <v>8320</v>
      </c>
      <c r="R2344" t="s">
        <v>8321</v>
      </c>
      <c r="S2344" s="11">
        <f t="shared" si="182"/>
        <v>41897.702199074076</v>
      </c>
      <c r="T2344" s="11">
        <f t="shared" si="183"/>
        <v>16349.208333333334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10</v>
      </c>
      <c r="P2345">
        <f t="shared" si="181"/>
        <v>1011</v>
      </c>
      <c r="Q2345" s="13" t="s">
        <v>8320</v>
      </c>
      <c r="R2345" t="s">
        <v>8321</v>
      </c>
      <c r="S2345" s="11">
        <f t="shared" si="182"/>
        <v>42327.825289351851</v>
      </c>
      <c r="T2345" s="11">
        <f t="shared" si="183"/>
        <v>16808.824305555554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101</v>
      </c>
      <c r="P2346">
        <f t="shared" si="181"/>
        <v>1010</v>
      </c>
      <c r="Q2346" s="13" t="s">
        <v>8320</v>
      </c>
      <c r="R2346" t="s">
        <v>8321</v>
      </c>
      <c r="S2346" s="11">
        <f t="shared" si="182"/>
        <v>42515.727650462963</v>
      </c>
      <c r="T2346" s="11">
        <f t="shared" si="183"/>
        <v>16976.727650462963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34</v>
      </c>
      <c r="P2347" t="e">
        <f t="shared" si="181"/>
        <v>#DIV/0!</v>
      </c>
      <c r="Q2347" s="13" t="s">
        <v>8320</v>
      </c>
      <c r="R2347" t="s">
        <v>8321</v>
      </c>
      <c r="S2347" s="11">
        <f t="shared" si="182"/>
        <v>42060.001805555556</v>
      </c>
      <c r="T2347" s="11">
        <f t="shared" si="183"/>
        <v>16525.985416666666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2</v>
      </c>
      <c r="P2348">
        <f t="shared" si="181"/>
        <v>335.33</v>
      </c>
      <c r="Q2348" s="13" t="s">
        <v>8320</v>
      </c>
      <c r="R2348" t="s">
        <v>8321</v>
      </c>
      <c r="S2348" s="11">
        <f t="shared" si="182"/>
        <v>42615.79896990741</v>
      </c>
      <c r="T2348" s="11">
        <f t="shared" si="183"/>
        <v>17091.798969907406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101</v>
      </c>
      <c r="P2349">
        <f t="shared" si="181"/>
        <v>1005</v>
      </c>
      <c r="Q2349" s="13" t="s">
        <v>8320</v>
      </c>
      <c r="R2349" t="s">
        <v>8321</v>
      </c>
      <c r="S2349" s="11">
        <f t="shared" si="182"/>
        <v>42577.607361111113</v>
      </c>
      <c r="T2349" s="11">
        <f t="shared" si="183"/>
        <v>17038.607361111113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1</v>
      </c>
      <c r="P2350">
        <f t="shared" si="181"/>
        <v>201</v>
      </c>
      <c r="Q2350" s="13" t="s">
        <v>8320</v>
      </c>
      <c r="R2350" t="s">
        <v>8321</v>
      </c>
      <c r="S2350" s="11">
        <f t="shared" si="182"/>
        <v>42360.932152777779</v>
      </c>
      <c r="T2350" s="11">
        <f t="shared" si="183"/>
        <v>16851.932152777779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3" t="s">
        <v>8320</v>
      </c>
      <c r="R2351" t="s">
        <v>8321</v>
      </c>
      <c r="S2351" s="11">
        <f t="shared" si="182"/>
        <v>42198.775787037041</v>
      </c>
      <c r="T2351" s="11">
        <f t="shared" si="183"/>
        <v>16658.775787037037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2</v>
      </c>
      <c r="P2352" t="e">
        <f t="shared" si="181"/>
        <v>#DIV/0!</v>
      </c>
      <c r="Q2352" s="13" t="s">
        <v>8320</v>
      </c>
      <c r="R2352" t="s">
        <v>8321</v>
      </c>
      <c r="S2352" s="11">
        <f t="shared" si="182"/>
        <v>42708.842245370368</v>
      </c>
      <c r="T2352" s="11">
        <f t="shared" si="183"/>
        <v>17169.842245370372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5</v>
      </c>
      <c r="P2353">
        <f t="shared" si="181"/>
        <v>143.29</v>
      </c>
      <c r="Q2353" s="13" t="s">
        <v>8320</v>
      </c>
      <c r="R2353" t="s">
        <v>8321</v>
      </c>
      <c r="S2353" s="11">
        <f t="shared" si="182"/>
        <v>42094.101145833338</v>
      </c>
      <c r="T2353" s="11">
        <f t="shared" si="183"/>
        <v>16555.101145833334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50</v>
      </c>
      <c r="P2354" t="e">
        <f t="shared" si="181"/>
        <v>#DIV/0!</v>
      </c>
      <c r="Q2354" s="13" t="s">
        <v>8320</v>
      </c>
      <c r="R2354" t="s">
        <v>8321</v>
      </c>
      <c r="S2354" s="11">
        <f t="shared" si="182"/>
        <v>42101.633703703701</v>
      </c>
      <c r="T2354" s="11">
        <f t="shared" si="183"/>
        <v>16592.633703703705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100</v>
      </c>
      <c r="P2355" t="e">
        <f t="shared" si="181"/>
        <v>#DIV/0!</v>
      </c>
      <c r="Q2355" s="13" t="s">
        <v>8320</v>
      </c>
      <c r="R2355" t="s">
        <v>8321</v>
      </c>
      <c r="S2355" s="11">
        <f t="shared" si="182"/>
        <v>42103.676180555558</v>
      </c>
      <c r="T2355" s="11">
        <f t="shared" si="183"/>
        <v>16546.676180555554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3</v>
      </c>
      <c r="P2356">
        <f t="shared" si="181"/>
        <v>1001</v>
      </c>
      <c r="Q2356" s="13" t="s">
        <v>8320</v>
      </c>
      <c r="R2356" t="s">
        <v>8321</v>
      </c>
      <c r="S2356" s="11">
        <f t="shared" si="182"/>
        <v>41954.722916666666</v>
      </c>
      <c r="T2356" s="11">
        <f t="shared" si="183"/>
        <v>16445.722916666666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13</v>
      </c>
      <c r="P2357">
        <f t="shared" si="181"/>
        <v>500.5</v>
      </c>
      <c r="Q2357" s="13" t="s">
        <v>8320</v>
      </c>
      <c r="R2357" t="s">
        <v>8321</v>
      </c>
      <c r="S2357" s="11">
        <f t="shared" si="182"/>
        <v>42096.918240740735</v>
      </c>
      <c r="T2357" s="11">
        <f t="shared" si="183"/>
        <v>16557.918240740739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10</v>
      </c>
      <c r="P2358" t="e">
        <f t="shared" si="181"/>
        <v>#DIV/0!</v>
      </c>
      <c r="Q2358" s="13" t="s">
        <v>8320</v>
      </c>
      <c r="R2358" t="s">
        <v>8321</v>
      </c>
      <c r="S2358" s="11">
        <f t="shared" si="182"/>
        <v>42130.78361111111</v>
      </c>
      <c r="T2358" s="11">
        <f t="shared" si="183"/>
        <v>16591.78361111111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4</v>
      </c>
      <c r="P2359" t="e">
        <f t="shared" si="181"/>
        <v>#DIV/0!</v>
      </c>
      <c r="Q2359" s="13" t="s">
        <v>8320</v>
      </c>
      <c r="R2359" t="s">
        <v>8321</v>
      </c>
      <c r="S2359" s="11">
        <f t="shared" si="182"/>
        <v>42264.620115740734</v>
      </c>
      <c r="T2359" s="11">
        <f t="shared" si="183"/>
        <v>16725.620115740738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67</v>
      </c>
      <c r="P2360" t="e">
        <f t="shared" si="181"/>
        <v>#DIV/0!</v>
      </c>
      <c r="Q2360" s="13" t="s">
        <v>8320</v>
      </c>
      <c r="R2360" t="s">
        <v>8321</v>
      </c>
      <c r="S2360" s="11">
        <f t="shared" si="182"/>
        <v>41978.930972222224</v>
      </c>
      <c r="T2360" s="11">
        <f t="shared" si="183"/>
        <v>16466.027083333334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13</v>
      </c>
      <c r="P2361">
        <f t="shared" si="181"/>
        <v>333.66</v>
      </c>
      <c r="Q2361" s="13" t="s">
        <v>8320</v>
      </c>
      <c r="R2361" t="s">
        <v>8321</v>
      </c>
      <c r="S2361" s="11">
        <f t="shared" si="182"/>
        <v>42159.649583333332</v>
      </c>
      <c r="T2361" s="11">
        <f t="shared" si="183"/>
        <v>16650.649583333332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20</v>
      </c>
      <c r="P2362">
        <f t="shared" si="181"/>
        <v>1000.01</v>
      </c>
      <c r="Q2362" s="13" t="s">
        <v>8320</v>
      </c>
      <c r="R2362" t="s">
        <v>8321</v>
      </c>
      <c r="S2362" s="11">
        <f t="shared" si="182"/>
        <v>42377.70694444445</v>
      </c>
      <c r="T2362" s="11">
        <f t="shared" si="183"/>
        <v>16838.706944444446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500</v>
      </c>
      <c r="P2363" t="e">
        <f t="shared" si="181"/>
        <v>#DIV/0!</v>
      </c>
      <c r="Q2363" s="13" t="s">
        <v>8320</v>
      </c>
      <c r="R2363" t="s">
        <v>8321</v>
      </c>
      <c r="S2363" s="11">
        <f t="shared" si="182"/>
        <v>42466.858888888892</v>
      </c>
      <c r="T2363" s="11">
        <f t="shared" si="183"/>
        <v>16921.916666666668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238</v>
      </c>
      <c r="P2364">
        <f t="shared" si="181"/>
        <v>500</v>
      </c>
      <c r="Q2364" s="13" t="s">
        <v>8320</v>
      </c>
      <c r="R2364" t="s">
        <v>8321</v>
      </c>
      <c r="S2364" s="11">
        <f t="shared" si="182"/>
        <v>41954.688310185185</v>
      </c>
      <c r="T2364" s="11">
        <f t="shared" si="183"/>
        <v>16415.688310185185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1</v>
      </c>
      <c r="P2365" t="e">
        <f t="shared" si="181"/>
        <v>#DIV/0!</v>
      </c>
      <c r="Q2365" s="13" t="s">
        <v>8320</v>
      </c>
      <c r="R2365" t="s">
        <v>8321</v>
      </c>
      <c r="S2365" s="11">
        <f t="shared" si="182"/>
        <v>42322.011574074073</v>
      </c>
      <c r="T2365" s="11">
        <f t="shared" si="183"/>
        <v>16798.011574074077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781</v>
      </c>
      <c r="P2366" t="e">
        <f t="shared" si="181"/>
        <v>#DIV/0!</v>
      </c>
      <c r="Q2366" s="13" t="s">
        <v>8320</v>
      </c>
      <c r="R2366" t="s">
        <v>8321</v>
      </c>
      <c r="S2366" s="11">
        <f t="shared" si="182"/>
        <v>42248.934675925921</v>
      </c>
      <c r="T2366" s="11">
        <f t="shared" si="183"/>
        <v>16734.934675925924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100</v>
      </c>
      <c r="P2367" t="e">
        <f t="shared" si="181"/>
        <v>#DIV/0!</v>
      </c>
      <c r="Q2367" s="13" t="s">
        <v>8320</v>
      </c>
      <c r="R2367" t="s">
        <v>8321</v>
      </c>
      <c r="S2367" s="11">
        <f t="shared" si="182"/>
        <v>42346.736400462964</v>
      </c>
      <c r="T2367" s="11">
        <f t="shared" si="183"/>
        <v>16817.958333333332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4</v>
      </c>
      <c r="P2368">
        <f t="shared" si="181"/>
        <v>37.04</v>
      </c>
      <c r="Q2368" s="13" t="s">
        <v>8320</v>
      </c>
      <c r="R2368" t="s">
        <v>8321</v>
      </c>
      <c r="S2368" s="11">
        <f t="shared" si="182"/>
        <v>42268.531631944439</v>
      </c>
      <c r="T2368" s="11">
        <f t="shared" si="183"/>
        <v>16729.531631944443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2</v>
      </c>
      <c r="P2369">
        <f t="shared" si="181"/>
        <v>71.430000000000007</v>
      </c>
      <c r="Q2369" s="13" t="s">
        <v>8320</v>
      </c>
      <c r="R2369" t="s">
        <v>8321</v>
      </c>
      <c r="S2369" s="11">
        <f t="shared" si="182"/>
        <v>42425.970092592594</v>
      </c>
      <c r="T2369" s="11">
        <f t="shared" si="183"/>
        <v>16916.928425925926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3</v>
      </c>
      <c r="P2370">
        <f t="shared" si="181"/>
        <v>500</v>
      </c>
      <c r="Q2370" s="13" t="s">
        <v>8320</v>
      </c>
      <c r="R2370" t="s">
        <v>8321</v>
      </c>
      <c r="S2370" s="11">
        <f t="shared" si="182"/>
        <v>42063.721817129626</v>
      </c>
      <c r="T2370" s="11">
        <f t="shared" si="183"/>
        <v>16539.680150462966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4</v>
      </c>
      <c r="P2371" t="e">
        <f t="shared" ref="P2371:P2434" si="186">ROUND(E2371/L2371,2)</f>
        <v>#DIV/0!</v>
      </c>
      <c r="Q2371" s="13" t="s">
        <v>8320</v>
      </c>
      <c r="R2371" t="s">
        <v>8321</v>
      </c>
      <c r="S2371" s="11">
        <f t="shared" ref="S2371:S2434" si="187">(((J2371/60)/60)/24)+DATE(1970, 1,1)</f>
        <v>42380.812627314815</v>
      </c>
      <c r="T2371" s="11">
        <f t="shared" ref="T2371:T2434" si="188">(((I2371/60)/60)/24)</f>
        <v>16841.812627314815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4</v>
      </c>
      <c r="P2372">
        <f t="shared" si="186"/>
        <v>250</v>
      </c>
      <c r="Q2372" s="13" t="s">
        <v>8320</v>
      </c>
      <c r="R2372" t="s">
        <v>8321</v>
      </c>
      <c r="S2372" s="11">
        <f t="shared" si="187"/>
        <v>41961.18913194444</v>
      </c>
      <c r="T2372" s="11">
        <f t="shared" si="188"/>
        <v>16422.189131944444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50</v>
      </c>
      <c r="P2373" t="e">
        <f t="shared" si="186"/>
        <v>#DIV/0!</v>
      </c>
      <c r="Q2373" s="13" t="s">
        <v>8320</v>
      </c>
      <c r="R2373" t="s">
        <v>8321</v>
      </c>
      <c r="S2373" s="11">
        <f t="shared" si="187"/>
        <v>42150.777731481481</v>
      </c>
      <c r="T2373" s="11">
        <f t="shared" si="188"/>
        <v>16611.777731481481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18</v>
      </c>
      <c r="P2374">
        <f t="shared" si="186"/>
        <v>166.67</v>
      </c>
      <c r="Q2374" s="13" t="s">
        <v>8320</v>
      </c>
      <c r="R2374" t="s">
        <v>8321</v>
      </c>
      <c r="S2374" s="11">
        <f t="shared" si="187"/>
        <v>42088.069108796291</v>
      </c>
      <c r="T2374" s="11">
        <f t="shared" si="188"/>
        <v>16549.069108796295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997</v>
      </c>
      <c r="Q2375" s="13" t="s">
        <v>8320</v>
      </c>
      <c r="R2375" t="s">
        <v>8321</v>
      </c>
      <c r="S2375" s="11">
        <f t="shared" si="187"/>
        <v>42215.662314814821</v>
      </c>
      <c r="T2375" s="11">
        <f t="shared" si="188"/>
        <v>16676.662314814817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5</v>
      </c>
      <c r="P2376">
        <f t="shared" si="186"/>
        <v>995</v>
      </c>
      <c r="Q2376" s="13" t="s">
        <v>8320</v>
      </c>
      <c r="R2376" t="s">
        <v>8321</v>
      </c>
      <c r="S2376" s="11">
        <f t="shared" si="187"/>
        <v>42017.843287037031</v>
      </c>
      <c r="T2376" s="11">
        <f t="shared" si="188"/>
        <v>16478.843287037034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10</v>
      </c>
      <c r="P2377" t="e">
        <f t="shared" si="186"/>
        <v>#DIV/0!</v>
      </c>
      <c r="Q2377" s="13" t="s">
        <v>8320</v>
      </c>
      <c r="R2377" t="s">
        <v>8321</v>
      </c>
      <c r="S2377" s="11">
        <f t="shared" si="187"/>
        <v>42592.836076388892</v>
      </c>
      <c r="T2377" s="11">
        <f t="shared" si="188"/>
        <v>17053.836076388889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33</v>
      </c>
      <c r="P2378">
        <f t="shared" si="186"/>
        <v>246.5</v>
      </c>
      <c r="Q2378" s="13" t="s">
        <v>8320</v>
      </c>
      <c r="R2378" t="s">
        <v>8321</v>
      </c>
      <c r="S2378" s="11">
        <f t="shared" si="187"/>
        <v>42318.925532407404</v>
      </c>
      <c r="T2378" s="11">
        <f t="shared" si="188"/>
        <v>16779.925532407407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39</v>
      </c>
      <c r="P2379" t="e">
        <f t="shared" si="186"/>
        <v>#DIV/0!</v>
      </c>
      <c r="Q2379" s="13" t="s">
        <v>8320</v>
      </c>
      <c r="R2379" t="s">
        <v>8321</v>
      </c>
      <c r="S2379" s="11">
        <f t="shared" si="187"/>
        <v>42669.870173611111</v>
      </c>
      <c r="T2379" s="11">
        <f t="shared" si="188"/>
        <v>17130.911840277779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1</v>
      </c>
      <c r="P2380" t="e">
        <f t="shared" si="186"/>
        <v>#DIV/0!</v>
      </c>
      <c r="Q2380" s="13" t="s">
        <v>8320</v>
      </c>
      <c r="R2380" t="s">
        <v>8321</v>
      </c>
      <c r="S2380" s="11">
        <f t="shared" si="187"/>
        <v>42213.013078703705</v>
      </c>
      <c r="T2380" s="11">
        <f t="shared" si="188"/>
        <v>16673.013078703701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3</v>
      </c>
      <c r="P2381" t="e">
        <f t="shared" si="186"/>
        <v>#DIV/0!</v>
      </c>
      <c r="Q2381" s="13" t="s">
        <v>8320</v>
      </c>
      <c r="R2381" t="s">
        <v>8321</v>
      </c>
      <c r="S2381" s="11">
        <f t="shared" si="187"/>
        <v>42237.016388888893</v>
      </c>
      <c r="T2381" s="11">
        <f t="shared" si="188"/>
        <v>16713.016388888889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7</v>
      </c>
      <c r="P2382">
        <f t="shared" si="186"/>
        <v>325.67</v>
      </c>
      <c r="Q2382" s="13" t="s">
        <v>8320</v>
      </c>
      <c r="R2382" t="s">
        <v>8321</v>
      </c>
      <c r="S2382" s="11">
        <f t="shared" si="187"/>
        <v>42248.793310185181</v>
      </c>
      <c r="T2382" s="11">
        <f t="shared" si="188"/>
        <v>16709.793310185185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1</v>
      </c>
      <c r="P2383">
        <f t="shared" si="186"/>
        <v>138.71</v>
      </c>
      <c r="Q2383" s="13" t="s">
        <v>8320</v>
      </c>
      <c r="R2383" t="s">
        <v>8321</v>
      </c>
      <c r="S2383" s="11">
        <f t="shared" si="187"/>
        <v>42074.935740740737</v>
      </c>
      <c r="T2383" s="11">
        <f t="shared" si="188"/>
        <v>16535.935740740741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32</v>
      </c>
      <c r="P2384">
        <f t="shared" si="186"/>
        <v>485</v>
      </c>
      <c r="Q2384" s="13" t="s">
        <v>8320</v>
      </c>
      <c r="R2384" t="s">
        <v>8321</v>
      </c>
      <c r="S2384" s="11">
        <f t="shared" si="187"/>
        <v>42195.187534722223</v>
      </c>
      <c r="T2384" s="11">
        <f t="shared" si="188"/>
        <v>16651.187534722223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10</v>
      </c>
      <c r="P2385">
        <f t="shared" si="186"/>
        <v>322</v>
      </c>
      <c r="Q2385" s="13" t="s">
        <v>8320</v>
      </c>
      <c r="R2385" t="s">
        <v>8321</v>
      </c>
      <c r="S2385" s="11">
        <f t="shared" si="187"/>
        <v>42027.056793981479</v>
      </c>
      <c r="T2385" s="11">
        <f t="shared" si="188"/>
        <v>16488.056793981483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95</v>
      </c>
      <c r="P2386">
        <f t="shared" si="186"/>
        <v>119.13</v>
      </c>
      <c r="Q2386" s="13" t="s">
        <v>8320</v>
      </c>
      <c r="R2386" t="s">
        <v>8321</v>
      </c>
      <c r="S2386" s="11">
        <f t="shared" si="187"/>
        <v>41927.067627314813</v>
      </c>
      <c r="T2386" s="11">
        <f t="shared" si="188"/>
        <v>16388.109293981481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135.71</v>
      </c>
      <c r="Q2387" s="13" t="s">
        <v>8320</v>
      </c>
      <c r="R2387" t="s">
        <v>8321</v>
      </c>
      <c r="S2387" s="11">
        <f t="shared" si="187"/>
        <v>42191.70175925926</v>
      </c>
      <c r="T2387" s="11">
        <f t="shared" si="188"/>
        <v>16652.70175925926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3</v>
      </c>
      <c r="P2388" t="e">
        <f t="shared" si="186"/>
        <v>#DIV/0!</v>
      </c>
      <c r="Q2388" s="13" t="s">
        <v>8320</v>
      </c>
      <c r="R2388" t="s">
        <v>8321</v>
      </c>
      <c r="S2388" s="11">
        <f t="shared" si="187"/>
        <v>41954.838240740741</v>
      </c>
      <c r="T2388" s="11">
        <f t="shared" si="188"/>
        <v>16445.838240740741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308.67</v>
      </c>
      <c r="Q2389" s="13" t="s">
        <v>8320</v>
      </c>
      <c r="R2389" t="s">
        <v>8321</v>
      </c>
      <c r="S2389" s="11">
        <f t="shared" si="187"/>
        <v>42528.626620370371</v>
      </c>
      <c r="T2389" s="11">
        <f t="shared" si="188"/>
        <v>17004.626620370367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3</v>
      </c>
      <c r="P2390">
        <f t="shared" si="186"/>
        <v>115.75</v>
      </c>
      <c r="Q2390" s="13" t="s">
        <v>8320</v>
      </c>
      <c r="R2390" t="s">
        <v>8321</v>
      </c>
      <c r="S2390" s="11">
        <f t="shared" si="187"/>
        <v>41989.853692129633</v>
      </c>
      <c r="T2390" s="11">
        <f t="shared" si="188"/>
        <v>16450.811805555557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6</v>
      </c>
      <c r="P2391">
        <f t="shared" si="186"/>
        <v>924</v>
      </c>
      <c r="Q2391" s="13" t="s">
        <v>8320</v>
      </c>
      <c r="R2391" t="s">
        <v>8321</v>
      </c>
      <c r="S2391" s="11">
        <f t="shared" si="187"/>
        <v>42179.653379629628</v>
      </c>
      <c r="T2391" s="11">
        <f t="shared" si="188"/>
        <v>16641.915972222221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3" t="s">
        <v>8320</v>
      </c>
      <c r="R2392" t="s">
        <v>8321</v>
      </c>
      <c r="S2392" s="11">
        <f t="shared" si="187"/>
        <v>41968.262314814812</v>
      </c>
      <c r="T2392" s="11">
        <f t="shared" si="188"/>
        <v>16439.262314814816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5</v>
      </c>
      <c r="P2393">
        <f t="shared" si="186"/>
        <v>920</v>
      </c>
      <c r="Q2393" s="13" t="s">
        <v>8320</v>
      </c>
      <c r="R2393" t="s">
        <v>8321</v>
      </c>
      <c r="S2393" s="11">
        <f t="shared" si="187"/>
        <v>42064.794490740736</v>
      </c>
      <c r="T2393" s="11">
        <f t="shared" si="188"/>
        <v>16525.752824074076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22</v>
      </c>
      <c r="P2394" t="e">
        <f t="shared" si="186"/>
        <v>#DIV/0!</v>
      </c>
      <c r="Q2394" s="13" t="s">
        <v>8320</v>
      </c>
      <c r="R2394" t="s">
        <v>8321</v>
      </c>
      <c r="S2394" s="11">
        <f t="shared" si="187"/>
        <v>42276.120636574073</v>
      </c>
      <c r="T2394" s="11">
        <f t="shared" si="188"/>
        <v>16737.120636574073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1</v>
      </c>
      <c r="P2395">
        <f t="shared" si="186"/>
        <v>911</v>
      </c>
      <c r="Q2395" s="13" t="s">
        <v>8320</v>
      </c>
      <c r="R2395" t="s">
        <v>8321</v>
      </c>
      <c r="S2395" s="11">
        <f t="shared" si="187"/>
        <v>42194.648344907408</v>
      </c>
      <c r="T2395" s="11">
        <f t="shared" si="188"/>
        <v>16655.648344907408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18</v>
      </c>
      <c r="P2396">
        <f t="shared" si="186"/>
        <v>455.5</v>
      </c>
      <c r="Q2396" s="13" t="s">
        <v>8320</v>
      </c>
      <c r="R2396" t="s">
        <v>8321</v>
      </c>
      <c r="S2396" s="11">
        <f t="shared" si="187"/>
        <v>42031.362187499995</v>
      </c>
      <c r="T2396" s="11">
        <f t="shared" si="188"/>
        <v>16492.362187499999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3</v>
      </c>
      <c r="P2397" t="e">
        <f t="shared" si="186"/>
        <v>#DIV/0!</v>
      </c>
      <c r="Q2397" s="13" t="s">
        <v>8320</v>
      </c>
      <c r="R2397" t="s">
        <v>8321</v>
      </c>
      <c r="S2397" s="11">
        <f t="shared" si="187"/>
        <v>42717.121377314819</v>
      </c>
      <c r="T2397" s="11">
        <f t="shared" si="188"/>
        <v>17176.372916666667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18</v>
      </c>
      <c r="P2398">
        <f t="shared" si="186"/>
        <v>909</v>
      </c>
      <c r="Q2398" s="13" t="s">
        <v>8320</v>
      </c>
      <c r="R2398" t="s">
        <v>8321</v>
      </c>
      <c r="S2398" s="11">
        <f t="shared" si="187"/>
        <v>42262.849050925928</v>
      </c>
      <c r="T2398" s="11">
        <f t="shared" si="188"/>
        <v>16723.849050925925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1</v>
      </c>
      <c r="P2399" t="e">
        <f t="shared" si="186"/>
        <v>#DIV/0!</v>
      </c>
      <c r="Q2399" s="13" t="s">
        <v>8320</v>
      </c>
      <c r="R2399" t="s">
        <v>8321</v>
      </c>
      <c r="S2399" s="11">
        <f t="shared" si="187"/>
        <v>41976.88490740741</v>
      </c>
      <c r="T2399" s="11">
        <f t="shared" si="188"/>
        <v>16437.884907407406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23</v>
      </c>
      <c r="P2400" t="e">
        <f t="shared" si="186"/>
        <v>#DIV/0!</v>
      </c>
      <c r="Q2400" s="13" t="s">
        <v>8320</v>
      </c>
      <c r="R2400" t="s">
        <v>8321</v>
      </c>
      <c r="S2400" s="11">
        <f t="shared" si="187"/>
        <v>42157.916481481487</v>
      </c>
      <c r="T2400" s="11">
        <f t="shared" si="188"/>
        <v>16618.916481481483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7</v>
      </c>
      <c r="P2401" t="e">
        <f t="shared" si="186"/>
        <v>#DIV/0!</v>
      </c>
      <c r="Q2401" s="13" t="s">
        <v>8320</v>
      </c>
      <c r="R2401" t="s">
        <v>8321</v>
      </c>
      <c r="S2401" s="11">
        <f t="shared" si="187"/>
        <v>41956.853078703702</v>
      </c>
      <c r="T2401" s="11">
        <f t="shared" si="188"/>
        <v>16422.853078703705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2</v>
      </c>
      <c r="P2402" t="e">
        <f t="shared" si="186"/>
        <v>#DIV/0!</v>
      </c>
      <c r="Q2402" s="13" t="s">
        <v>8320</v>
      </c>
      <c r="R2402" t="s">
        <v>8321</v>
      </c>
      <c r="S2402" s="11">
        <f t="shared" si="187"/>
        <v>42444.268101851849</v>
      </c>
      <c r="T2402" s="11">
        <f t="shared" si="188"/>
        <v>16905.268101851852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3</v>
      </c>
      <c r="P2403">
        <f t="shared" si="186"/>
        <v>100.35</v>
      </c>
      <c r="Q2403" s="13" t="s">
        <v>8337</v>
      </c>
      <c r="R2403" t="s">
        <v>8338</v>
      </c>
      <c r="S2403" s="11">
        <f t="shared" si="187"/>
        <v>42374.822870370372</v>
      </c>
      <c r="T2403" s="11">
        <f t="shared" si="188"/>
        <v>16865.822870370372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8</v>
      </c>
      <c r="P2404">
        <f t="shared" si="186"/>
        <v>900</v>
      </c>
      <c r="Q2404" s="13" t="s">
        <v>8337</v>
      </c>
      <c r="R2404" t="s">
        <v>8338</v>
      </c>
      <c r="S2404" s="11">
        <f t="shared" si="187"/>
        <v>42107.679756944446</v>
      </c>
      <c r="T2404" s="11">
        <f t="shared" si="188"/>
        <v>16568.679756944446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75</v>
      </c>
      <c r="P2405">
        <f t="shared" si="186"/>
        <v>75</v>
      </c>
      <c r="Q2405" s="13" t="s">
        <v>8337</v>
      </c>
      <c r="R2405" t="s">
        <v>8338</v>
      </c>
      <c r="S2405" s="11">
        <f t="shared" si="187"/>
        <v>42399.882615740738</v>
      </c>
      <c r="T2405" s="11">
        <f t="shared" si="188"/>
        <v>16890.840949074071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6</v>
      </c>
      <c r="P2406" t="e">
        <f t="shared" si="186"/>
        <v>#DIV/0!</v>
      </c>
      <c r="Q2406" s="13" t="s">
        <v>8337</v>
      </c>
      <c r="R2406" t="s">
        <v>8338</v>
      </c>
      <c r="S2406" s="11">
        <f t="shared" si="187"/>
        <v>42342.03943287037</v>
      </c>
      <c r="T2406" s="11">
        <f t="shared" si="188"/>
        <v>16803.039432870373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18</v>
      </c>
      <c r="P2407">
        <f t="shared" si="186"/>
        <v>44.75</v>
      </c>
      <c r="Q2407" s="13" t="s">
        <v>8337</v>
      </c>
      <c r="R2407" t="s">
        <v>8338</v>
      </c>
      <c r="S2407" s="11">
        <f t="shared" si="187"/>
        <v>42595.585358796292</v>
      </c>
      <c r="T2407" s="11">
        <f t="shared" si="188"/>
        <v>17047.585358796296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28</v>
      </c>
      <c r="P2408">
        <f t="shared" si="186"/>
        <v>55.94</v>
      </c>
      <c r="Q2408" s="13" t="s">
        <v>8337</v>
      </c>
      <c r="R2408" t="s">
        <v>8338</v>
      </c>
      <c r="S2408" s="11">
        <f t="shared" si="187"/>
        <v>41983.110995370371</v>
      </c>
      <c r="T2408" s="11">
        <f t="shared" si="188"/>
        <v>16454.110995370367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4</v>
      </c>
      <c r="P2409">
        <f t="shared" si="186"/>
        <v>27</v>
      </c>
      <c r="Q2409" s="13" t="s">
        <v>8337</v>
      </c>
      <c r="R2409" t="s">
        <v>8338</v>
      </c>
      <c r="S2409" s="11">
        <f t="shared" si="187"/>
        <v>42082.575555555552</v>
      </c>
      <c r="T2409" s="11">
        <f t="shared" si="188"/>
        <v>16536.25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6</v>
      </c>
      <c r="P2410">
        <f t="shared" si="186"/>
        <v>445</v>
      </c>
      <c r="Q2410" s="13" t="s">
        <v>8337</v>
      </c>
      <c r="R2410" t="s">
        <v>8338</v>
      </c>
      <c r="S2410" s="11">
        <f t="shared" si="187"/>
        <v>41919.140706018516</v>
      </c>
      <c r="T2410" s="11">
        <f t="shared" si="188"/>
        <v>16380.182372685185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4</v>
      </c>
      <c r="P2411">
        <f t="shared" si="186"/>
        <v>148.33000000000001</v>
      </c>
      <c r="Q2411" s="13" t="s">
        <v>8337</v>
      </c>
      <c r="R2411" t="s">
        <v>8338</v>
      </c>
      <c r="S2411" s="11">
        <f t="shared" si="187"/>
        <v>42204.875868055555</v>
      </c>
      <c r="T2411" s="11">
        <f t="shared" si="188"/>
        <v>16665.875868055555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6</v>
      </c>
      <c r="P2412" t="e">
        <f t="shared" si="186"/>
        <v>#DIV/0!</v>
      </c>
      <c r="Q2412" s="13" t="s">
        <v>8337</v>
      </c>
      <c r="R2412" t="s">
        <v>8338</v>
      </c>
      <c r="S2412" s="11">
        <f t="shared" si="187"/>
        <v>42224.408275462964</v>
      </c>
      <c r="T2412" s="11">
        <f t="shared" si="188"/>
        <v>16685.408275462964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4</v>
      </c>
      <c r="P2413">
        <f t="shared" si="186"/>
        <v>295.33</v>
      </c>
      <c r="Q2413" s="13" t="s">
        <v>8337</v>
      </c>
      <c r="R2413" t="s">
        <v>8338</v>
      </c>
      <c r="S2413" s="11">
        <f t="shared" si="187"/>
        <v>42211.732430555552</v>
      </c>
      <c r="T2413" s="11">
        <f t="shared" si="188"/>
        <v>16672.732430555556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11</v>
      </c>
      <c r="P2414" t="e">
        <f t="shared" si="186"/>
        <v>#DIV/0!</v>
      </c>
      <c r="Q2414" s="13" t="s">
        <v>8337</v>
      </c>
      <c r="R2414" t="s">
        <v>8338</v>
      </c>
      <c r="S2414" s="11">
        <f t="shared" si="187"/>
        <v>42655.736956018518</v>
      </c>
      <c r="T2414" s="11">
        <f t="shared" si="188"/>
        <v>17131.778622685186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30</v>
      </c>
      <c r="P2415">
        <f t="shared" si="186"/>
        <v>295</v>
      </c>
      <c r="Q2415" s="13" t="s">
        <v>8337</v>
      </c>
      <c r="R2415" t="s">
        <v>8338</v>
      </c>
      <c r="S2415" s="11">
        <f t="shared" si="187"/>
        <v>41760.10974537037</v>
      </c>
      <c r="T2415" s="11">
        <f t="shared" si="188"/>
        <v>16221.979166666666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6</v>
      </c>
      <c r="P2416">
        <f t="shared" si="186"/>
        <v>67.77</v>
      </c>
      <c r="Q2416" s="13" t="s">
        <v>8337</v>
      </c>
      <c r="R2416" t="s">
        <v>8338</v>
      </c>
      <c r="S2416" s="11">
        <f t="shared" si="187"/>
        <v>42198.695138888885</v>
      </c>
      <c r="T2416" s="11">
        <f t="shared" si="188"/>
        <v>16669.165972222221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146.83000000000001</v>
      </c>
      <c r="Q2417" s="13" t="s">
        <v>8337</v>
      </c>
      <c r="R2417" t="s">
        <v>8338</v>
      </c>
      <c r="S2417" s="11">
        <f t="shared" si="187"/>
        <v>42536.862800925926</v>
      </c>
      <c r="T2417" s="11">
        <f t="shared" si="188"/>
        <v>16997.862800925926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4</v>
      </c>
      <c r="P2418">
        <f t="shared" si="186"/>
        <v>881</v>
      </c>
      <c r="Q2418" s="13" t="s">
        <v>8337</v>
      </c>
      <c r="R2418" t="s">
        <v>8338</v>
      </c>
      <c r="S2418" s="11">
        <f t="shared" si="187"/>
        <v>42019.737766203703</v>
      </c>
      <c r="T2418" s="11">
        <f t="shared" si="188"/>
        <v>16508.625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88</v>
      </c>
      <c r="P2419" t="e">
        <f t="shared" si="186"/>
        <v>#DIV/0!</v>
      </c>
      <c r="Q2419" s="13" t="s">
        <v>8337</v>
      </c>
      <c r="R2419" t="s">
        <v>8338</v>
      </c>
      <c r="S2419" s="11">
        <f t="shared" si="187"/>
        <v>41831.884108796294</v>
      </c>
      <c r="T2419" s="11">
        <f t="shared" si="188"/>
        <v>16292.884108796296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4</v>
      </c>
      <c r="P2420">
        <f t="shared" si="186"/>
        <v>175.8</v>
      </c>
      <c r="Q2420" s="13" t="s">
        <v>8337</v>
      </c>
      <c r="R2420" t="s">
        <v>8338</v>
      </c>
      <c r="S2420" s="11">
        <f t="shared" si="187"/>
        <v>42027.856990740736</v>
      </c>
      <c r="T2420" s="11">
        <f t="shared" si="188"/>
        <v>16518.815324074076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29</v>
      </c>
      <c r="P2421" t="e">
        <f t="shared" si="186"/>
        <v>#DIV/0!</v>
      </c>
      <c r="Q2421" s="13" t="s">
        <v>8337</v>
      </c>
      <c r="R2421" t="s">
        <v>8338</v>
      </c>
      <c r="S2421" s="11">
        <f t="shared" si="187"/>
        <v>41993.738298611104</v>
      </c>
      <c r="T2421" s="11">
        <f t="shared" si="188"/>
        <v>16484.738298611108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5</v>
      </c>
      <c r="P2422">
        <f t="shared" si="186"/>
        <v>24.31</v>
      </c>
      <c r="Q2422" s="13" t="s">
        <v>8337</v>
      </c>
      <c r="R2422" t="s">
        <v>8338</v>
      </c>
      <c r="S2422" s="11">
        <f t="shared" si="187"/>
        <v>41893.028877314813</v>
      </c>
      <c r="T2422" s="11">
        <f t="shared" si="188"/>
        <v>16384.070543981481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15</v>
      </c>
      <c r="P2423">
        <f t="shared" si="186"/>
        <v>875</v>
      </c>
      <c r="Q2423" s="13" t="s">
        <v>8337</v>
      </c>
      <c r="R2423" t="s">
        <v>8338</v>
      </c>
      <c r="S2423" s="11">
        <f t="shared" si="187"/>
        <v>42026.687453703707</v>
      </c>
      <c r="T2423" s="11">
        <f t="shared" si="188"/>
        <v>16487.687453703704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174</v>
      </c>
      <c r="P2424">
        <f t="shared" si="186"/>
        <v>872</v>
      </c>
      <c r="Q2424" s="13" t="s">
        <v>8337</v>
      </c>
      <c r="R2424" t="s">
        <v>8338</v>
      </c>
      <c r="S2424" s="11">
        <f t="shared" si="187"/>
        <v>42044.724953703699</v>
      </c>
      <c r="T2424" s="11">
        <f t="shared" si="188"/>
        <v>16505.683287037038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1</v>
      </c>
      <c r="P2425">
        <f t="shared" si="186"/>
        <v>867</v>
      </c>
      <c r="Q2425" s="13" t="s">
        <v>8337</v>
      </c>
      <c r="R2425" t="s">
        <v>8338</v>
      </c>
      <c r="S2425" s="11">
        <f t="shared" si="187"/>
        <v>41974.704745370371</v>
      </c>
      <c r="T2425" s="11">
        <f t="shared" si="188"/>
        <v>16435.704745370367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3</v>
      </c>
      <c r="P2426">
        <f t="shared" si="186"/>
        <v>96.11</v>
      </c>
      <c r="Q2426" s="13" t="s">
        <v>8337</v>
      </c>
      <c r="R2426" t="s">
        <v>8338</v>
      </c>
      <c r="S2426" s="11">
        <f t="shared" si="187"/>
        <v>41909.892453703702</v>
      </c>
      <c r="T2426" s="11">
        <f t="shared" si="188"/>
        <v>16370.892453703704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25</v>
      </c>
      <c r="P2427">
        <f t="shared" si="186"/>
        <v>861</v>
      </c>
      <c r="Q2427" s="13" t="s">
        <v>8337</v>
      </c>
      <c r="R2427" t="s">
        <v>8338</v>
      </c>
      <c r="S2427" s="11">
        <f t="shared" si="187"/>
        <v>42502.913761574076</v>
      </c>
      <c r="T2427" s="11">
        <f t="shared" si="188"/>
        <v>16948.919444444444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4</v>
      </c>
      <c r="P2428" t="e">
        <f t="shared" si="186"/>
        <v>#DIV/0!</v>
      </c>
      <c r="Q2428" s="13" t="s">
        <v>8337</v>
      </c>
      <c r="R2428" t="s">
        <v>8338</v>
      </c>
      <c r="S2428" s="11">
        <f t="shared" si="187"/>
        <v>42164.170046296291</v>
      </c>
      <c r="T2428" s="11">
        <f t="shared" si="188"/>
        <v>16655.170046296294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2</v>
      </c>
      <c r="P2429">
        <f t="shared" si="186"/>
        <v>860</v>
      </c>
      <c r="Q2429" s="13" t="s">
        <v>8337</v>
      </c>
      <c r="R2429" t="s">
        <v>8338</v>
      </c>
      <c r="S2429" s="11">
        <f t="shared" si="187"/>
        <v>42412.318668981476</v>
      </c>
      <c r="T2429" s="11">
        <f t="shared" si="188"/>
        <v>16883.277002314815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2</v>
      </c>
      <c r="P2430">
        <f t="shared" si="186"/>
        <v>858</v>
      </c>
      <c r="Q2430" s="13" t="s">
        <v>8337</v>
      </c>
      <c r="R2430" t="s">
        <v>8338</v>
      </c>
      <c r="S2430" s="11">
        <f t="shared" si="187"/>
        <v>42045.784155092595</v>
      </c>
      <c r="T2430" s="11">
        <f t="shared" si="188"/>
        <v>16506.742488425927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213.75</v>
      </c>
      <c r="Q2431" s="13" t="s">
        <v>8337</v>
      </c>
      <c r="R2431" t="s">
        <v>8338</v>
      </c>
      <c r="S2431" s="11">
        <f t="shared" si="187"/>
        <v>42734.879236111112</v>
      </c>
      <c r="T2431" s="11">
        <f t="shared" si="188"/>
        <v>17202.697222222221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28</v>
      </c>
      <c r="P2432">
        <f t="shared" si="186"/>
        <v>426</v>
      </c>
      <c r="Q2432" s="13" t="s">
        <v>8337</v>
      </c>
      <c r="R2432" t="s">
        <v>8338</v>
      </c>
      <c r="S2432" s="11">
        <f t="shared" si="187"/>
        <v>42382.130833333329</v>
      </c>
      <c r="T2432" s="11">
        <f t="shared" si="188"/>
        <v>16843.130833333333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1</v>
      </c>
      <c r="P2433">
        <f t="shared" si="186"/>
        <v>426</v>
      </c>
      <c r="Q2433" s="13" t="s">
        <v>8337</v>
      </c>
      <c r="R2433" t="s">
        <v>8338</v>
      </c>
      <c r="S2433" s="11">
        <f t="shared" si="187"/>
        <v>42489.099687499998</v>
      </c>
      <c r="T2433" s="11">
        <f t="shared" si="188"/>
        <v>16980.099687500002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6</v>
      </c>
      <c r="P2434">
        <f t="shared" si="186"/>
        <v>425</v>
      </c>
      <c r="Q2434" s="13" t="s">
        <v>8337</v>
      </c>
      <c r="R2434" t="s">
        <v>8338</v>
      </c>
      <c r="S2434" s="11">
        <f t="shared" si="187"/>
        <v>42041.218715277777</v>
      </c>
      <c r="T2434" s="11">
        <f t="shared" si="188"/>
        <v>16502.218715277777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9</v>
      </c>
      <c r="P2435" t="e">
        <f t="shared" ref="P2435:P2498" si="191">ROUND(E2435/L2435,2)</f>
        <v>#DIV/0!</v>
      </c>
      <c r="Q2435" s="13" t="s">
        <v>8337</v>
      </c>
      <c r="R2435" t="s">
        <v>8338</v>
      </c>
      <c r="S2435" s="11">
        <f t="shared" ref="S2435:S2498" si="192">(((J2435/60)/60)/24)+DATE(1970, 1,1)</f>
        <v>42397.89980324074</v>
      </c>
      <c r="T2435" s="11">
        <f t="shared" ref="T2435:T2498" si="193">(((I2435/60)/60)/24)</f>
        <v>16858.89980324074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4</v>
      </c>
      <c r="P2436">
        <f t="shared" si="191"/>
        <v>425</v>
      </c>
      <c r="Q2436" s="13" t="s">
        <v>8337</v>
      </c>
      <c r="R2436" t="s">
        <v>8338</v>
      </c>
      <c r="S2436" s="11">
        <f t="shared" si="192"/>
        <v>42180.18604166666</v>
      </c>
      <c r="T2436" s="11">
        <f t="shared" si="193"/>
        <v>16651.186041666664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212.5</v>
      </c>
      <c r="Q2437" s="13" t="s">
        <v>8337</v>
      </c>
      <c r="R2437" t="s">
        <v>8338</v>
      </c>
      <c r="S2437" s="11">
        <f t="shared" si="192"/>
        <v>42252.277615740735</v>
      </c>
      <c r="T2437" s="11">
        <f t="shared" si="193"/>
        <v>16713.277615740739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1</v>
      </c>
      <c r="P2438">
        <f t="shared" si="191"/>
        <v>425</v>
      </c>
      <c r="Q2438" s="13" t="s">
        <v>8337</v>
      </c>
      <c r="R2438" t="s">
        <v>8338</v>
      </c>
      <c r="S2438" s="11">
        <f t="shared" si="192"/>
        <v>42338.615393518514</v>
      </c>
      <c r="T2438" s="11">
        <f t="shared" si="193"/>
        <v>16829.615393518518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11</v>
      </c>
      <c r="P2439" t="e">
        <f t="shared" si="191"/>
        <v>#DIV/0!</v>
      </c>
      <c r="Q2439" s="13" t="s">
        <v>8337</v>
      </c>
      <c r="R2439" t="s">
        <v>8338</v>
      </c>
      <c r="S2439" s="11">
        <f t="shared" si="192"/>
        <v>42031.965138888889</v>
      </c>
      <c r="T2439" s="11">
        <f t="shared" si="193"/>
        <v>16511.75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6</v>
      </c>
      <c r="P2440">
        <f t="shared" si="191"/>
        <v>838</v>
      </c>
      <c r="Q2440" s="13" t="s">
        <v>8337</v>
      </c>
      <c r="R2440" t="s">
        <v>8338</v>
      </c>
      <c r="S2440" s="11">
        <f t="shared" si="192"/>
        <v>42285.91506944444</v>
      </c>
      <c r="T2440" s="11">
        <f t="shared" si="193"/>
        <v>16776.956736111111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8</v>
      </c>
      <c r="P2441" t="e">
        <f t="shared" si="191"/>
        <v>#DIV/0!</v>
      </c>
      <c r="Q2441" s="13" t="s">
        <v>8337</v>
      </c>
      <c r="R2441" t="s">
        <v>8338</v>
      </c>
      <c r="S2441" s="11">
        <f t="shared" si="192"/>
        <v>42265.818622685183</v>
      </c>
      <c r="T2441" s="11">
        <f t="shared" si="193"/>
        <v>16726.818622685187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17</v>
      </c>
      <c r="P2442">
        <f t="shared" si="191"/>
        <v>417.5</v>
      </c>
      <c r="Q2442" s="13" t="s">
        <v>8337</v>
      </c>
      <c r="R2442" t="s">
        <v>8338</v>
      </c>
      <c r="S2442" s="11">
        <f t="shared" si="192"/>
        <v>42383.899456018517</v>
      </c>
      <c r="T2442" s="11">
        <f t="shared" si="193"/>
        <v>16844.899456018517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11</v>
      </c>
      <c r="P2443">
        <f t="shared" si="191"/>
        <v>7.62</v>
      </c>
      <c r="Q2443" s="13" t="s">
        <v>8337</v>
      </c>
      <c r="R2443" t="s">
        <v>8353</v>
      </c>
      <c r="S2443" s="11">
        <f t="shared" si="192"/>
        <v>42187.125625000001</v>
      </c>
      <c r="T2443" s="11">
        <f t="shared" si="193"/>
        <v>16639.207638888889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3</v>
      </c>
      <c r="P2444">
        <f t="shared" si="191"/>
        <v>2.2200000000000002</v>
      </c>
      <c r="Q2444" s="13" t="s">
        <v>8337</v>
      </c>
      <c r="R2444" t="s">
        <v>8353</v>
      </c>
      <c r="S2444" s="11">
        <f t="shared" si="192"/>
        <v>42052.666990740734</v>
      </c>
      <c r="T2444" s="11">
        <f t="shared" si="193"/>
        <v>16513.625324074073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4</v>
      </c>
      <c r="P2445">
        <f t="shared" si="191"/>
        <v>2.65</v>
      </c>
      <c r="Q2445" s="13" t="s">
        <v>8337</v>
      </c>
      <c r="R2445" t="s">
        <v>8353</v>
      </c>
      <c r="S2445" s="11">
        <f t="shared" si="192"/>
        <v>41836.625254629631</v>
      </c>
      <c r="T2445" s="11">
        <f t="shared" si="193"/>
        <v>16297.625254629631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27</v>
      </c>
      <c r="P2446">
        <f t="shared" si="191"/>
        <v>13.51</v>
      </c>
      <c r="Q2446" s="13" t="s">
        <v>8337</v>
      </c>
      <c r="R2446" t="s">
        <v>8353</v>
      </c>
      <c r="S2446" s="11">
        <f t="shared" si="192"/>
        <v>42485.754525462966</v>
      </c>
      <c r="T2446" s="11">
        <f t="shared" si="193"/>
        <v>16946.754525462962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16</v>
      </c>
      <c r="P2447">
        <f t="shared" si="191"/>
        <v>7.14</v>
      </c>
      <c r="Q2447" s="13" t="s">
        <v>8337</v>
      </c>
      <c r="R2447" t="s">
        <v>8353</v>
      </c>
      <c r="S2447" s="11">
        <f t="shared" si="192"/>
        <v>42243.190057870372</v>
      </c>
      <c r="T2447" s="11">
        <f t="shared" si="193"/>
        <v>16704.190057870372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</v>
      </c>
      <c r="P2448">
        <f t="shared" si="191"/>
        <v>7.4</v>
      </c>
      <c r="Q2448" s="13" t="s">
        <v>8337</v>
      </c>
      <c r="R2448" t="s">
        <v>8353</v>
      </c>
      <c r="S2448" s="11">
        <f t="shared" si="192"/>
        <v>42670.602673611109</v>
      </c>
      <c r="T2448" s="11">
        <f t="shared" si="193"/>
        <v>17131.644340277777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33</v>
      </c>
      <c r="P2449">
        <f t="shared" si="191"/>
        <v>2.4300000000000002</v>
      </c>
      <c r="Q2449" s="13" t="s">
        <v>8337</v>
      </c>
      <c r="R2449" t="s">
        <v>8353</v>
      </c>
      <c r="S2449" s="11">
        <f t="shared" si="192"/>
        <v>42654.469826388886</v>
      </c>
      <c r="T2449" s="11">
        <f t="shared" si="193"/>
        <v>17117.166666666668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204</v>
      </c>
      <c r="P2450">
        <f t="shared" si="191"/>
        <v>90.56</v>
      </c>
      <c r="Q2450" s="13" t="s">
        <v>8337</v>
      </c>
      <c r="R2450" t="s">
        <v>8353</v>
      </c>
      <c r="S2450" s="11">
        <f t="shared" si="192"/>
        <v>42607.316122685181</v>
      </c>
      <c r="T2450" s="11">
        <f t="shared" si="193"/>
        <v>17044.233333333334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8</v>
      </c>
      <c r="P2451">
        <f t="shared" si="191"/>
        <v>6.78</v>
      </c>
      <c r="Q2451" s="13" t="s">
        <v>8337</v>
      </c>
      <c r="R2451" t="s">
        <v>8353</v>
      </c>
      <c r="S2451" s="11">
        <f t="shared" si="192"/>
        <v>41943.142534722225</v>
      </c>
      <c r="T2451" s="11">
        <f t="shared" si="193"/>
        <v>16404.184201388889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5</v>
      </c>
      <c r="P2452">
        <f t="shared" si="191"/>
        <v>7.98</v>
      </c>
      <c r="Q2452" s="13" t="s">
        <v>8337</v>
      </c>
      <c r="R2452" t="s">
        <v>8353</v>
      </c>
      <c r="S2452" s="11">
        <f t="shared" si="192"/>
        <v>41902.07240740741</v>
      </c>
      <c r="T2452" s="11">
        <f t="shared" si="193"/>
        <v>16371.13263888889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8</v>
      </c>
      <c r="P2453">
        <f t="shared" si="191"/>
        <v>4.37</v>
      </c>
      <c r="Q2453" s="13" t="s">
        <v>8337</v>
      </c>
      <c r="R2453" t="s">
        <v>8353</v>
      </c>
      <c r="S2453" s="11">
        <f t="shared" si="192"/>
        <v>42779.908449074079</v>
      </c>
      <c r="T2453" s="11">
        <f t="shared" si="193"/>
        <v>17230.908449074075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135</v>
      </c>
      <c r="P2454">
        <f t="shared" si="191"/>
        <v>54.07</v>
      </c>
      <c r="Q2454" s="13" t="s">
        <v>8337</v>
      </c>
      <c r="R2454" t="s">
        <v>8353</v>
      </c>
      <c r="S2454" s="11">
        <f t="shared" si="192"/>
        <v>42338.84375</v>
      </c>
      <c r="T2454" s="11">
        <f t="shared" si="193"/>
        <v>16798.958333333332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27</v>
      </c>
      <c r="P2455">
        <f t="shared" si="191"/>
        <v>12.09</v>
      </c>
      <c r="Q2455" s="13" t="s">
        <v>8337</v>
      </c>
      <c r="R2455" t="s">
        <v>8353</v>
      </c>
      <c r="S2455" s="11">
        <f t="shared" si="192"/>
        <v>42738.692233796297</v>
      </c>
      <c r="T2455" s="11">
        <f t="shared" si="193"/>
        <v>17199.692233796297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2</v>
      </c>
      <c r="P2456">
        <f t="shared" si="191"/>
        <v>6.23</v>
      </c>
      <c r="Q2456" s="13" t="s">
        <v>8337</v>
      </c>
      <c r="R2456" t="s">
        <v>8353</v>
      </c>
      <c r="S2456" s="11">
        <f t="shared" si="192"/>
        <v>42770.201481481476</v>
      </c>
      <c r="T2456" s="11">
        <f t="shared" si="193"/>
        <v>17236.201481481479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269</v>
      </c>
      <c r="P2457">
        <f t="shared" si="191"/>
        <v>50.44</v>
      </c>
      <c r="Q2457" s="13" t="s">
        <v>8337</v>
      </c>
      <c r="R2457" t="s">
        <v>8353</v>
      </c>
      <c r="S2457" s="11">
        <f t="shared" si="192"/>
        <v>42452.781828703708</v>
      </c>
      <c r="T2457" s="11">
        <f t="shared" si="193"/>
        <v>16911.781828703704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54</v>
      </c>
      <c r="P2458">
        <f t="shared" si="191"/>
        <v>12.02</v>
      </c>
      <c r="Q2458" s="13" t="s">
        <v>8337</v>
      </c>
      <c r="R2458" t="s">
        <v>8353</v>
      </c>
      <c r="S2458" s="11">
        <f t="shared" si="192"/>
        <v>42761.961099537039</v>
      </c>
      <c r="T2458" s="11">
        <f t="shared" si="193"/>
        <v>17222.961099537039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4</v>
      </c>
      <c r="P2459">
        <f t="shared" si="191"/>
        <v>6.49</v>
      </c>
      <c r="Q2459" s="13" t="s">
        <v>8337</v>
      </c>
      <c r="R2459" t="s">
        <v>8353</v>
      </c>
      <c r="S2459" s="11">
        <f t="shared" si="192"/>
        <v>42423.602500000001</v>
      </c>
      <c r="T2459" s="11">
        <f t="shared" si="193"/>
        <v>16884.560833333333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16</v>
      </c>
      <c r="P2460">
        <f t="shared" si="191"/>
        <v>10.06</v>
      </c>
      <c r="Q2460" s="13" t="s">
        <v>8337</v>
      </c>
      <c r="R2460" t="s">
        <v>8353</v>
      </c>
      <c r="S2460" s="11">
        <f t="shared" si="192"/>
        <v>42495.871736111112</v>
      </c>
      <c r="T2460" s="11">
        <f t="shared" si="193"/>
        <v>16961.791666666668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3</v>
      </c>
      <c r="P2461">
        <f t="shared" si="191"/>
        <v>2.84</v>
      </c>
      <c r="Q2461" s="13" t="s">
        <v>8337</v>
      </c>
      <c r="R2461" t="s">
        <v>8353</v>
      </c>
      <c r="S2461" s="11">
        <f t="shared" si="192"/>
        <v>42407.637557870374</v>
      </c>
      <c r="T2461" s="11">
        <f t="shared" si="193"/>
        <v>16883.595891203702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9</v>
      </c>
      <c r="P2462">
        <f t="shared" si="191"/>
        <v>11.78</v>
      </c>
      <c r="Q2462" s="13" t="s">
        <v>8337</v>
      </c>
      <c r="R2462" t="s">
        <v>8353</v>
      </c>
      <c r="S2462" s="11">
        <f t="shared" si="192"/>
        <v>42704.187118055561</v>
      </c>
      <c r="T2462" s="11">
        <f t="shared" si="193"/>
        <v>17169.178472222222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11</v>
      </c>
      <c r="P2463">
        <f t="shared" si="191"/>
        <v>9.3000000000000007</v>
      </c>
      <c r="Q2463" s="13" t="s">
        <v>8326</v>
      </c>
      <c r="R2463" t="s">
        <v>8330</v>
      </c>
      <c r="S2463" s="11">
        <f t="shared" si="192"/>
        <v>40784.012696759259</v>
      </c>
      <c r="T2463" s="11">
        <f t="shared" si="193"/>
        <v>15248.125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27</v>
      </c>
      <c r="P2464">
        <f t="shared" si="191"/>
        <v>6.96</v>
      </c>
      <c r="Q2464" s="13" t="s">
        <v>8326</v>
      </c>
      <c r="R2464" t="s">
        <v>8330</v>
      </c>
      <c r="S2464" s="11">
        <f t="shared" si="192"/>
        <v>41089.186296296299</v>
      </c>
      <c r="T2464" s="11">
        <f t="shared" si="193"/>
        <v>15540.186296296297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40</v>
      </c>
      <c r="P2465">
        <f t="shared" si="191"/>
        <v>10.67</v>
      </c>
      <c r="Q2465" s="13" t="s">
        <v>8326</v>
      </c>
      <c r="R2465" t="s">
        <v>8330</v>
      </c>
      <c r="S2465" s="11">
        <f t="shared" si="192"/>
        <v>41341.111400462964</v>
      </c>
      <c r="T2465" s="11">
        <f t="shared" si="193"/>
        <v>15811.791666666666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40</v>
      </c>
      <c r="P2466">
        <f t="shared" si="191"/>
        <v>18.600000000000001</v>
      </c>
      <c r="Q2466" s="13" t="s">
        <v>8326</v>
      </c>
      <c r="R2466" t="s">
        <v>8330</v>
      </c>
      <c r="S2466" s="11">
        <f t="shared" si="192"/>
        <v>42248.90042824074</v>
      </c>
      <c r="T2466" s="11">
        <f t="shared" si="193"/>
        <v>16708.811805555557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114</v>
      </c>
      <c r="P2467">
        <f t="shared" si="191"/>
        <v>16.670000000000002</v>
      </c>
      <c r="Q2467" s="13" t="s">
        <v>8326</v>
      </c>
      <c r="R2467" t="s">
        <v>8330</v>
      </c>
      <c r="S2467" s="11">
        <f t="shared" si="192"/>
        <v>41145.719305555554</v>
      </c>
      <c r="T2467" s="11">
        <f t="shared" si="193"/>
        <v>15606.719305555556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32</v>
      </c>
      <c r="P2468">
        <f t="shared" si="191"/>
        <v>15.38</v>
      </c>
      <c r="Q2468" s="13" t="s">
        <v>8326</v>
      </c>
      <c r="R2468" t="s">
        <v>8330</v>
      </c>
      <c r="S2468" s="11">
        <f t="shared" si="192"/>
        <v>41373.102465277778</v>
      </c>
      <c r="T2468" s="11">
        <f t="shared" si="193"/>
        <v>15834.102465277778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80</v>
      </c>
      <c r="P2469">
        <f t="shared" si="191"/>
        <v>18.53</v>
      </c>
      <c r="Q2469" s="13" t="s">
        <v>8326</v>
      </c>
      <c r="R2469" t="s">
        <v>8330</v>
      </c>
      <c r="S2469" s="11">
        <f t="shared" si="192"/>
        <v>41025.874201388891</v>
      </c>
      <c r="T2469" s="11">
        <f t="shared" si="193"/>
        <v>15470.708333333334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40</v>
      </c>
      <c r="P2470">
        <f t="shared" si="191"/>
        <v>13.72</v>
      </c>
      <c r="Q2470" s="13" t="s">
        <v>8326</v>
      </c>
      <c r="R2470" t="s">
        <v>8330</v>
      </c>
      <c r="S2470" s="11">
        <f t="shared" si="192"/>
        <v>41174.154178240737</v>
      </c>
      <c r="T2470" s="11">
        <f t="shared" si="193"/>
        <v>15641.208333333334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66</v>
      </c>
      <c r="P2471">
        <f t="shared" si="191"/>
        <v>16.91</v>
      </c>
      <c r="Q2471" s="13" t="s">
        <v>8326</v>
      </c>
      <c r="R2471" t="s">
        <v>8330</v>
      </c>
      <c r="S2471" s="11">
        <f t="shared" si="192"/>
        <v>40557.429733796293</v>
      </c>
      <c r="T2471" s="11">
        <f t="shared" si="193"/>
        <v>15013.429733796294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80</v>
      </c>
      <c r="P2472">
        <f t="shared" si="191"/>
        <v>22.08</v>
      </c>
      <c r="Q2472" s="13" t="s">
        <v>8326</v>
      </c>
      <c r="R2472" t="s">
        <v>8330</v>
      </c>
      <c r="S2472" s="11">
        <f t="shared" si="192"/>
        <v>41023.07471064815</v>
      </c>
      <c r="T2472" s="11">
        <f t="shared" si="193"/>
        <v>15484.074710648149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159</v>
      </c>
      <c r="P2473">
        <f t="shared" si="191"/>
        <v>46.76</v>
      </c>
      <c r="Q2473" s="13" t="s">
        <v>8326</v>
      </c>
      <c r="R2473" t="s">
        <v>8330</v>
      </c>
      <c r="S2473" s="11">
        <f t="shared" si="192"/>
        <v>40893.992962962962</v>
      </c>
      <c r="T2473" s="11">
        <f t="shared" si="193"/>
        <v>15364.992962962962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11</v>
      </c>
      <c r="P2474">
        <f t="shared" si="191"/>
        <v>7.61</v>
      </c>
      <c r="Q2474" s="13" t="s">
        <v>8326</v>
      </c>
      <c r="R2474" t="s">
        <v>8330</v>
      </c>
      <c r="S2474" s="11">
        <f t="shared" si="192"/>
        <v>40354.11550925926</v>
      </c>
      <c r="T2474" s="11">
        <f t="shared" si="193"/>
        <v>14856.043749999999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39</v>
      </c>
      <c r="P2475">
        <f t="shared" si="191"/>
        <v>16.77</v>
      </c>
      <c r="Q2475" s="13" t="s">
        <v>8326</v>
      </c>
      <c r="R2475" t="s">
        <v>8330</v>
      </c>
      <c r="S2475" s="11">
        <f t="shared" si="192"/>
        <v>41193.748483796298</v>
      </c>
      <c r="T2475" s="11">
        <f t="shared" si="193"/>
        <v>15654.790150462963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16</v>
      </c>
      <c r="P2476">
        <f t="shared" si="191"/>
        <v>20.68</v>
      </c>
      <c r="Q2476" s="13" t="s">
        <v>8326</v>
      </c>
      <c r="R2476" t="s">
        <v>8330</v>
      </c>
      <c r="S2476" s="11">
        <f t="shared" si="192"/>
        <v>40417.011296296296</v>
      </c>
      <c r="T2476" s="11">
        <f t="shared" si="193"/>
        <v>14893.011296296296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31</v>
      </c>
      <c r="P2477">
        <f t="shared" si="191"/>
        <v>9.67</v>
      </c>
      <c r="Q2477" s="13" t="s">
        <v>8326</v>
      </c>
      <c r="R2477" t="s">
        <v>8330</v>
      </c>
      <c r="S2477" s="11">
        <f t="shared" si="192"/>
        <v>40310.287673611114</v>
      </c>
      <c r="T2477" s="11">
        <f t="shared" si="193"/>
        <v>14800.916666666666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24</v>
      </c>
      <c r="P2478">
        <f t="shared" si="191"/>
        <v>14.18</v>
      </c>
      <c r="Q2478" s="13" t="s">
        <v>8326</v>
      </c>
      <c r="R2478" t="s">
        <v>8330</v>
      </c>
      <c r="S2478" s="11">
        <f t="shared" si="192"/>
        <v>41913.328356481477</v>
      </c>
      <c r="T2478" s="11">
        <f t="shared" si="193"/>
        <v>16377.370023148147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104</v>
      </c>
      <c r="P2479">
        <f t="shared" si="191"/>
        <v>19.02</v>
      </c>
      <c r="Q2479" s="13" t="s">
        <v>8326</v>
      </c>
      <c r="R2479" t="s">
        <v>8330</v>
      </c>
      <c r="S2479" s="11">
        <f t="shared" si="192"/>
        <v>41088.691493055558</v>
      </c>
      <c r="T2479" s="11">
        <f t="shared" si="193"/>
        <v>15564.691493055556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10</v>
      </c>
      <c r="P2480">
        <f t="shared" si="191"/>
        <v>9.8699999999999992</v>
      </c>
      <c r="Q2480" s="13" t="s">
        <v>8326</v>
      </c>
      <c r="R2480" t="s">
        <v>8330</v>
      </c>
      <c r="S2480" s="11">
        <f t="shared" si="192"/>
        <v>41257.950381944444</v>
      </c>
      <c r="T2480" s="11">
        <f t="shared" si="193"/>
        <v>15718.950381944445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258</v>
      </c>
      <c r="P2481">
        <f t="shared" si="191"/>
        <v>48.44</v>
      </c>
      <c r="Q2481" s="13" t="s">
        <v>8326</v>
      </c>
      <c r="R2481" t="s">
        <v>8330</v>
      </c>
      <c r="S2481" s="11">
        <f t="shared" si="192"/>
        <v>41107.726782407408</v>
      </c>
      <c r="T2481" s="11">
        <f t="shared" si="193"/>
        <v>15549.083333333334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39</v>
      </c>
      <c r="P2482">
        <f t="shared" si="191"/>
        <v>96.63</v>
      </c>
      <c r="Q2482" s="13" t="s">
        <v>8326</v>
      </c>
      <c r="R2482" t="s">
        <v>8330</v>
      </c>
      <c r="S2482" s="11">
        <f t="shared" si="192"/>
        <v>42227.936157407406</v>
      </c>
      <c r="T2482" s="11">
        <f t="shared" si="193"/>
        <v>16718.936157407406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19</v>
      </c>
      <c r="P2483">
        <f t="shared" si="191"/>
        <v>8.06</v>
      </c>
      <c r="Q2483" s="13" t="s">
        <v>8326</v>
      </c>
      <c r="R2483" t="s">
        <v>8330</v>
      </c>
      <c r="S2483" s="11">
        <f t="shared" si="192"/>
        <v>40999.645925925928</v>
      </c>
      <c r="T2483" s="11">
        <f t="shared" si="193"/>
        <v>15460.645925925926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76</v>
      </c>
      <c r="P2484">
        <f t="shared" si="191"/>
        <v>30.56</v>
      </c>
      <c r="Q2484" s="13" t="s">
        <v>8326</v>
      </c>
      <c r="R2484" t="s">
        <v>8330</v>
      </c>
      <c r="S2484" s="11">
        <f t="shared" si="192"/>
        <v>40711.782210648147</v>
      </c>
      <c r="T2484" s="11">
        <f t="shared" si="193"/>
        <v>15187.782210648147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69</v>
      </c>
      <c r="P2485">
        <f t="shared" si="191"/>
        <v>40.159999999999997</v>
      </c>
      <c r="Q2485" s="13" t="s">
        <v>8326</v>
      </c>
      <c r="R2485" t="s">
        <v>8330</v>
      </c>
      <c r="S2485" s="11">
        <f t="shared" si="192"/>
        <v>40970.750034722223</v>
      </c>
      <c r="T2485" s="11">
        <f t="shared" si="193"/>
        <v>15461.708368055557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22</v>
      </c>
      <c r="P2486">
        <f t="shared" si="191"/>
        <v>8.44</v>
      </c>
      <c r="Q2486" s="13" t="s">
        <v>8326</v>
      </c>
      <c r="R2486" t="s">
        <v>8330</v>
      </c>
      <c r="S2486" s="11">
        <f t="shared" si="192"/>
        <v>40771.916701388887</v>
      </c>
      <c r="T2486" s="11">
        <f t="shared" si="193"/>
        <v>15232.916701388889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38</v>
      </c>
      <c r="P2487">
        <f t="shared" si="191"/>
        <v>18.54</v>
      </c>
      <c r="Q2487" s="13" t="s">
        <v>8326</v>
      </c>
      <c r="R2487" t="s">
        <v>8330</v>
      </c>
      <c r="S2487" s="11">
        <f t="shared" si="192"/>
        <v>40793.998599537037</v>
      </c>
      <c r="T2487" s="11">
        <f t="shared" si="193"/>
        <v>15259.998599537037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253</v>
      </c>
      <c r="P2488">
        <f t="shared" si="191"/>
        <v>25.33</v>
      </c>
      <c r="Q2488" s="13" t="s">
        <v>8326</v>
      </c>
      <c r="R2488" t="s">
        <v>8330</v>
      </c>
      <c r="S2488" s="11">
        <f t="shared" si="192"/>
        <v>40991.708055555559</v>
      </c>
      <c r="T2488" s="11">
        <f t="shared" si="193"/>
        <v>15452.708055555557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51</v>
      </c>
      <c r="P2489">
        <f t="shared" si="191"/>
        <v>19.97</v>
      </c>
      <c r="Q2489" s="13" t="s">
        <v>8326</v>
      </c>
      <c r="R2489" t="s">
        <v>8330</v>
      </c>
      <c r="S2489" s="11">
        <f t="shared" si="192"/>
        <v>41026.083298611113</v>
      </c>
      <c r="T2489" s="11">
        <f t="shared" si="193"/>
        <v>15487.083298611111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25</v>
      </c>
      <c r="P2490">
        <f t="shared" si="191"/>
        <v>11.66</v>
      </c>
      <c r="Q2490" s="13" t="s">
        <v>8326</v>
      </c>
      <c r="R2490" t="s">
        <v>8330</v>
      </c>
      <c r="S2490" s="11">
        <f t="shared" si="192"/>
        <v>40833.633194444446</v>
      </c>
      <c r="T2490" s="11">
        <f t="shared" si="193"/>
        <v>15294.674861111111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22</v>
      </c>
      <c r="P2491">
        <f t="shared" si="191"/>
        <v>10.050000000000001</v>
      </c>
      <c r="Q2491" s="13" t="s">
        <v>8326</v>
      </c>
      <c r="R2491" t="s">
        <v>8330</v>
      </c>
      <c r="S2491" s="11">
        <f t="shared" si="192"/>
        <v>41373.690266203703</v>
      </c>
      <c r="T2491" s="11">
        <f t="shared" si="193"/>
        <v>15834.690266203705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150</v>
      </c>
      <c r="P2492">
        <f t="shared" si="191"/>
        <v>47</v>
      </c>
      <c r="Q2492" s="13" t="s">
        <v>8326</v>
      </c>
      <c r="R2492" t="s">
        <v>8330</v>
      </c>
      <c r="S2492" s="11">
        <f t="shared" si="192"/>
        <v>41023.227731481478</v>
      </c>
      <c r="T2492" s="11">
        <f t="shared" si="193"/>
        <v>15514.22773148148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150</v>
      </c>
      <c r="P2493">
        <f t="shared" si="191"/>
        <v>75</v>
      </c>
      <c r="Q2493" s="13" t="s">
        <v>8326</v>
      </c>
      <c r="R2493" t="s">
        <v>8330</v>
      </c>
      <c r="S2493" s="11">
        <f t="shared" si="192"/>
        <v>40542.839282407411</v>
      </c>
      <c r="T2493" s="11">
        <f t="shared" si="193"/>
        <v>14990.077083333332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8326</v>
      </c>
      <c r="R2494" t="s">
        <v>8330</v>
      </c>
      <c r="S2494" s="11">
        <f t="shared" si="192"/>
        <v>41024.985972222225</v>
      </c>
      <c r="T2494" s="11">
        <f t="shared" si="193"/>
        <v>15507.415972222223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4</v>
      </c>
      <c r="P2495">
        <f t="shared" si="191"/>
        <v>2.9</v>
      </c>
      <c r="Q2495" s="13" t="s">
        <v>8326</v>
      </c>
      <c r="R2495" t="s">
        <v>8330</v>
      </c>
      <c r="S2495" s="11">
        <f t="shared" si="192"/>
        <v>41348.168287037035</v>
      </c>
      <c r="T2495" s="11">
        <f t="shared" si="193"/>
        <v>15824.168287037035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50</v>
      </c>
      <c r="P2496">
        <f t="shared" si="191"/>
        <v>19.13</v>
      </c>
      <c r="Q2496" s="13" t="s">
        <v>8326</v>
      </c>
      <c r="R2496" t="s">
        <v>8330</v>
      </c>
      <c r="S2496" s="11">
        <f t="shared" si="192"/>
        <v>41022.645185185182</v>
      </c>
      <c r="T2496" s="11">
        <f t="shared" si="193"/>
        <v>15483.645185185183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50</v>
      </c>
      <c r="P2497">
        <f t="shared" si="191"/>
        <v>17.739999999999998</v>
      </c>
      <c r="Q2497" s="13" t="s">
        <v>8326</v>
      </c>
      <c r="R2497" t="s">
        <v>8330</v>
      </c>
      <c r="S2497" s="11">
        <f t="shared" si="192"/>
        <v>41036.946469907409</v>
      </c>
      <c r="T2497" s="11">
        <f t="shared" si="193"/>
        <v>15497.946469907409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12</v>
      </c>
      <c r="P2498">
        <f t="shared" si="191"/>
        <v>73.5</v>
      </c>
      <c r="Q2498" s="13" t="s">
        <v>8326</v>
      </c>
      <c r="R2498" t="s">
        <v>8330</v>
      </c>
      <c r="S2498" s="11">
        <f t="shared" si="192"/>
        <v>41327.996435185189</v>
      </c>
      <c r="T2498" s="11">
        <f t="shared" si="193"/>
        <v>15793.954768518519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18</v>
      </c>
      <c r="P2499">
        <f t="shared" ref="P2499:P2562" si="196">ROUND(E2499/L2499,2)</f>
        <v>13.08</v>
      </c>
      <c r="Q2499" s="13" t="s">
        <v>8326</v>
      </c>
      <c r="R2499" t="s">
        <v>8330</v>
      </c>
      <c r="S2499" s="11">
        <f t="shared" ref="S2499:S2562" si="197">(((J2499/60)/60)/24)+DATE(1970, 1,1)</f>
        <v>40730.878912037035</v>
      </c>
      <c r="T2499" s="11">
        <f t="shared" ref="T2499:T2562" si="198">(((I2499/60)/60)/24)</f>
        <v>15191.878912037037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73</v>
      </c>
      <c r="P2500">
        <f t="shared" si="196"/>
        <v>36.549999999999997</v>
      </c>
      <c r="Q2500" s="13" t="s">
        <v>8326</v>
      </c>
      <c r="R2500" t="s">
        <v>8330</v>
      </c>
      <c r="S2500" s="11">
        <f t="shared" si="197"/>
        <v>42017.967442129629</v>
      </c>
      <c r="T2500" s="11">
        <f t="shared" si="198"/>
        <v>16462.967442129629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18</v>
      </c>
      <c r="P2501">
        <f t="shared" si="196"/>
        <v>4.29</v>
      </c>
      <c r="Q2501" s="13" t="s">
        <v>8326</v>
      </c>
      <c r="R2501" t="s">
        <v>8330</v>
      </c>
      <c r="S2501" s="11">
        <f t="shared" si="197"/>
        <v>41226.648576388885</v>
      </c>
      <c r="T2501" s="11">
        <f t="shared" si="198"/>
        <v>15705.75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122</v>
      </c>
      <c r="P2502">
        <f t="shared" si="196"/>
        <v>25.17</v>
      </c>
      <c r="Q2502" s="13" t="s">
        <v>8326</v>
      </c>
      <c r="R2502" t="s">
        <v>8330</v>
      </c>
      <c r="S2502" s="11">
        <f t="shared" si="197"/>
        <v>41053.772858796299</v>
      </c>
      <c r="T2502" s="11">
        <f t="shared" si="198"/>
        <v>15514.772858796297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7</v>
      </c>
      <c r="P2503">
        <f t="shared" si="196"/>
        <v>104.29</v>
      </c>
      <c r="Q2503" s="13" t="s">
        <v>8337</v>
      </c>
      <c r="R2503" t="s">
        <v>8354</v>
      </c>
      <c r="S2503" s="11">
        <f t="shared" si="197"/>
        <v>42244.776666666665</v>
      </c>
      <c r="T2503" s="11">
        <f t="shared" si="198"/>
        <v>16705.776666666665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1</v>
      </c>
      <c r="P2504">
        <f t="shared" si="196"/>
        <v>145.4</v>
      </c>
      <c r="Q2504" s="13" t="s">
        <v>8337</v>
      </c>
      <c r="R2504" t="s">
        <v>8354</v>
      </c>
      <c r="S2504" s="11">
        <f t="shared" si="197"/>
        <v>41858.825439814813</v>
      </c>
      <c r="T2504" s="11">
        <f t="shared" si="198"/>
        <v>16334.825439814815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7</v>
      </c>
      <c r="P2505" t="e">
        <f t="shared" si="196"/>
        <v>#DIV/0!</v>
      </c>
      <c r="Q2505" s="13" t="s">
        <v>8337</v>
      </c>
      <c r="R2505" t="s">
        <v>8354</v>
      </c>
      <c r="S2505" s="11">
        <f t="shared" si="197"/>
        <v>42498.899398148147</v>
      </c>
      <c r="T2505" s="11">
        <f t="shared" si="198"/>
        <v>16959.879166666666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2</v>
      </c>
      <c r="P2506" t="e">
        <f t="shared" si="196"/>
        <v>#DIV/0!</v>
      </c>
      <c r="Q2506" s="13" t="s">
        <v>8337</v>
      </c>
      <c r="R2506" t="s">
        <v>8354</v>
      </c>
      <c r="S2506" s="11">
        <f t="shared" si="197"/>
        <v>41928.015439814815</v>
      </c>
      <c r="T2506" s="11">
        <f t="shared" si="198"/>
        <v>16389.057106481483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10</v>
      </c>
      <c r="P2507" t="e">
        <f t="shared" si="196"/>
        <v>#DIV/0!</v>
      </c>
      <c r="Q2507" s="13" t="s">
        <v>8337</v>
      </c>
      <c r="R2507" t="s">
        <v>8354</v>
      </c>
      <c r="S2507" s="11">
        <f t="shared" si="197"/>
        <v>42047.05574074074</v>
      </c>
      <c r="T2507" s="11">
        <f t="shared" si="198"/>
        <v>16508.014074074072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14</v>
      </c>
      <c r="P2508">
        <f t="shared" si="196"/>
        <v>360.5</v>
      </c>
      <c r="Q2508" s="13" t="s">
        <v>8337</v>
      </c>
      <c r="R2508" t="s">
        <v>8354</v>
      </c>
      <c r="S2508" s="11">
        <f t="shared" si="197"/>
        <v>42258.297094907408</v>
      </c>
      <c r="T2508" s="11">
        <f t="shared" si="198"/>
        <v>16711.875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2</v>
      </c>
      <c r="P2509" t="e">
        <f t="shared" si="196"/>
        <v>#DIV/0!</v>
      </c>
      <c r="Q2509" s="13" t="s">
        <v>8337</v>
      </c>
      <c r="R2509" t="s">
        <v>8354</v>
      </c>
      <c r="S2509" s="11">
        <f t="shared" si="197"/>
        <v>42105.072962962964</v>
      </c>
      <c r="T2509" s="11">
        <f t="shared" si="198"/>
        <v>16566.07296296296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4</v>
      </c>
      <c r="P2510" t="e">
        <f t="shared" si="196"/>
        <v>#DIV/0!</v>
      </c>
      <c r="Q2510" s="13" t="s">
        <v>8337</v>
      </c>
      <c r="R2510" t="s">
        <v>8354</v>
      </c>
      <c r="S2510" s="11">
        <f t="shared" si="197"/>
        <v>41835.951782407406</v>
      </c>
      <c r="T2510" s="11">
        <f t="shared" si="198"/>
        <v>16296.951782407406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25.54</v>
      </c>
      <c r="Q2511" s="13" t="s">
        <v>8337</v>
      </c>
      <c r="R2511" t="s">
        <v>8354</v>
      </c>
      <c r="S2511" s="11">
        <f t="shared" si="197"/>
        <v>42058.809594907405</v>
      </c>
      <c r="T2511" s="11">
        <f t="shared" si="198"/>
        <v>16545.767928240741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1</v>
      </c>
      <c r="P2512">
        <f t="shared" si="196"/>
        <v>357.5</v>
      </c>
      <c r="Q2512" s="13" t="s">
        <v>8337</v>
      </c>
      <c r="R2512" t="s">
        <v>8354</v>
      </c>
      <c r="S2512" s="11">
        <f t="shared" si="197"/>
        <v>42078.997361111105</v>
      </c>
      <c r="T2512" s="11">
        <f t="shared" si="198"/>
        <v>16569.997361111109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1</v>
      </c>
      <c r="P2513" t="e">
        <f t="shared" si="196"/>
        <v>#DIV/0!</v>
      </c>
      <c r="Q2513" s="13" t="s">
        <v>8337</v>
      </c>
      <c r="R2513" t="s">
        <v>8354</v>
      </c>
      <c r="S2513" s="11">
        <f t="shared" si="197"/>
        <v>42371.446909722217</v>
      </c>
      <c r="T2513" s="11">
        <f t="shared" si="198"/>
        <v>16832.446909722221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62</v>
      </c>
      <c r="P2514" t="e">
        <f t="shared" si="196"/>
        <v>#DIV/0!</v>
      </c>
      <c r="Q2514" s="13" t="s">
        <v>8337</v>
      </c>
      <c r="R2514" t="s">
        <v>8354</v>
      </c>
      <c r="S2514" s="11">
        <f t="shared" si="197"/>
        <v>41971.876863425925</v>
      </c>
      <c r="T2514" s="11">
        <f t="shared" si="198"/>
        <v>16417.876863425925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3" t="s">
        <v>8337</v>
      </c>
      <c r="R2515" t="s">
        <v>8354</v>
      </c>
      <c r="S2515" s="11">
        <f t="shared" si="197"/>
        <v>42732.00681712963</v>
      </c>
      <c r="T2515" s="11">
        <f t="shared" si="198"/>
        <v>17223.00681712963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6</v>
      </c>
      <c r="P2516">
        <f t="shared" si="196"/>
        <v>178.25</v>
      </c>
      <c r="Q2516" s="13" t="s">
        <v>8337</v>
      </c>
      <c r="R2516" t="s">
        <v>8354</v>
      </c>
      <c r="S2516" s="11">
        <f t="shared" si="197"/>
        <v>41854.389780092592</v>
      </c>
      <c r="T2516" s="11">
        <f t="shared" si="198"/>
        <v>16302.389780092593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14</v>
      </c>
      <c r="P2517">
        <f t="shared" si="196"/>
        <v>59.33</v>
      </c>
      <c r="Q2517" s="13" t="s">
        <v>8337</v>
      </c>
      <c r="R2517" t="s">
        <v>8354</v>
      </c>
      <c r="S2517" s="11">
        <f t="shared" si="197"/>
        <v>42027.839733796296</v>
      </c>
      <c r="T2517" s="11">
        <f t="shared" si="198"/>
        <v>16488.839733796296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3</v>
      </c>
      <c r="P2518" t="e">
        <f t="shared" si="196"/>
        <v>#DIV/0!</v>
      </c>
      <c r="Q2518" s="13" t="s">
        <v>8337</v>
      </c>
      <c r="R2518" t="s">
        <v>8354</v>
      </c>
      <c r="S2518" s="11">
        <f t="shared" si="197"/>
        <v>41942.653379629628</v>
      </c>
      <c r="T2518" s="11">
        <f t="shared" si="198"/>
        <v>16403.695046296296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4</v>
      </c>
      <c r="P2519">
        <f t="shared" si="196"/>
        <v>21.36</v>
      </c>
      <c r="Q2519" s="13" t="s">
        <v>8337</v>
      </c>
      <c r="R2519" t="s">
        <v>8354</v>
      </c>
      <c r="S2519" s="11">
        <f t="shared" si="197"/>
        <v>42052.802430555559</v>
      </c>
      <c r="T2519" s="11">
        <f t="shared" si="198"/>
        <v>16513.760763888891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14</v>
      </c>
      <c r="P2520" t="e">
        <f t="shared" si="196"/>
        <v>#DIV/0!</v>
      </c>
      <c r="Q2520" s="13" t="s">
        <v>8337</v>
      </c>
      <c r="R2520" t="s">
        <v>8354</v>
      </c>
      <c r="S2520" s="11">
        <f t="shared" si="197"/>
        <v>41926.680879629632</v>
      </c>
      <c r="T2520" s="11">
        <f t="shared" si="198"/>
        <v>16387.722546296296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175</v>
      </c>
      <c r="Q2521" s="13" t="s">
        <v>8337</v>
      </c>
      <c r="R2521" t="s">
        <v>8354</v>
      </c>
      <c r="S2521" s="11">
        <f t="shared" si="197"/>
        <v>41809.155138888891</v>
      </c>
      <c r="T2521" s="11">
        <f t="shared" si="198"/>
        <v>16270.155138888889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1</v>
      </c>
      <c r="P2522" t="e">
        <f t="shared" si="196"/>
        <v>#DIV/0!</v>
      </c>
      <c r="Q2522" s="13" t="s">
        <v>8337</v>
      </c>
      <c r="R2522" t="s">
        <v>8354</v>
      </c>
      <c r="S2522" s="11">
        <f t="shared" si="197"/>
        <v>42612.600520833337</v>
      </c>
      <c r="T2522" s="11">
        <f t="shared" si="198"/>
        <v>17089.806249999998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6</v>
      </c>
      <c r="P2523">
        <f t="shared" si="196"/>
        <v>5.27</v>
      </c>
      <c r="Q2523" s="13" t="s">
        <v>8326</v>
      </c>
      <c r="R2523" t="s">
        <v>8355</v>
      </c>
      <c r="S2523" s="11">
        <f t="shared" si="197"/>
        <v>42269.967835648145</v>
      </c>
      <c r="T2523" s="11">
        <f t="shared" si="198"/>
        <v>16721.967835648149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14</v>
      </c>
      <c r="P2524">
        <f t="shared" si="196"/>
        <v>25.56</v>
      </c>
      <c r="Q2524" s="13" t="s">
        <v>8326</v>
      </c>
      <c r="R2524" t="s">
        <v>8355</v>
      </c>
      <c r="S2524" s="11">
        <f t="shared" si="197"/>
        <v>42460.573611111111</v>
      </c>
      <c r="T2524" s="11">
        <f t="shared" si="198"/>
        <v>16913.619444444445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76</v>
      </c>
      <c r="P2525">
        <f t="shared" si="196"/>
        <v>26.31</v>
      </c>
      <c r="Q2525" s="13" t="s">
        <v>8326</v>
      </c>
      <c r="R2525" t="s">
        <v>8355</v>
      </c>
      <c r="S2525" s="11">
        <f t="shared" si="197"/>
        <v>41930.975601851853</v>
      </c>
      <c r="T2525" s="11">
        <f t="shared" si="198"/>
        <v>16392.017268518521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9</v>
      </c>
      <c r="P2526">
        <f t="shared" si="196"/>
        <v>15.91</v>
      </c>
      <c r="Q2526" s="13" t="s">
        <v>8326</v>
      </c>
      <c r="R2526" t="s">
        <v>8355</v>
      </c>
      <c r="S2526" s="11">
        <f t="shared" si="197"/>
        <v>41961.807372685187</v>
      </c>
      <c r="T2526" s="11">
        <f t="shared" si="198"/>
        <v>16425.1875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9</v>
      </c>
      <c r="P2527">
        <f t="shared" si="196"/>
        <v>8.5399999999999991</v>
      </c>
      <c r="Q2527" s="13" t="s">
        <v>8326</v>
      </c>
      <c r="R2527" t="s">
        <v>8355</v>
      </c>
      <c r="S2527" s="11">
        <f t="shared" si="197"/>
        <v>41058.844571759262</v>
      </c>
      <c r="T2527" s="11">
        <f t="shared" si="198"/>
        <v>15519.84457175926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17</v>
      </c>
      <c r="P2528">
        <f t="shared" si="196"/>
        <v>20.61</v>
      </c>
      <c r="Q2528" s="13" t="s">
        <v>8326</v>
      </c>
      <c r="R2528" t="s">
        <v>8355</v>
      </c>
      <c r="S2528" s="11">
        <f t="shared" si="197"/>
        <v>41953.091134259259</v>
      </c>
      <c r="T2528" s="11">
        <f t="shared" si="198"/>
        <v>16412.207638888889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17</v>
      </c>
      <c r="P2529">
        <f t="shared" si="196"/>
        <v>9.57</v>
      </c>
      <c r="Q2529" s="13" t="s">
        <v>8326</v>
      </c>
      <c r="R2529" t="s">
        <v>8355</v>
      </c>
      <c r="S2529" s="11">
        <f t="shared" si="197"/>
        <v>41546.75105324074</v>
      </c>
      <c r="T2529" s="11">
        <f t="shared" si="198"/>
        <v>15996.165972222223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17</v>
      </c>
      <c r="P2530">
        <f t="shared" si="196"/>
        <v>8.3699999999999992</v>
      </c>
      <c r="Q2530" s="13" t="s">
        <v>8326</v>
      </c>
      <c r="R2530" t="s">
        <v>8355</v>
      </c>
      <c r="S2530" s="11">
        <f t="shared" si="197"/>
        <v>42217.834525462968</v>
      </c>
      <c r="T2530" s="11">
        <f t="shared" si="198"/>
        <v>16667.458333333332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11</v>
      </c>
      <c r="P2531">
        <f t="shared" si="196"/>
        <v>8.91</v>
      </c>
      <c r="Q2531" s="13" t="s">
        <v>8326</v>
      </c>
      <c r="R2531" t="s">
        <v>8355</v>
      </c>
      <c r="S2531" s="11">
        <f t="shared" si="197"/>
        <v>40948.080729166664</v>
      </c>
      <c r="T2531" s="11">
        <f t="shared" si="198"/>
        <v>15424.0390625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</v>
      </c>
      <c r="P2532">
        <f t="shared" si="196"/>
        <v>14.08</v>
      </c>
      <c r="Q2532" s="13" t="s">
        <v>8326</v>
      </c>
      <c r="R2532" t="s">
        <v>8355</v>
      </c>
      <c r="S2532" s="11">
        <f t="shared" si="197"/>
        <v>42081.864641203705</v>
      </c>
      <c r="T2532" s="11">
        <f t="shared" si="198"/>
        <v>16545.201388888887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15</v>
      </c>
      <c r="P2533">
        <f t="shared" si="196"/>
        <v>11.07</v>
      </c>
      <c r="Q2533" s="13" t="s">
        <v>8326</v>
      </c>
      <c r="R2533" t="s">
        <v>8355</v>
      </c>
      <c r="S2533" s="11">
        <f t="shared" si="197"/>
        <v>42208.680023148147</v>
      </c>
      <c r="T2533" s="11">
        <f t="shared" si="198"/>
        <v>16662.165972222221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17</v>
      </c>
      <c r="P2534">
        <f t="shared" si="196"/>
        <v>11.18</v>
      </c>
      <c r="Q2534" s="13" t="s">
        <v>8326</v>
      </c>
      <c r="R2534" t="s">
        <v>8355</v>
      </c>
      <c r="S2534" s="11">
        <f t="shared" si="197"/>
        <v>41107.849143518521</v>
      </c>
      <c r="T2534" s="11">
        <f t="shared" si="198"/>
        <v>15568.849143518519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9</v>
      </c>
      <c r="P2535">
        <f t="shared" si="196"/>
        <v>4.93</v>
      </c>
      <c r="Q2535" s="13" t="s">
        <v>8326</v>
      </c>
      <c r="R2535" t="s">
        <v>8355</v>
      </c>
      <c r="S2535" s="11">
        <f t="shared" si="197"/>
        <v>41304.751284722224</v>
      </c>
      <c r="T2535" s="11">
        <f t="shared" si="198"/>
        <v>15765.750787037037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33</v>
      </c>
      <c r="P2536">
        <f t="shared" si="196"/>
        <v>47.71</v>
      </c>
      <c r="Q2536" s="13" t="s">
        <v>8326</v>
      </c>
      <c r="R2536" t="s">
        <v>8355</v>
      </c>
      <c r="S2536" s="11">
        <f t="shared" si="197"/>
        <v>40127.700370370374</v>
      </c>
      <c r="T2536" s="11">
        <f t="shared" si="198"/>
        <v>14610.25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3</v>
      </c>
      <c r="P2537">
        <f t="shared" si="196"/>
        <v>8.5399999999999991</v>
      </c>
      <c r="Q2537" s="13" t="s">
        <v>8326</v>
      </c>
      <c r="R2537" t="s">
        <v>8355</v>
      </c>
      <c r="S2537" s="11">
        <f t="shared" si="197"/>
        <v>41943.791030092594</v>
      </c>
      <c r="T2537" s="11">
        <f t="shared" si="198"/>
        <v>16405.832696759258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2661</v>
      </c>
      <c r="P2538">
        <f t="shared" si="196"/>
        <v>166.3</v>
      </c>
      <c r="Q2538" s="13" t="s">
        <v>8326</v>
      </c>
      <c r="R2538" t="s">
        <v>8355</v>
      </c>
      <c r="S2538" s="11">
        <f t="shared" si="197"/>
        <v>41464.106087962966</v>
      </c>
      <c r="T2538" s="11">
        <f t="shared" si="198"/>
        <v>15916.106087962964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66</v>
      </c>
      <c r="P2539">
        <f t="shared" si="196"/>
        <v>60</v>
      </c>
      <c r="Q2539" s="13" t="s">
        <v>8326</v>
      </c>
      <c r="R2539" t="s">
        <v>8355</v>
      </c>
      <c r="S2539" s="11">
        <f t="shared" si="197"/>
        <v>40696.648784722223</v>
      </c>
      <c r="T2539" s="11">
        <f t="shared" si="198"/>
        <v>15187.648784722223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4</v>
      </c>
      <c r="P2540">
        <f t="shared" si="196"/>
        <v>3.56</v>
      </c>
      <c r="Q2540" s="13" t="s">
        <v>8326</v>
      </c>
      <c r="R2540" t="s">
        <v>8355</v>
      </c>
      <c r="S2540" s="11">
        <f t="shared" si="197"/>
        <v>41298.509965277779</v>
      </c>
      <c r="T2540" s="11">
        <f t="shared" si="198"/>
        <v>15760.207638888889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7</v>
      </c>
      <c r="P2541">
        <f t="shared" si="196"/>
        <v>11.14</v>
      </c>
      <c r="Q2541" s="13" t="s">
        <v>8326</v>
      </c>
      <c r="R2541" t="s">
        <v>8355</v>
      </c>
      <c r="S2541" s="11">
        <f t="shared" si="197"/>
        <v>41977.902222222227</v>
      </c>
      <c r="T2541" s="11">
        <f t="shared" si="198"/>
        <v>16468.902222222223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26</v>
      </c>
      <c r="P2542">
        <f t="shared" si="196"/>
        <v>24.26</v>
      </c>
      <c r="Q2542" s="13" t="s">
        <v>8326</v>
      </c>
      <c r="R2542" t="s">
        <v>8355</v>
      </c>
      <c r="S2542" s="11">
        <f t="shared" si="197"/>
        <v>40785.675011574072</v>
      </c>
      <c r="T2542" s="11">
        <f t="shared" si="198"/>
        <v>15276.675011574072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19</v>
      </c>
      <c r="P2543">
        <f t="shared" si="196"/>
        <v>10.33</v>
      </c>
      <c r="Q2543" s="13" t="s">
        <v>8326</v>
      </c>
      <c r="R2543" t="s">
        <v>8355</v>
      </c>
      <c r="S2543" s="11">
        <f t="shared" si="197"/>
        <v>41483.449282407404</v>
      </c>
      <c r="T2543" s="11">
        <f t="shared" si="198"/>
        <v>15974.449282407406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93</v>
      </c>
      <c r="P2544">
        <f t="shared" si="196"/>
        <v>50.08</v>
      </c>
      <c r="Q2544" s="13" t="s">
        <v>8326</v>
      </c>
      <c r="R2544" t="s">
        <v>8355</v>
      </c>
      <c r="S2544" s="11">
        <f t="shared" si="197"/>
        <v>41509.426585648151</v>
      </c>
      <c r="T2544" s="11">
        <f t="shared" si="198"/>
        <v>15979.165972222223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260</v>
      </c>
      <c r="P2545">
        <f t="shared" si="196"/>
        <v>50</v>
      </c>
      <c r="Q2545" s="13" t="s">
        <v>8326</v>
      </c>
      <c r="R2545" t="s">
        <v>8355</v>
      </c>
      <c r="S2545" s="11">
        <f t="shared" si="197"/>
        <v>40514.107615740737</v>
      </c>
      <c r="T2545" s="11">
        <f t="shared" si="198"/>
        <v>14976.125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13</v>
      </c>
      <c r="P2546">
        <f t="shared" si="196"/>
        <v>11.4</v>
      </c>
      <c r="Q2546" s="13" t="s">
        <v>8326</v>
      </c>
      <c r="R2546" t="s">
        <v>8355</v>
      </c>
      <c r="S2546" s="11">
        <f t="shared" si="197"/>
        <v>41068.520474537036</v>
      </c>
      <c r="T2546" s="11">
        <f t="shared" si="198"/>
        <v>15529.520474537037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33</v>
      </c>
      <c r="P2547">
        <f t="shared" si="196"/>
        <v>10.66</v>
      </c>
      <c r="Q2547" s="13" t="s">
        <v>8326</v>
      </c>
      <c r="R2547" t="s">
        <v>8355</v>
      </c>
      <c r="S2547" s="11">
        <f t="shared" si="197"/>
        <v>42027.13817129629</v>
      </c>
      <c r="T2547" s="11">
        <f t="shared" si="198"/>
        <v>16493.020833333332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19</v>
      </c>
      <c r="P2548">
        <f t="shared" si="196"/>
        <v>10</v>
      </c>
      <c r="Q2548" s="13" t="s">
        <v>8326</v>
      </c>
      <c r="R2548" t="s">
        <v>8355</v>
      </c>
      <c r="S2548" s="11">
        <f t="shared" si="197"/>
        <v>41524.858553240738</v>
      </c>
      <c r="T2548" s="11">
        <f t="shared" si="198"/>
        <v>15983.208333333334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</v>
      </c>
      <c r="P2549">
        <f t="shared" si="196"/>
        <v>4.8499999999999996</v>
      </c>
      <c r="Q2549" s="13" t="s">
        <v>8326</v>
      </c>
      <c r="R2549" t="s">
        <v>8355</v>
      </c>
      <c r="S2549" s="11">
        <f t="shared" si="197"/>
        <v>40973.773182870369</v>
      </c>
      <c r="T2549" s="11">
        <f t="shared" si="198"/>
        <v>15434.731516203703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11</v>
      </c>
      <c r="P2550">
        <f t="shared" si="196"/>
        <v>17.57</v>
      </c>
      <c r="Q2550" s="13" t="s">
        <v>8326</v>
      </c>
      <c r="R2550" t="s">
        <v>8355</v>
      </c>
      <c r="S2550" s="11">
        <f t="shared" si="197"/>
        <v>42618.625428240746</v>
      </c>
      <c r="T2550" s="11">
        <f t="shared" si="198"/>
        <v>17074.185416666667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41</v>
      </c>
      <c r="P2551">
        <f t="shared" si="196"/>
        <v>17.43</v>
      </c>
      <c r="Q2551" s="13" t="s">
        <v>8326</v>
      </c>
      <c r="R2551" t="s">
        <v>8355</v>
      </c>
      <c r="S2551" s="11">
        <f t="shared" si="197"/>
        <v>41390.757754629631</v>
      </c>
      <c r="T2551" s="11">
        <f t="shared" si="198"/>
        <v>15856.708333333334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</v>
      </c>
      <c r="P2552">
        <f t="shared" si="196"/>
        <v>4.3</v>
      </c>
      <c r="Q2552" s="13" t="s">
        <v>8326</v>
      </c>
      <c r="R2552" t="s">
        <v>8355</v>
      </c>
      <c r="S2552" s="11">
        <f t="shared" si="197"/>
        <v>42228.634328703702</v>
      </c>
      <c r="T2552" s="11">
        <f t="shared" si="198"/>
        <v>16716.165972222221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18</v>
      </c>
      <c r="P2553">
        <f t="shared" si="196"/>
        <v>11.5</v>
      </c>
      <c r="Q2553" s="13" t="s">
        <v>8326</v>
      </c>
      <c r="R2553" t="s">
        <v>8355</v>
      </c>
      <c r="S2553" s="11">
        <f t="shared" si="197"/>
        <v>40961.252141203702</v>
      </c>
      <c r="T2553" s="11">
        <f t="shared" si="198"/>
        <v>15420.866666666667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21</v>
      </c>
      <c r="P2554">
        <f t="shared" si="196"/>
        <v>35.61</v>
      </c>
      <c r="Q2554" s="13" t="s">
        <v>8326</v>
      </c>
      <c r="R2554" t="s">
        <v>8355</v>
      </c>
      <c r="S2554" s="11">
        <f t="shared" si="197"/>
        <v>42769.809965277775</v>
      </c>
      <c r="T2554" s="11">
        <f t="shared" si="198"/>
        <v>17230.809965277778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43</v>
      </c>
      <c r="P2555">
        <f t="shared" si="196"/>
        <v>10.68</v>
      </c>
      <c r="Q2555" s="13" t="s">
        <v>8326</v>
      </c>
      <c r="R2555" t="s">
        <v>8355</v>
      </c>
      <c r="S2555" s="11">
        <f t="shared" si="197"/>
        <v>41113.199155092596</v>
      </c>
      <c r="T2555" s="11">
        <f t="shared" si="198"/>
        <v>15604.199155092594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21</v>
      </c>
      <c r="P2556">
        <f t="shared" si="196"/>
        <v>9.57</v>
      </c>
      <c r="Q2556" s="13" t="s">
        <v>8326</v>
      </c>
      <c r="R2556" t="s">
        <v>8355</v>
      </c>
      <c r="S2556" s="11">
        <f t="shared" si="197"/>
        <v>42125.078275462962</v>
      </c>
      <c r="T2556" s="11">
        <f t="shared" si="198"/>
        <v>16587.165972222221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32</v>
      </c>
      <c r="P2557">
        <f t="shared" si="196"/>
        <v>18.309999999999999</v>
      </c>
      <c r="Q2557" s="13" t="s">
        <v>8326</v>
      </c>
      <c r="R2557" t="s">
        <v>8355</v>
      </c>
      <c r="S2557" s="11">
        <f t="shared" si="197"/>
        <v>41026.655011574076</v>
      </c>
      <c r="T2557" s="11">
        <f t="shared" si="198"/>
        <v>15488.655011574074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86</v>
      </c>
      <c r="P2558">
        <f t="shared" si="196"/>
        <v>18.82</v>
      </c>
      <c r="Q2558" s="13" t="s">
        <v>8326</v>
      </c>
      <c r="R2558" t="s">
        <v>8355</v>
      </c>
      <c r="S2558" s="11">
        <f t="shared" si="197"/>
        <v>41222.991400462961</v>
      </c>
      <c r="T2558" s="11">
        <f t="shared" si="198"/>
        <v>15698.991400462963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71</v>
      </c>
      <c r="P2559">
        <f t="shared" si="196"/>
        <v>17.78</v>
      </c>
      <c r="Q2559" s="13" t="s">
        <v>8326</v>
      </c>
      <c r="R2559" t="s">
        <v>8355</v>
      </c>
      <c r="S2559" s="11">
        <f t="shared" si="197"/>
        <v>41744.745208333334</v>
      </c>
      <c r="T2559" s="11">
        <f t="shared" si="198"/>
        <v>16205.745208333334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51</v>
      </c>
      <c r="P2560">
        <f t="shared" si="196"/>
        <v>35.56</v>
      </c>
      <c r="Q2560" s="13" t="s">
        <v>8326</v>
      </c>
      <c r="R2560" t="s">
        <v>8355</v>
      </c>
      <c r="S2560" s="11">
        <f t="shared" si="197"/>
        <v>42093.860023148154</v>
      </c>
      <c r="T2560" s="11">
        <f t="shared" si="198"/>
        <v>16556.582638888889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80</v>
      </c>
      <c r="P2561">
        <f t="shared" si="196"/>
        <v>25.6</v>
      </c>
      <c r="Q2561" s="13" t="s">
        <v>8326</v>
      </c>
      <c r="R2561" t="s">
        <v>8355</v>
      </c>
      <c r="S2561" s="11">
        <f t="shared" si="197"/>
        <v>40829.873657407406</v>
      </c>
      <c r="T2561" s="11">
        <f t="shared" si="198"/>
        <v>15293.817361111111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21</v>
      </c>
      <c r="P2562">
        <f t="shared" si="196"/>
        <v>30.43</v>
      </c>
      <c r="Q2562" s="13" t="s">
        <v>8326</v>
      </c>
      <c r="R2562" t="s">
        <v>8355</v>
      </c>
      <c r="S2562" s="11">
        <f t="shared" si="197"/>
        <v>42039.951087962967</v>
      </c>
      <c r="T2562" s="11">
        <f t="shared" si="198"/>
        <v>16500.951087962963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1</v>
      </c>
      <c r="P2563" t="e">
        <f t="shared" ref="P2563:P2626" si="201">ROUND(E2563/L2563,2)</f>
        <v>#DIV/0!</v>
      </c>
      <c r="Q2563" s="13" t="s">
        <v>8337</v>
      </c>
      <c r="R2563" t="s">
        <v>8338</v>
      </c>
      <c r="S2563" s="11">
        <f t="shared" ref="S2563:S2626" si="202">(((J2563/60)/60)/24)+DATE(1970, 1,1)</f>
        <v>42260.528807870374</v>
      </c>
      <c r="T2563" s="11">
        <f t="shared" ref="T2563:T2626" si="203">(((I2563/60)/60)/24)</f>
        <v>16721.528807870371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6</v>
      </c>
      <c r="P2564">
        <f t="shared" si="201"/>
        <v>212</v>
      </c>
      <c r="Q2564" s="13" t="s">
        <v>8337</v>
      </c>
      <c r="R2564" t="s">
        <v>8338</v>
      </c>
      <c r="S2564" s="11">
        <f t="shared" si="202"/>
        <v>42594.524756944447</v>
      </c>
      <c r="T2564" s="11">
        <f t="shared" si="203"/>
        <v>17085.524756944444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3</v>
      </c>
      <c r="P2565" t="e">
        <f t="shared" si="201"/>
        <v>#DIV/0!</v>
      </c>
      <c r="Q2565" s="13" t="s">
        <v>8337</v>
      </c>
      <c r="R2565" t="s">
        <v>8338</v>
      </c>
      <c r="S2565" s="11">
        <f t="shared" si="202"/>
        <v>42155.139479166668</v>
      </c>
      <c r="T2565" s="11">
        <f t="shared" si="203"/>
        <v>16646.139479166668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2</v>
      </c>
      <c r="P2566" t="e">
        <f t="shared" si="201"/>
        <v>#DIV/0!</v>
      </c>
      <c r="Q2566" s="13" t="s">
        <v>8337</v>
      </c>
      <c r="R2566" t="s">
        <v>8338</v>
      </c>
      <c r="S2566" s="11">
        <f t="shared" si="202"/>
        <v>41822.040497685186</v>
      </c>
      <c r="T2566" s="11">
        <f t="shared" si="203"/>
        <v>16283.040497685186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6</v>
      </c>
      <c r="P2567">
        <f t="shared" si="201"/>
        <v>635</v>
      </c>
      <c r="Q2567" s="13" t="s">
        <v>8337</v>
      </c>
      <c r="R2567" t="s">
        <v>8338</v>
      </c>
      <c r="S2567" s="11">
        <f t="shared" si="202"/>
        <v>42440.650335648148</v>
      </c>
      <c r="T2567" s="11">
        <f t="shared" si="203"/>
        <v>16930.868055555555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2</v>
      </c>
      <c r="P2568" t="e">
        <f t="shared" si="201"/>
        <v>#DIV/0!</v>
      </c>
      <c r="Q2568" s="13" t="s">
        <v>8337</v>
      </c>
      <c r="R2568" t="s">
        <v>8338</v>
      </c>
      <c r="S2568" s="11">
        <f t="shared" si="202"/>
        <v>41842.980879629627</v>
      </c>
      <c r="T2568" s="11">
        <f t="shared" si="203"/>
        <v>16303.980879629627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1</v>
      </c>
      <c r="P2569">
        <f t="shared" si="201"/>
        <v>316.5</v>
      </c>
      <c r="Q2569" s="13" t="s">
        <v>8337</v>
      </c>
      <c r="R2569" t="s">
        <v>8338</v>
      </c>
      <c r="S2569" s="11">
        <f t="shared" si="202"/>
        <v>42087.878912037035</v>
      </c>
      <c r="T2569" s="11">
        <f t="shared" si="203"/>
        <v>16548.878912037038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6</v>
      </c>
      <c r="P2570">
        <f t="shared" si="201"/>
        <v>632</v>
      </c>
      <c r="Q2570" s="13" t="s">
        <v>8337</v>
      </c>
      <c r="R2570" t="s">
        <v>8338</v>
      </c>
      <c r="S2570" s="11">
        <f t="shared" si="202"/>
        <v>42584.666597222225</v>
      </c>
      <c r="T2570" s="11">
        <f t="shared" si="203"/>
        <v>17045.666597222222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10</v>
      </c>
      <c r="P2571">
        <f t="shared" si="201"/>
        <v>315.5</v>
      </c>
      <c r="Q2571" s="13" t="s">
        <v>8337</v>
      </c>
      <c r="R2571" t="s">
        <v>8338</v>
      </c>
      <c r="S2571" s="11">
        <f t="shared" si="202"/>
        <v>42234.105462962965</v>
      </c>
      <c r="T2571" s="11">
        <f t="shared" si="203"/>
        <v>16695.105462962962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9</v>
      </c>
      <c r="P2572">
        <f t="shared" si="201"/>
        <v>315.5</v>
      </c>
      <c r="Q2572" s="13" t="s">
        <v>8337</v>
      </c>
      <c r="R2572" t="s">
        <v>8338</v>
      </c>
      <c r="S2572" s="11">
        <f t="shared" si="202"/>
        <v>42744.903182870374</v>
      </c>
      <c r="T2572" s="11">
        <f t="shared" si="203"/>
        <v>17205.90318287037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1</v>
      </c>
      <c r="P2573">
        <f t="shared" si="201"/>
        <v>157.5</v>
      </c>
      <c r="Q2573" s="13" t="s">
        <v>8337</v>
      </c>
      <c r="R2573" t="s">
        <v>8338</v>
      </c>
      <c r="S2573" s="11">
        <f t="shared" si="202"/>
        <v>42449.341678240744</v>
      </c>
      <c r="T2573" s="11">
        <f t="shared" si="203"/>
        <v>16940.34167824074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2</v>
      </c>
      <c r="P2574" t="e">
        <f t="shared" si="201"/>
        <v>#DIV/0!</v>
      </c>
      <c r="Q2574" s="13" t="s">
        <v>8337</v>
      </c>
      <c r="R2574" t="s">
        <v>8338</v>
      </c>
      <c r="S2574" s="11">
        <f t="shared" si="202"/>
        <v>42077.119409722218</v>
      </c>
      <c r="T2574" s="11">
        <f t="shared" si="203"/>
        <v>16538.119409722221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8</v>
      </c>
      <c r="P2575" t="e">
        <f t="shared" si="201"/>
        <v>#DIV/0!</v>
      </c>
      <c r="Q2575" s="13" t="s">
        <v>8337</v>
      </c>
      <c r="R2575" t="s">
        <v>8338</v>
      </c>
      <c r="S2575" s="11">
        <f t="shared" si="202"/>
        <v>41829.592002314814</v>
      </c>
      <c r="T2575" s="11">
        <f t="shared" si="203"/>
        <v>16305.592002314816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6</v>
      </c>
      <c r="P2576" t="e">
        <f t="shared" si="201"/>
        <v>#DIV/0!</v>
      </c>
      <c r="Q2576" s="13" t="s">
        <v>8337</v>
      </c>
      <c r="R2576" t="s">
        <v>8338</v>
      </c>
      <c r="S2576" s="11">
        <f t="shared" si="202"/>
        <v>42487.825752314813</v>
      </c>
      <c r="T2576" s="11">
        <f t="shared" si="203"/>
        <v>16939.825752314813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1</v>
      </c>
      <c r="P2577" t="e">
        <f t="shared" si="201"/>
        <v>#DIV/0!</v>
      </c>
      <c r="Q2577" s="13" t="s">
        <v>8337</v>
      </c>
      <c r="R2577" t="s">
        <v>8338</v>
      </c>
      <c r="S2577" s="11">
        <f t="shared" si="202"/>
        <v>41986.108726851846</v>
      </c>
      <c r="T2577" s="11">
        <f t="shared" si="203"/>
        <v>16447.108726851849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6</v>
      </c>
      <c r="P2578" t="e">
        <f t="shared" si="201"/>
        <v>#DIV/0!</v>
      </c>
      <c r="Q2578" s="13" t="s">
        <v>8337</v>
      </c>
      <c r="R2578" t="s">
        <v>8338</v>
      </c>
      <c r="S2578" s="11">
        <f t="shared" si="202"/>
        <v>42060.00980324074</v>
      </c>
      <c r="T2578" s="11">
        <f t="shared" si="203"/>
        <v>16535.968136574073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4</v>
      </c>
      <c r="P2579" t="e">
        <f t="shared" si="201"/>
        <v>#DIV/0!</v>
      </c>
      <c r="Q2579" s="13" t="s">
        <v>8337</v>
      </c>
      <c r="R2579" t="s">
        <v>8338</v>
      </c>
      <c r="S2579" s="11">
        <f t="shared" si="202"/>
        <v>41830.820567129631</v>
      </c>
      <c r="T2579" s="11">
        <f t="shared" si="203"/>
        <v>16286.820567129631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10</v>
      </c>
      <c r="P2580" t="e">
        <f t="shared" si="201"/>
        <v>#DIV/0!</v>
      </c>
      <c r="Q2580" s="13" t="s">
        <v>8337</v>
      </c>
      <c r="R2580" t="s">
        <v>8338</v>
      </c>
      <c r="S2580" s="11">
        <f t="shared" si="202"/>
        <v>42238.022905092599</v>
      </c>
      <c r="T2580" s="11">
        <f t="shared" si="203"/>
        <v>16717.708333333332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51.67</v>
      </c>
      <c r="Q2581" s="13" t="s">
        <v>8337</v>
      </c>
      <c r="R2581" t="s">
        <v>8338</v>
      </c>
      <c r="S2581" s="11">
        <f t="shared" si="202"/>
        <v>41837.829895833333</v>
      </c>
      <c r="T2581" s="11">
        <f t="shared" si="203"/>
        <v>16328.829895833334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7</v>
      </c>
      <c r="P2582">
        <f t="shared" si="201"/>
        <v>310</v>
      </c>
      <c r="Q2582" s="13" t="s">
        <v>8337</v>
      </c>
      <c r="R2582" t="s">
        <v>8338</v>
      </c>
      <c r="S2582" s="11">
        <f t="shared" si="202"/>
        <v>42110.326423611114</v>
      </c>
      <c r="T2582" s="11">
        <f t="shared" si="203"/>
        <v>16571.125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12</v>
      </c>
      <c r="P2583">
        <f t="shared" si="201"/>
        <v>56.18</v>
      </c>
      <c r="Q2583" s="13" t="s">
        <v>8337</v>
      </c>
      <c r="R2583" t="s">
        <v>8338</v>
      </c>
      <c r="S2583" s="11">
        <f t="shared" si="202"/>
        <v>42294.628449074073</v>
      </c>
      <c r="T2583" s="11">
        <f t="shared" si="203"/>
        <v>16755.670115740741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1</v>
      </c>
      <c r="P2584">
        <f t="shared" si="201"/>
        <v>615</v>
      </c>
      <c r="Q2584" s="13" t="s">
        <v>8337</v>
      </c>
      <c r="R2584" t="s">
        <v>8338</v>
      </c>
      <c r="S2584" s="11">
        <f t="shared" si="202"/>
        <v>42642.988819444443</v>
      </c>
      <c r="T2584" s="11">
        <f t="shared" si="203"/>
        <v>17103.988819444443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61</v>
      </c>
      <c r="P2585">
        <f t="shared" si="201"/>
        <v>122.2</v>
      </c>
      <c r="Q2585" s="13" t="s">
        <v>8337</v>
      </c>
      <c r="R2585" t="s">
        <v>8338</v>
      </c>
      <c r="S2585" s="11">
        <f t="shared" si="202"/>
        <v>42019.76944444445</v>
      </c>
      <c r="T2585" s="11">
        <f t="shared" si="203"/>
        <v>16510.727777777778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6</v>
      </c>
      <c r="P2586" t="e">
        <f t="shared" si="201"/>
        <v>#DIV/0!</v>
      </c>
      <c r="Q2586" s="13" t="s">
        <v>8337</v>
      </c>
      <c r="R2586" t="s">
        <v>8338</v>
      </c>
      <c r="S2586" s="11">
        <f t="shared" si="202"/>
        <v>42140.173252314817</v>
      </c>
      <c r="T2586" s="11">
        <f t="shared" si="203"/>
        <v>16601.173252314817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2</v>
      </c>
      <c r="P2587">
        <f t="shared" si="201"/>
        <v>610</v>
      </c>
      <c r="Q2587" s="13" t="s">
        <v>8337</v>
      </c>
      <c r="R2587" t="s">
        <v>8338</v>
      </c>
      <c r="S2587" s="11">
        <f t="shared" si="202"/>
        <v>41795.963333333333</v>
      </c>
      <c r="T2587" s="11">
        <f t="shared" si="203"/>
        <v>16256.963333333333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20</v>
      </c>
      <c r="P2588">
        <f t="shared" si="201"/>
        <v>610</v>
      </c>
      <c r="Q2588" s="13" t="s">
        <v>8337</v>
      </c>
      <c r="R2588" t="s">
        <v>8338</v>
      </c>
      <c r="S2588" s="11">
        <f t="shared" si="202"/>
        <v>42333.330277777779</v>
      </c>
      <c r="T2588" s="11">
        <f t="shared" si="203"/>
        <v>16794.330277777779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1</v>
      </c>
      <c r="P2589">
        <f t="shared" si="201"/>
        <v>101.67</v>
      </c>
      <c r="Q2589" s="13" t="s">
        <v>8337</v>
      </c>
      <c r="R2589" t="s">
        <v>8338</v>
      </c>
      <c r="S2589" s="11">
        <f t="shared" si="202"/>
        <v>42338.675381944442</v>
      </c>
      <c r="T2589" s="11">
        <f t="shared" si="203"/>
        <v>16799.675381944446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10</v>
      </c>
      <c r="P2590">
        <f t="shared" si="201"/>
        <v>75.88</v>
      </c>
      <c r="Q2590" s="13" t="s">
        <v>8337</v>
      </c>
      <c r="R2590" t="s">
        <v>8338</v>
      </c>
      <c r="S2590" s="11">
        <f t="shared" si="202"/>
        <v>42042.676226851851</v>
      </c>
      <c r="T2590" s="11">
        <f t="shared" si="203"/>
        <v>16525.551388888889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1</v>
      </c>
      <c r="P2591">
        <f t="shared" si="201"/>
        <v>607</v>
      </c>
      <c r="Q2591" s="13" t="s">
        <v>8337</v>
      </c>
      <c r="R2591" t="s">
        <v>8338</v>
      </c>
      <c r="S2591" s="11">
        <f t="shared" si="202"/>
        <v>42422.536192129628</v>
      </c>
      <c r="T2591" s="11">
        <f t="shared" si="203"/>
        <v>16883.494525462964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20</v>
      </c>
      <c r="P2592" t="e">
        <f t="shared" si="201"/>
        <v>#DIV/0!</v>
      </c>
      <c r="Q2592" s="13" t="s">
        <v>8337</v>
      </c>
      <c r="R2592" t="s">
        <v>8338</v>
      </c>
      <c r="S2592" s="11">
        <f t="shared" si="202"/>
        <v>42388.589085648149</v>
      </c>
      <c r="T2592" s="11">
        <f t="shared" si="203"/>
        <v>16826.589085648149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40</v>
      </c>
      <c r="P2593">
        <f t="shared" si="201"/>
        <v>302.5</v>
      </c>
      <c r="Q2593" s="13" t="s">
        <v>8337</v>
      </c>
      <c r="R2593" t="s">
        <v>8338</v>
      </c>
      <c r="S2593" s="11">
        <f t="shared" si="202"/>
        <v>42382.906527777777</v>
      </c>
      <c r="T2593" s="11">
        <f t="shared" si="203"/>
        <v>16873.864861111109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2</v>
      </c>
      <c r="P2594">
        <f t="shared" si="201"/>
        <v>605</v>
      </c>
      <c r="Q2594" s="13" t="s">
        <v>8337</v>
      </c>
      <c r="R2594" t="s">
        <v>8338</v>
      </c>
      <c r="S2594" s="11">
        <f t="shared" si="202"/>
        <v>41887.801168981481</v>
      </c>
      <c r="T2594" s="11">
        <f t="shared" si="203"/>
        <v>16348.801168981481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6</v>
      </c>
      <c r="P2595" t="e">
        <f t="shared" si="201"/>
        <v>#DIV/0!</v>
      </c>
      <c r="Q2595" s="13" t="s">
        <v>8337</v>
      </c>
      <c r="R2595" t="s">
        <v>8338</v>
      </c>
      <c r="S2595" s="11">
        <f t="shared" si="202"/>
        <v>42089.84520833334</v>
      </c>
      <c r="T2595" s="11">
        <f t="shared" si="203"/>
        <v>16550.845208333336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1</v>
      </c>
      <c r="P2596">
        <f t="shared" si="201"/>
        <v>601</v>
      </c>
      <c r="Q2596" s="13" t="s">
        <v>8337</v>
      </c>
      <c r="R2596" t="s">
        <v>8338</v>
      </c>
      <c r="S2596" s="11">
        <f t="shared" si="202"/>
        <v>41828.967916666668</v>
      </c>
      <c r="T2596" s="11">
        <f t="shared" si="203"/>
        <v>16289.967916666668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4</v>
      </c>
      <c r="P2597">
        <f t="shared" si="201"/>
        <v>31.63</v>
      </c>
      <c r="Q2597" s="13" t="s">
        <v>8337</v>
      </c>
      <c r="R2597" t="s">
        <v>8338</v>
      </c>
      <c r="S2597" s="11">
        <f t="shared" si="202"/>
        <v>42760.244212962964</v>
      </c>
      <c r="T2597" s="11">
        <f t="shared" si="203"/>
        <v>17221.244212962964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</v>
      </c>
      <c r="P2598">
        <f t="shared" si="201"/>
        <v>22.22</v>
      </c>
      <c r="Q2598" s="13" t="s">
        <v>8337</v>
      </c>
      <c r="R2598" t="s">
        <v>8338</v>
      </c>
      <c r="S2598" s="11">
        <f t="shared" si="202"/>
        <v>41828.664456018516</v>
      </c>
      <c r="T2598" s="11">
        <f t="shared" si="203"/>
        <v>16289.664456018518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40</v>
      </c>
      <c r="P2599">
        <f t="shared" si="201"/>
        <v>85.71</v>
      </c>
      <c r="Q2599" s="13" t="s">
        <v>8337</v>
      </c>
      <c r="R2599" t="s">
        <v>8338</v>
      </c>
      <c r="S2599" s="11">
        <f t="shared" si="202"/>
        <v>42510.341631944444</v>
      </c>
      <c r="T2599" s="11">
        <f t="shared" si="203"/>
        <v>16971.341631944444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20</v>
      </c>
      <c r="P2600">
        <f t="shared" si="201"/>
        <v>42.86</v>
      </c>
      <c r="Q2600" s="13" t="s">
        <v>8337</v>
      </c>
      <c r="R2600" t="s">
        <v>8338</v>
      </c>
      <c r="S2600" s="11">
        <f t="shared" si="202"/>
        <v>42240.840289351851</v>
      </c>
      <c r="T2600" s="11">
        <f t="shared" si="203"/>
        <v>16701.840289351851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7</v>
      </c>
      <c r="P2601">
        <f t="shared" si="201"/>
        <v>120</v>
      </c>
      <c r="Q2601" s="13" t="s">
        <v>8337</v>
      </c>
      <c r="R2601" t="s">
        <v>8338</v>
      </c>
      <c r="S2601" s="11">
        <f t="shared" si="202"/>
        <v>41809.754016203704</v>
      </c>
      <c r="T2601" s="11">
        <f t="shared" si="203"/>
        <v>16285.754016203704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1</v>
      </c>
      <c r="P2602">
        <f t="shared" si="201"/>
        <v>19.899999999999999</v>
      </c>
      <c r="Q2602" s="13" t="s">
        <v>8337</v>
      </c>
      <c r="R2602" t="s">
        <v>8338</v>
      </c>
      <c r="S2602" s="11">
        <f t="shared" si="202"/>
        <v>42394.900462962964</v>
      </c>
      <c r="T2602" s="11">
        <f t="shared" si="203"/>
        <v>16885.858796296296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119</v>
      </c>
      <c r="P2603">
        <f t="shared" si="201"/>
        <v>3.94</v>
      </c>
      <c r="Q2603" s="13" t="s">
        <v>8320</v>
      </c>
      <c r="R2603" t="s">
        <v>8356</v>
      </c>
      <c r="S2603" s="11">
        <f t="shared" si="202"/>
        <v>41150.902187499996</v>
      </c>
      <c r="T2603" s="11">
        <f t="shared" si="203"/>
        <v>15596.165972222223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5</v>
      </c>
      <c r="P2604">
        <f t="shared" si="201"/>
        <v>1.21</v>
      </c>
      <c r="Q2604" s="13" t="s">
        <v>8320</v>
      </c>
      <c r="R2604" t="s">
        <v>8356</v>
      </c>
      <c r="S2604" s="11">
        <f t="shared" si="202"/>
        <v>41915.747314814813</v>
      </c>
      <c r="T2604" s="11">
        <f t="shared" si="203"/>
        <v>16386.888888888887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34</v>
      </c>
      <c r="P2605">
        <f t="shared" si="201"/>
        <v>11.84</v>
      </c>
      <c r="Q2605" s="13" t="s">
        <v>8320</v>
      </c>
      <c r="R2605" t="s">
        <v>8356</v>
      </c>
      <c r="S2605" s="11">
        <f t="shared" si="202"/>
        <v>41617.912662037037</v>
      </c>
      <c r="T2605" s="11">
        <f t="shared" si="203"/>
        <v>16062.912662037037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3</v>
      </c>
      <c r="P2606">
        <f t="shared" si="201"/>
        <v>1.84</v>
      </c>
      <c r="Q2606" s="13" t="s">
        <v>8320</v>
      </c>
      <c r="R2606" t="s">
        <v>8356</v>
      </c>
      <c r="S2606" s="11">
        <f t="shared" si="202"/>
        <v>40998.051192129627</v>
      </c>
      <c r="T2606" s="11">
        <f t="shared" si="203"/>
        <v>15459.051192129627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</v>
      </c>
      <c r="P2607">
        <f t="shared" si="201"/>
        <v>0.33</v>
      </c>
      <c r="Q2607" s="13" t="s">
        <v>8320</v>
      </c>
      <c r="R2607" t="s">
        <v>8356</v>
      </c>
      <c r="S2607" s="11">
        <f t="shared" si="202"/>
        <v>42508.541550925926</v>
      </c>
      <c r="T2607" s="11">
        <f t="shared" si="203"/>
        <v>16969.541550925926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5</v>
      </c>
      <c r="P2608">
        <f t="shared" si="201"/>
        <v>1.53</v>
      </c>
      <c r="Q2608" s="13" t="s">
        <v>8320</v>
      </c>
      <c r="R2608" t="s">
        <v>8356</v>
      </c>
      <c r="S2608" s="11">
        <f t="shared" si="202"/>
        <v>41726.712754629632</v>
      </c>
      <c r="T2608" s="11">
        <f t="shared" si="203"/>
        <v>16189.712754629631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7</v>
      </c>
      <c r="P2609">
        <f t="shared" si="201"/>
        <v>1.47</v>
      </c>
      <c r="Q2609" s="13" t="s">
        <v>8320</v>
      </c>
      <c r="R2609" t="s">
        <v>8356</v>
      </c>
      <c r="S2609" s="11">
        <f t="shared" si="202"/>
        <v>42184.874675925923</v>
      </c>
      <c r="T2609" s="11">
        <f t="shared" si="203"/>
        <v>16659.083333333332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7</v>
      </c>
      <c r="P2610">
        <f t="shared" si="201"/>
        <v>1.93</v>
      </c>
      <c r="Q2610" s="13" t="s">
        <v>8320</v>
      </c>
      <c r="R2610" t="s">
        <v>8356</v>
      </c>
      <c r="S2610" s="11">
        <f t="shared" si="202"/>
        <v>42767.801712962959</v>
      </c>
      <c r="T2610" s="11">
        <f t="shared" si="203"/>
        <v>17240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2</v>
      </c>
      <c r="P2611">
        <f t="shared" si="201"/>
        <v>0.87</v>
      </c>
      <c r="Q2611" s="13" t="s">
        <v>8320</v>
      </c>
      <c r="R2611" t="s">
        <v>8356</v>
      </c>
      <c r="S2611" s="11">
        <f t="shared" si="202"/>
        <v>41075.237858796296</v>
      </c>
      <c r="T2611" s="11">
        <f t="shared" si="203"/>
        <v>15536.237858796296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3</v>
      </c>
      <c r="P2612">
        <f t="shared" si="201"/>
        <v>1.01</v>
      </c>
      <c r="Q2612" s="13" t="s">
        <v>8320</v>
      </c>
      <c r="R2612" t="s">
        <v>8356</v>
      </c>
      <c r="S2612" s="11">
        <f t="shared" si="202"/>
        <v>42564.881076388891</v>
      </c>
      <c r="T2612" s="11">
        <f t="shared" si="203"/>
        <v>17035.290972222221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5</v>
      </c>
      <c r="P2613">
        <f t="shared" si="201"/>
        <v>0.16</v>
      </c>
      <c r="Q2613" s="13" t="s">
        <v>8320</v>
      </c>
      <c r="R2613" t="s">
        <v>8356</v>
      </c>
      <c r="S2613" s="11">
        <f t="shared" si="202"/>
        <v>42704.335810185185</v>
      </c>
      <c r="T2613" s="11">
        <f t="shared" si="203"/>
        <v>17168.957638888889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6</v>
      </c>
      <c r="P2614">
        <f t="shared" si="201"/>
        <v>1.97</v>
      </c>
      <c r="Q2614" s="13" t="s">
        <v>8320</v>
      </c>
      <c r="R2614" t="s">
        <v>8356</v>
      </c>
      <c r="S2614" s="11">
        <f t="shared" si="202"/>
        <v>41982.143171296295</v>
      </c>
      <c r="T2614" s="11">
        <f t="shared" si="203"/>
        <v>16444.143171296299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8</v>
      </c>
      <c r="P2615">
        <f t="shared" si="201"/>
        <v>20.57</v>
      </c>
      <c r="Q2615" s="13" t="s">
        <v>8320</v>
      </c>
      <c r="R2615" t="s">
        <v>8356</v>
      </c>
      <c r="S2615" s="11">
        <f t="shared" si="202"/>
        <v>41143.81821759259</v>
      </c>
      <c r="T2615" s="11">
        <f t="shared" si="203"/>
        <v>15604.818217592592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5</v>
      </c>
      <c r="P2616">
        <f t="shared" si="201"/>
        <v>5.7</v>
      </c>
      <c r="Q2616" s="13" t="s">
        <v>8320</v>
      </c>
      <c r="R2616" t="s">
        <v>8356</v>
      </c>
      <c r="S2616" s="11">
        <f t="shared" si="202"/>
        <v>41730.708472222221</v>
      </c>
      <c r="T2616" s="11">
        <f t="shared" si="203"/>
        <v>16190.208333333334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28</v>
      </c>
      <c r="P2617">
        <f t="shared" si="201"/>
        <v>7.92</v>
      </c>
      <c r="Q2617" s="13" t="s">
        <v>8320</v>
      </c>
      <c r="R2617" t="s">
        <v>8356</v>
      </c>
      <c r="S2617" s="11">
        <f t="shared" si="202"/>
        <v>42453.49726851852</v>
      </c>
      <c r="T2617" s="11">
        <f t="shared" si="203"/>
        <v>16921.5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2</v>
      </c>
      <c r="P2618">
        <f t="shared" si="201"/>
        <v>2.39</v>
      </c>
      <c r="Q2618" s="13" t="s">
        <v>8320</v>
      </c>
      <c r="R2618" t="s">
        <v>8356</v>
      </c>
      <c r="S2618" s="11">
        <f t="shared" si="202"/>
        <v>42211.99454861111</v>
      </c>
      <c r="T2618" s="11">
        <f t="shared" si="203"/>
        <v>16672.99454861111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114</v>
      </c>
      <c r="P2619">
        <f t="shared" si="201"/>
        <v>3.58</v>
      </c>
      <c r="Q2619" s="13" t="s">
        <v>8320</v>
      </c>
      <c r="R2619" t="s">
        <v>8356</v>
      </c>
      <c r="S2619" s="11">
        <f t="shared" si="202"/>
        <v>41902.874432870369</v>
      </c>
      <c r="T2619" s="11">
        <f t="shared" si="203"/>
        <v>16363.874432870371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4</v>
      </c>
      <c r="P2620">
        <f t="shared" si="201"/>
        <v>7.4</v>
      </c>
      <c r="Q2620" s="13" t="s">
        <v>8320</v>
      </c>
      <c r="R2620" t="s">
        <v>8356</v>
      </c>
      <c r="S2620" s="11">
        <f t="shared" si="202"/>
        <v>42279.792372685188</v>
      </c>
      <c r="T2620" s="11">
        <f t="shared" si="203"/>
        <v>16770.834039351852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57</v>
      </c>
      <c r="P2621">
        <f t="shared" si="201"/>
        <v>10.66</v>
      </c>
      <c r="Q2621" s="13" t="s">
        <v>8320</v>
      </c>
      <c r="R2621" t="s">
        <v>8356</v>
      </c>
      <c r="S2621" s="11">
        <f t="shared" si="202"/>
        <v>42273.884305555555</v>
      </c>
      <c r="T2621" s="11">
        <f t="shared" si="203"/>
        <v>16731.458333333332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</v>
      </c>
      <c r="P2622">
        <f t="shared" si="201"/>
        <v>0.45</v>
      </c>
      <c r="Q2622" s="13" t="s">
        <v>8320</v>
      </c>
      <c r="R2622" t="s">
        <v>8356</v>
      </c>
      <c r="S2622" s="11">
        <f t="shared" si="202"/>
        <v>42251.16715277778</v>
      </c>
      <c r="T2622" s="11">
        <f t="shared" si="203"/>
        <v>16719.041666666668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4</v>
      </c>
      <c r="P2623">
        <f t="shared" si="201"/>
        <v>1.21</v>
      </c>
      <c r="Q2623" s="13" t="s">
        <v>8320</v>
      </c>
      <c r="R2623" t="s">
        <v>8356</v>
      </c>
      <c r="S2623" s="11">
        <f t="shared" si="202"/>
        <v>42115.74754629629</v>
      </c>
      <c r="T2623" s="11">
        <f t="shared" si="203"/>
        <v>16576.747546296294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38</v>
      </c>
      <c r="P2624">
        <f t="shared" si="201"/>
        <v>7.62</v>
      </c>
      <c r="Q2624" s="13" t="s">
        <v>8320</v>
      </c>
      <c r="R2624" t="s">
        <v>8356</v>
      </c>
      <c r="S2624" s="11">
        <f t="shared" si="202"/>
        <v>42689.74324074074</v>
      </c>
      <c r="T2624" s="11">
        <f t="shared" si="203"/>
        <v>17165.74324074074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28</v>
      </c>
      <c r="P2625">
        <f t="shared" si="201"/>
        <v>9.0500000000000007</v>
      </c>
      <c r="Q2625" s="13" t="s">
        <v>8320</v>
      </c>
      <c r="R2625" t="s">
        <v>8356</v>
      </c>
      <c r="S2625" s="11">
        <f t="shared" si="202"/>
        <v>42692.256550925929</v>
      </c>
      <c r="T2625" s="11">
        <f t="shared" si="203"/>
        <v>17137.256550925926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7</v>
      </c>
      <c r="P2626">
        <f t="shared" si="201"/>
        <v>0.16</v>
      </c>
      <c r="Q2626" s="13" t="s">
        <v>8320</v>
      </c>
      <c r="R2626" t="s">
        <v>8356</v>
      </c>
      <c r="S2626" s="11">
        <f t="shared" si="202"/>
        <v>41144.42155092593</v>
      </c>
      <c r="T2626" s="11">
        <f t="shared" si="203"/>
        <v>15596.421550925928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373</v>
      </c>
      <c r="P2627">
        <f t="shared" ref="P2627:P2690" si="206">ROUND(E2627/L2627,2)</f>
        <v>10.77</v>
      </c>
      <c r="Q2627" s="13" t="s">
        <v>8320</v>
      </c>
      <c r="R2627" t="s">
        <v>8356</v>
      </c>
      <c r="S2627" s="11">
        <f t="shared" ref="S2627:S2690" si="207">(((J2627/60)/60)/24)+DATE(1970, 1,1)</f>
        <v>42658.810277777782</v>
      </c>
      <c r="T2627" s="11">
        <f t="shared" ref="T2627:T2690" si="208">(((I2627/60)/60)/24)</f>
        <v>17114.851944444443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22</v>
      </c>
      <c r="P2628">
        <f t="shared" si="206"/>
        <v>11.2</v>
      </c>
      <c r="Q2628" s="13" t="s">
        <v>8320</v>
      </c>
      <c r="R2628" t="s">
        <v>8356</v>
      </c>
      <c r="S2628" s="11">
        <f t="shared" si="207"/>
        <v>42128.628113425926</v>
      </c>
      <c r="T2628" s="11">
        <f t="shared" si="208"/>
        <v>16589.628113425926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373</v>
      </c>
      <c r="P2629">
        <f t="shared" si="206"/>
        <v>12.42</v>
      </c>
      <c r="Q2629" s="13" t="s">
        <v>8320</v>
      </c>
      <c r="R2629" t="s">
        <v>8356</v>
      </c>
      <c r="S2629" s="11">
        <f t="shared" si="207"/>
        <v>42304.829409722224</v>
      </c>
      <c r="T2629" s="11">
        <f t="shared" si="208"/>
        <v>16765.871076388892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67</v>
      </c>
      <c r="P2630">
        <f t="shared" si="206"/>
        <v>26.57</v>
      </c>
      <c r="Q2630" s="13" t="s">
        <v>8320</v>
      </c>
      <c r="R2630" t="s">
        <v>8356</v>
      </c>
      <c r="S2630" s="11">
        <f t="shared" si="207"/>
        <v>41953.966053240743</v>
      </c>
      <c r="T2630" s="11">
        <f t="shared" si="208"/>
        <v>16404.96605324074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11</v>
      </c>
      <c r="P2631">
        <f t="shared" si="206"/>
        <v>5.55</v>
      </c>
      <c r="Q2631" s="13" t="s">
        <v>8320</v>
      </c>
      <c r="R2631" t="s">
        <v>8356</v>
      </c>
      <c r="S2631" s="11">
        <f t="shared" si="207"/>
        <v>42108.538449074069</v>
      </c>
      <c r="T2631" s="11">
        <f t="shared" si="208"/>
        <v>16569.538449074073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28</v>
      </c>
      <c r="P2632">
        <f t="shared" si="206"/>
        <v>6.83</v>
      </c>
      <c r="Q2632" s="13" t="s">
        <v>8320</v>
      </c>
      <c r="R2632" t="s">
        <v>8356</v>
      </c>
      <c r="S2632" s="11">
        <f t="shared" si="207"/>
        <v>42524.105462962965</v>
      </c>
      <c r="T2632" s="11">
        <f t="shared" si="208"/>
        <v>16982.416666666668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3</v>
      </c>
      <c r="P2633">
        <f t="shared" si="206"/>
        <v>1.93</v>
      </c>
      <c r="Q2633" s="13" t="s">
        <v>8320</v>
      </c>
      <c r="R2633" t="s">
        <v>8356</v>
      </c>
      <c r="S2633" s="11">
        <f t="shared" si="207"/>
        <v>42218.169293981482</v>
      </c>
      <c r="T2633" s="11">
        <f t="shared" si="208"/>
        <v>16677.169293981482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51</v>
      </c>
      <c r="P2634">
        <f t="shared" si="206"/>
        <v>13.12</v>
      </c>
      <c r="Q2634" s="13" t="s">
        <v>8320</v>
      </c>
      <c r="R2634" t="s">
        <v>8356</v>
      </c>
      <c r="S2634" s="11">
        <f t="shared" si="207"/>
        <v>42494.061793981484</v>
      </c>
      <c r="T2634" s="11">
        <f t="shared" si="208"/>
        <v>16950.06179398148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11</v>
      </c>
      <c r="P2635">
        <f t="shared" si="206"/>
        <v>2.76</v>
      </c>
      <c r="Q2635" s="13" t="s">
        <v>8320</v>
      </c>
      <c r="R2635" t="s">
        <v>8356</v>
      </c>
      <c r="S2635" s="11">
        <f t="shared" si="207"/>
        <v>41667.823287037041</v>
      </c>
      <c r="T2635" s="11">
        <f t="shared" si="208"/>
        <v>16128.958333333334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59</v>
      </c>
      <c r="P2636">
        <f t="shared" si="206"/>
        <v>22</v>
      </c>
      <c r="Q2636" s="13" t="s">
        <v>8320</v>
      </c>
      <c r="R2636" t="s">
        <v>8356</v>
      </c>
      <c r="S2636" s="11">
        <f t="shared" si="207"/>
        <v>42612.656493055561</v>
      </c>
      <c r="T2636" s="11">
        <f t="shared" si="208"/>
        <v>17073.656493055558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5</v>
      </c>
      <c r="P2637">
        <f t="shared" si="206"/>
        <v>6.55</v>
      </c>
      <c r="Q2637" s="13" t="s">
        <v>8320</v>
      </c>
      <c r="R2637" t="s">
        <v>8356</v>
      </c>
      <c r="S2637" s="11">
        <f t="shared" si="207"/>
        <v>42037.950937500005</v>
      </c>
      <c r="T2637" s="11">
        <f t="shared" si="208"/>
        <v>16503.909270833334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55</v>
      </c>
      <c r="P2638">
        <f t="shared" si="206"/>
        <v>11</v>
      </c>
      <c r="Q2638" s="13" t="s">
        <v>8320</v>
      </c>
      <c r="R2638" t="s">
        <v>8356</v>
      </c>
      <c r="S2638" s="11">
        <f t="shared" si="207"/>
        <v>42636.614745370374</v>
      </c>
      <c r="T2638" s="11">
        <f t="shared" si="208"/>
        <v>17090.041666666668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110</v>
      </c>
      <c r="P2639">
        <f t="shared" si="206"/>
        <v>21.15</v>
      </c>
      <c r="Q2639" s="13" t="s">
        <v>8320</v>
      </c>
      <c r="R2639" t="s">
        <v>8356</v>
      </c>
      <c r="S2639" s="11">
        <f t="shared" si="207"/>
        <v>42639.549479166672</v>
      </c>
      <c r="T2639" s="11">
        <f t="shared" si="208"/>
        <v>17086.549479166668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157</v>
      </c>
      <c r="P2640">
        <f t="shared" si="206"/>
        <v>39</v>
      </c>
      <c r="Q2640" s="13" t="s">
        <v>8320</v>
      </c>
      <c r="R2640" t="s">
        <v>8356</v>
      </c>
      <c r="S2640" s="11">
        <f t="shared" si="207"/>
        <v>41989.913136574076</v>
      </c>
      <c r="T2640" s="11">
        <f t="shared" si="208"/>
        <v>16450.913136574076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182</v>
      </c>
      <c r="P2641">
        <f t="shared" si="206"/>
        <v>11.12</v>
      </c>
      <c r="Q2641" s="13" t="s">
        <v>8320</v>
      </c>
      <c r="R2641" t="s">
        <v>8356</v>
      </c>
      <c r="S2641" s="11">
        <f t="shared" si="207"/>
        <v>42024.86513888889</v>
      </c>
      <c r="T2641" s="11">
        <f t="shared" si="208"/>
        <v>16485.86513888889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18</v>
      </c>
      <c r="P2642">
        <f t="shared" si="206"/>
        <v>7.9</v>
      </c>
      <c r="Q2642" s="13" t="s">
        <v>8320</v>
      </c>
      <c r="R2642" t="s">
        <v>8356</v>
      </c>
      <c r="S2642" s="11">
        <f t="shared" si="207"/>
        <v>42103.160578703704</v>
      </c>
      <c r="T2642" s="11">
        <f t="shared" si="208"/>
        <v>16594.160578703704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36</v>
      </c>
      <c r="P2643">
        <f t="shared" si="206"/>
        <v>545</v>
      </c>
      <c r="Q2643" s="13" t="s">
        <v>8320</v>
      </c>
      <c r="R2643" t="s">
        <v>8356</v>
      </c>
      <c r="S2643" s="11">
        <f t="shared" si="207"/>
        <v>41880.827118055553</v>
      </c>
      <c r="T2643" s="11">
        <f t="shared" si="208"/>
        <v>16328.839583333334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3" t="s">
        <v>8320</v>
      </c>
      <c r="R2644" t="s">
        <v>8356</v>
      </c>
      <c r="S2644" s="11">
        <f t="shared" si="207"/>
        <v>42536.246620370366</v>
      </c>
      <c r="T2644" s="11">
        <f t="shared" si="208"/>
        <v>16997.289583333335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0</v>
      </c>
      <c r="P2645">
        <f t="shared" si="206"/>
        <v>0.36</v>
      </c>
      <c r="Q2645" s="13" t="s">
        <v>8320</v>
      </c>
      <c r="R2645" t="s">
        <v>8356</v>
      </c>
      <c r="S2645" s="11">
        <f t="shared" si="207"/>
        <v>42689.582349537035</v>
      </c>
      <c r="T2645" s="11">
        <f t="shared" si="208"/>
        <v>17156.332638888889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1</v>
      </c>
      <c r="P2646">
        <f t="shared" si="206"/>
        <v>10.38</v>
      </c>
      <c r="Q2646" s="13" t="s">
        <v>8320</v>
      </c>
      <c r="R2646" t="s">
        <v>8356</v>
      </c>
      <c r="S2646" s="11">
        <f t="shared" si="207"/>
        <v>42774.792071759264</v>
      </c>
      <c r="T2646" s="11">
        <f t="shared" si="208"/>
        <v>17235.792071759261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3</v>
      </c>
      <c r="P2647">
        <f t="shared" si="206"/>
        <v>23.48</v>
      </c>
      <c r="Q2647" s="13" t="s">
        <v>8320</v>
      </c>
      <c r="R2647" t="s">
        <v>8356</v>
      </c>
      <c r="S2647" s="11">
        <f t="shared" si="207"/>
        <v>41921.842627314814</v>
      </c>
      <c r="T2647" s="11">
        <f t="shared" si="208"/>
        <v>16382.88429398148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0</v>
      </c>
      <c r="P2648">
        <f t="shared" si="206"/>
        <v>1</v>
      </c>
      <c r="Q2648" s="13" t="s">
        <v>8320</v>
      </c>
      <c r="R2648" t="s">
        <v>8356</v>
      </c>
      <c r="S2648" s="11">
        <f t="shared" si="207"/>
        <v>42226.313298611116</v>
      </c>
      <c r="T2648" s="11">
        <f t="shared" si="208"/>
        <v>16687.313298611112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21</v>
      </c>
      <c r="P2649">
        <f t="shared" si="206"/>
        <v>176.7</v>
      </c>
      <c r="Q2649" s="13" t="s">
        <v>8320</v>
      </c>
      <c r="R2649" t="s">
        <v>8356</v>
      </c>
      <c r="S2649" s="11">
        <f t="shared" si="207"/>
        <v>42200.261793981481</v>
      </c>
      <c r="T2649" s="11">
        <f t="shared" si="208"/>
        <v>16661.261793981485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4</v>
      </c>
      <c r="P2650">
        <f t="shared" si="206"/>
        <v>88.33</v>
      </c>
      <c r="Q2650" s="13" t="s">
        <v>8320</v>
      </c>
      <c r="R2650" t="s">
        <v>8356</v>
      </c>
      <c r="S2650" s="11">
        <f t="shared" si="207"/>
        <v>42408.714814814812</v>
      </c>
      <c r="T2650" s="11">
        <f t="shared" si="208"/>
        <v>16869.714814814815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176.67</v>
      </c>
      <c r="Q2651" s="13" t="s">
        <v>8320</v>
      </c>
      <c r="R2651" t="s">
        <v>8356</v>
      </c>
      <c r="S2651" s="11">
        <f t="shared" si="207"/>
        <v>42341.99700231482</v>
      </c>
      <c r="T2651" s="11">
        <f t="shared" si="208"/>
        <v>16832.997002314816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106</v>
      </c>
      <c r="Q2652" s="13" t="s">
        <v>8320</v>
      </c>
      <c r="R2652" t="s">
        <v>8356</v>
      </c>
      <c r="S2652" s="11">
        <f t="shared" si="207"/>
        <v>42695.624340277776</v>
      </c>
      <c r="T2652" s="11">
        <f t="shared" si="208"/>
        <v>17156.62434027778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0</v>
      </c>
      <c r="P2653">
        <f t="shared" si="206"/>
        <v>31.03</v>
      </c>
      <c r="Q2653" s="13" t="s">
        <v>8320</v>
      </c>
      <c r="R2653" t="s">
        <v>8356</v>
      </c>
      <c r="S2653" s="11">
        <f t="shared" si="207"/>
        <v>42327.805659722217</v>
      </c>
      <c r="T2653" s="11">
        <f t="shared" si="208"/>
        <v>16786.80565972222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47.91</v>
      </c>
      <c r="Q2654" s="13" t="s">
        <v>8320</v>
      </c>
      <c r="R2654" t="s">
        <v>8356</v>
      </c>
      <c r="S2654" s="11">
        <f t="shared" si="207"/>
        <v>41953.158854166672</v>
      </c>
      <c r="T2654" s="11">
        <f t="shared" si="208"/>
        <v>16414.158854166668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</v>
      </c>
      <c r="P2655">
        <f t="shared" si="206"/>
        <v>7.5</v>
      </c>
      <c r="Q2655" s="13" t="s">
        <v>8320</v>
      </c>
      <c r="R2655" t="s">
        <v>8356</v>
      </c>
      <c r="S2655" s="11">
        <f t="shared" si="207"/>
        <v>41771.651932870373</v>
      </c>
      <c r="T2655" s="11">
        <f t="shared" si="208"/>
        <v>16234.166666666666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1</v>
      </c>
      <c r="P2656">
        <f t="shared" si="206"/>
        <v>87.5</v>
      </c>
      <c r="Q2656" s="13" t="s">
        <v>8320</v>
      </c>
      <c r="R2656" t="s">
        <v>8356</v>
      </c>
      <c r="S2656" s="11">
        <f t="shared" si="207"/>
        <v>42055.600995370376</v>
      </c>
      <c r="T2656" s="11">
        <f t="shared" si="208"/>
        <v>16546.559328703705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4</v>
      </c>
      <c r="P2657">
        <f t="shared" si="206"/>
        <v>12.21</v>
      </c>
      <c r="Q2657" s="13" t="s">
        <v>8320</v>
      </c>
      <c r="R2657" t="s">
        <v>8356</v>
      </c>
      <c r="S2657" s="11">
        <f t="shared" si="207"/>
        <v>42381.866284722222</v>
      </c>
      <c r="T2657" s="11">
        <f t="shared" si="208"/>
        <v>16840.833333333332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0</v>
      </c>
      <c r="P2658">
        <f t="shared" si="206"/>
        <v>3.43</v>
      </c>
      <c r="Q2658" s="13" t="s">
        <v>8320</v>
      </c>
      <c r="R2658" t="s">
        <v>8356</v>
      </c>
      <c r="S2658" s="11">
        <f t="shared" si="207"/>
        <v>42767.688518518517</v>
      </c>
      <c r="T2658" s="11">
        <f t="shared" si="208"/>
        <v>17237.791666666668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2</v>
      </c>
      <c r="P2659">
        <f t="shared" si="206"/>
        <v>8.81</v>
      </c>
      <c r="Q2659" s="13" t="s">
        <v>8320</v>
      </c>
      <c r="R2659" t="s">
        <v>8356</v>
      </c>
      <c r="S2659" s="11">
        <f t="shared" si="207"/>
        <v>42551.928854166668</v>
      </c>
      <c r="T2659" s="11">
        <f t="shared" si="208"/>
        <v>17016.0625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1</v>
      </c>
      <c r="P2660">
        <f t="shared" si="206"/>
        <v>130</v>
      </c>
      <c r="Q2660" s="13" t="s">
        <v>8320</v>
      </c>
      <c r="R2660" t="s">
        <v>8356</v>
      </c>
      <c r="S2660" s="11">
        <f t="shared" si="207"/>
        <v>42551.884189814817</v>
      </c>
      <c r="T2660" s="11">
        <f t="shared" si="208"/>
        <v>17012.884189814817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1</v>
      </c>
      <c r="P2661">
        <f t="shared" si="206"/>
        <v>52</v>
      </c>
      <c r="Q2661" s="13" t="s">
        <v>8320</v>
      </c>
      <c r="R2661" t="s">
        <v>8356</v>
      </c>
      <c r="S2661" s="11">
        <f t="shared" si="207"/>
        <v>42082.069560185191</v>
      </c>
      <c r="T2661" s="11">
        <f t="shared" si="208"/>
        <v>16543.069560185188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3</v>
      </c>
      <c r="P2662">
        <f t="shared" si="206"/>
        <v>104</v>
      </c>
      <c r="Q2662" s="13" t="s">
        <v>8320</v>
      </c>
      <c r="R2662" t="s">
        <v>8356</v>
      </c>
      <c r="S2662" s="11">
        <f t="shared" si="207"/>
        <v>42272.713171296295</v>
      </c>
      <c r="T2662" s="11">
        <f t="shared" si="208"/>
        <v>16763.754837962962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</v>
      </c>
      <c r="P2663">
        <f t="shared" si="206"/>
        <v>8.67</v>
      </c>
      <c r="Q2663" s="13" t="s">
        <v>8320</v>
      </c>
      <c r="R2663" t="s">
        <v>8357</v>
      </c>
      <c r="S2663" s="11">
        <f t="shared" si="207"/>
        <v>41542.958449074074</v>
      </c>
      <c r="T2663" s="11">
        <f t="shared" si="208"/>
        <v>16003.958449074074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3</v>
      </c>
      <c r="P2664">
        <f t="shared" si="206"/>
        <v>6.49</v>
      </c>
      <c r="Q2664" s="13" t="s">
        <v>8320</v>
      </c>
      <c r="R2664" t="s">
        <v>8357</v>
      </c>
      <c r="S2664" s="11">
        <f t="shared" si="207"/>
        <v>42207.746678240743</v>
      </c>
      <c r="T2664" s="11">
        <f t="shared" si="208"/>
        <v>16668.746678240739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3</v>
      </c>
      <c r="P2665">
        <f t="shared" si="206"/>
        <v>9.2100000000000009</v>
      </c>
      <c r="Q2665" s="13" t="s">
        <v>8320</v>
      </c>
      <c r="R2665" t="s">
        <v>8357</v>
      </c>
      <c r="S2665" s="11">
        <f t="shared" si="207"/>
        <v>42222.622766203705</v>
      </c>
      <c r="T2665" s="11">
        <f t="shared" si="208"/>
        <v>16682.625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3</v>
      </c>
      <c r="P2666">
        <f t="shared" si="206"/>
        <v>4.8899999999999997</v>
      </c>
      <c r="Q2666" s="13" t="s">
        <v>8320</v>
      </c>
      <c r="R2666" t="s">
        <v>8357</v>
      </c>
      <c r="S2666" s="11">
        <f t="shared" si="207"/>
        <v>42313.02542824074</v>
      </c>
      <c r="T2666" s="11">
        <f t="shared" si="208"/>
        <v>16778.290972222221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15</v>
      </c>
      <c r="P2667">
        <f t="shared" si="206"/>
        <v>11.07</v>
      </c>
      <c r="Q2667" s="13" t="s">
        <v>8320</v>
      </c>
      <c r="R2667" t="s">
        <v>8357</v>
      </c>
      <c r="S2667" s="11">
        <f t="shared" si="207"/>
        <v>42083.895532407405</v>
      </c>
      <c r="T2667" s="11">
        <f t="shared" si="208"/>
        <v>16559.895532407409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5</v>
      </c>
      <c r="P2668">
        <f t="shared" si="206"/>
        <v>2.46</v>
      </c>
      <c r="Q2668" s="13" t="s">
        <v>8320</v>
      </c>
      <c r="R2668" t="s">
        <v>8357</v>
      </c>
      <c r="S2668" s="11">
        <f t="shared" si="207"/>
        <v>42235.764340277776</v>
      </c>
      <c r="T2668" s="11">
        <f t="shared" si="208"/>
        <v>16703.875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34</v>
      </c>
      <c r="P2669">
        <f t="shared" si="206"/>
        <v>28.06</v>
      </c>
      <c r="Q2669" s="13" t="s">
        <v>8320</v>
      </c>
      <c r="R2669" t="s">
        <v>8357</v>
      </c>
      <c r="S2669" s="11">
        <f t="shared" si="207"/>
        <v>42380.926111111112</v>
      </c>
      <c r="T2669" s="11">
        <f t="shared" si="208"/>
        <v>16841.926111111112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50</v>
      </c>
      <c r="P2670">
        <f t="shared" si="206"/>
        <v>18</v>
      </c>
      <c r="Q2670" s="13" t="s">
        <v>8320</v>
      </c>
      <c r="R2670" t="s">
        <v>8357</v>
      </c>
      <c r="S2670" s="11">
        <f t="shared" si="207"/>
        <v>42275.588715277772</v>
      </c>
      <c r="T2670" s="11">
        <f t="shared" si="208"/>
        <v>16748.605555555554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63</v>
      </c>
      <c r="P2671">
        <f t="shared" si="206"/>
        <v>45.82</v>
      </c>
      <c r="Q2671" s="13" t="s">
        <v>8320</v>
      </c>
      <c r="R2671" t="s">
        <v>8357</v>
      </c>
      <c r="S2671" s="11">
        <f t="shared" si="207"/>
        <v>42319.035833333335</v>
      </c>
      <c r="T2671" s="11">
        <f t="shared" si="208"/>
        <v>16810.035833333335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1</v>
      </c>
      <c r="P2672">
        <f t="shared" si="206"/>
        <v>8.39</v>
      </c>
      <c r="Q2672" s="13" t="s">
        <v>8320</v>
      </c>
      <c r="R2672" t="s">
        <v>8357</v>
      </c>
      <c r="S2672" s="11">
        <f t="shared" si="207"/>
        <v>41821.020601851851</v>
      </c>
      <c r="T2672" s="11">
        <f t="shared" si="208"/>
        <v>16280.020601851853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2</v>
      </c>
      <c r="P2673">
        <f t="shared" si="206"/>
        <v>5.99</v>
      </c>
      <c r="Q2673" s="13" t="s">
        <v>8320</v>
      </c>
      <c r="R2673" t="s">
        <v>8357</v>
      </c>
      <c r="S2673" s="11">
        <f t="shared" si="207"/>
        <v>41962.749027777783</v>
      </c>
      <c r="T2673" s="11">
        <f t="shared" si="208"/>
        <v>16423.818055555555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5</v>
      </c>
      <c r="P2674">
        <f t="shared" si="206"/>
        <v>10.68</v>
      </c>
      <c r="Q2674" s="13" t="s">
        <v>8320</v>
      </c>
      <c r="R2674" t="s">
        <v>8357</v>
      </c>
      <c r="S2674" s="11">
        <f t="shared" si="207"/>
        <v>42344.884143518517</v>
      </c>
      <c r="T2674" s="11">
        <f t="shared" si="208"/>
        <v>16797.25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1</v>
      </c>
      <c r="P2675">
        <f t="shared" si="206"/>
        <v>7.59</v>
      </c>
      <c r="Q2675" s="13" t="s">
        <v>8320</v>
      </c>
      <c r="R2675" t="s">
        <v>8357</v>
      </c>
      <c r="S2675" s="11">
        <f t="shared" si="207"/>
        <v>41912.541655092595</v>
      </c>
      <c r="T2675" s="11">
        <f t="shared" si="208"/>
        <v>16372.947916666666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1</v>
      </c>
      <c r="P2676">
        <f t="shared" si="206"/>
        <v>2.92</v>
      </c>
      <c r="Q2676" s="13" t="s">
        <v>8320</v>
      </c>
      <c r="R2676" t="s">
        <v>8357</v>
      </c>
      <c r="S2676" s="11">
        <f t="shared" si="207"/>
        <v>42529.632754629631</v>
      </c>
      <c r="T2676" s="11">
        <f t="shared" si="208"/>
        <v>16987.207638888889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2</v>
      </c>
      <c r="P2677">
        <f t="shared" si="206"/>
        <v>17.239999999999998</v>
      </c>
      <c r="Q2677" s="13" t="s">
        <v>8320</v>
      </c>
      <c r="R2677" t="s">
        <v>8357</v>
      </c>
      <c r="S2677" s="11">
        <f t="shared" si="207"/>
        <v>41923.857511574075</v>
      </c>
      <c r="T2677" s="11">
        <f t="shared" si="208"/>
        <v>16384.899178240743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24</v>
      </c>
      <c r="P2678">
        <f t="shared" si="206"/>
        <v>55.56</v>
      </c>
      <c r="Q2678" s="13" t="s">
        <v>8320</v>
      </c>
      <c r="R2678" t="s">
        <v>8357</v>
      </c>
      <c r="S2678" s="11">
        <f t="shared" si="207"/>
        <v>42482.624699074076</v>
      </c>
      <c r="T2678" s="11">
        <f t="shared" si="208"/>
        <v>16943.624699074073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3</v>
      </c>
      <c r="P2679">
        <f t="shared" si="206"/>
        <v>18.52</v>
      </c>
      <c r="Q2679" s="13" t="s">
        <v>8320</v>
      </c>
      <c r="R2679" t="s">
        <v>8357</v>
      </c>
      <c r="S2679" s="11">
        <f t="shared" si="207"/>
        <v>41793.029432870368</v>
      </c>
      <c r="T2679" s="11">
        <f t="shared" si="208"/>
        <v>16254.029432870369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250</v>
      </c>
      <c r="Q2680" s="13" t="s">
        <v>8320</v>
      </c>
      <c r="R2680" t="s">
        <v>8357</v>
      </c>
      <c r="S2680" s="11">
        <f t="shared" si="207"/>
        <v>42241.798206018517</v>
      </c>
      <c r="T2680" s="11">
        <f t="shared" si="208"/>
        <v>16702.79820601852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1</v>
      </c>
      <c r="P2681">
        <f t="shared" si="206"/>
        <v>166.67</v>
      </c>
      <c r="Q2681" s="13" t="s">
        <v>8320</v>
      </c>
      <c r="R2681" t="s">
        <v>8357</v>
      </c>
      <c r="S2681" s="11">
        <f t="shared" si="207"/>
        <v>42033.001087962963</v>
      </c>
      <c r="T2681" s="11">
        <f t="shared" si="208"/>
        <v>16494.001087962963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2</v>
      </c>
      <c r="P2682">
        <f t="shared" si="206"/>
        <v>125</v>
      </c>
      <c r="Q2682" s="13" t="s">
        <v>8320</v>
      </c>
      <c r="R2682" t="s">
        <v>8357</v>
      </c>
      <c r="S2682" s="11">
        <f t="shared" si="207"/>
        <v>42436.211701388893</v>
      </c>
      <c r="T2682" s="11">
        <f t="shared" si="208"/>
        <v>16897.170034722225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6</v>
      </c>
      <c r="P2683">
        <f t="shared" si="206"/>
        <v>250</v>
      </c>
      <c r="Q2683" s="13" t="s">
        <v>8337</v>
      </c>
      <c r="R2683" t="s">
        <v>8338</v>
      </c>
      <c r="S2683" s="11">
        <f t="shared" si="207"/>
        <v>41805.895254629628</v>
      </c>
      <c r="T2683" s="11">
        <f t="shared" si="208"/>
        <v>16261.89525462963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8</v>
      </c>
      <c r="P2684">
        <f t="shared" si="206"/>
        <v>25</v>
      </c>
      <c r="Q2684" s="13" t="s">
        <v>8337</v>
      </c>
      <c r="R2684" t="s">
        <v>8338</v>
      </c>
      <c r="S2684" s="11">
        <f t="shared" si="207"/>
        <v>41932.871990740743</v>
      </c>
      <c r="T2684" s="11">
        <f t="shared" si="208"/>
        <v>16396.249305555557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3</v>
      </c>
      <c r="P2685">
        <f t="shared" si="206"/>
        <v>166.67</v>
      </c>
      <c r="Q2685" s="13" t="s">
        <v>8337</v>
      </c>
      <c r="R2685" t="s">
        <v>8338</v>
      </c>
      <c r="S2685" s="11">
        <f t="shared" si="207"/>
        <v>42034.75509259259</v>
      </c>
      <c r="T2685" s="11">
        <f t="shared" si="208"/>
        <v>16495.755092592593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125</v>
      </c>
      <c r="Q2686" s="13" t="s">
        <v>8337</v>
      </c>
      <c r="R2686" t="s">
        <v>8338</v>
      </c>
      <c r="S2686" s="11">
        <f t="shared" si="207"/>
        <v>41820.914641203701</v>
      </c>
      <c r="T2686" s="11">
        <f t="shared" si="208"/>
        <v>16291.914641203703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1</v>
      </c>
      <c r="P2687">
        <f t="shared" si="206"/>
        <v>500</v>
      </c>
      <c r="Q2687" s="13" t="s">
        <v>8337</v>
      </c>
      <c r="R2687" t="s">
        <v>8338</v>
      </c>
      <c r="S2687" s="11">
        <f t="shared" si="207"/>
        <v>42061.69594907407</v>
      </c>
      <c r="T2687" s="11">
        <f t="shared" si="208"/>
        <v>16552.654282407409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2</v>
      </c>
      <c r="P2688" t="e">
        <f t="shared" si="206"/>
        <v>#DIV/0!</v>
      </c>
      <c r="Q2688" s="13" t="s">
        <v>8337</v>
      </c>
      <c r="R2688" t="s">
        <v>8338</v>
      </c>
      <c r="S2688" s="11">
        <f t="shared" si="207"/>
        <v>41892.974803240737</v>
      </c>
      <c r="T2688" s="11">
        <f t="shared" si="208"/>
        <v>16343.974803240739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3</v>
      </c>
      <c r="P2689" t="e">
        <f t="shared" si="206"/>
        <v>#DIV/0!</v>
      </c>
      <c r="Q2689" s="13" t="s">
        <v>8337</v>
      </c>
      <c r="R2689" t="s">
        <v>8338</v>
      </c>
      <c r="S2689" s="11">
        <f t="shared" si="207"/>
        <v>42154.64025462963</v>
      </c>
      <c r="T2689" s="11">
        <f t="shared" si="208"/>
        <v>16615.640254629627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1</v>
      </c>
      <c r="P2690">
        <f t="shared" si="206"/>
        <v>35</v>
      </c>
      <c r="Q2690" s="13" t="s">
        <v>8337</v>
      </c>
      <c r="R2690" t="s">
        <v>8338</v>
      </c>
      <c r="S2690" s="11">
        <f t="shared" si="207"/>
        <v>42028.118865740747</v>
      </c>
      <c r="T2690" s="11">
        <f t="shared" si="208"/>
        <v>16490.125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1</v>
      </c>
      <c r="P2691">
        <f t="shared" ref="P2691:P2754" si="211">ROUND(E2691/L2691,2)</f>
        <v>488</v>
      </c>
      <c r="Q2691" s="13" t="s">
        <v>8337</v>
      </c>
      <c r="R2691" t="s">
        <v>8338</v>
      </c>
      <c r="S2691" s="11">
        <f t="shared" ref="S2691:S2754" si="212">(((J2691/60)/60)/24)+DATE(1970, 1,1)</f>
        <v>42551.961689814809</v>
      </c>
      <c r="T2691" s="11">
        <f t="shared" ref="T2691:T2754" si="213">(((I2691/60)/60)/24)</f>
        <v>17012.961689814812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</v>
      </c>
      <c r="P2692">
        <f t="shared" si="211"/>
        <v>4.13</v>
      </c>
      <c r="Q2692" s="13" t="s">
        <v>8337</v>
      </c>
      <c r="R2692" t="s">
        <v>8338</v>
      </c>
      <c r="S2692" s="11">
        <f t="shared" si="212"/>
        <v>42113.105046296296</v>
      </c>
      <c r="T2692" s="11">
        <f t="shared" si="213"/>
        <v>16589.105046296296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1</v>
      </c>
      <c r="P2693">
        <f t="shared" si="211"/>
        <v>243</v>
      </c>
      <c r="Q2693" s="13" t="s">
        <v>8337</v>
      </c>
      <c r="R2693" t="s">
        <v>8338</v>
      </c>
      <c r="S2693" s="11">
        <f t="shared" si="212"/>
        <v>42089.724039351851</v>
      </c>
      <c r="T2693" s="11">
        <f t="shared" si="213"/>
        <v>16565.724039351851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14</v>
      </c>
      <c r="P2694">
        <f t="shared" si="211"/>
        <v>485</v>
      </c>
      <c r="Q2694" s="13" t="s">
        <v>8337</v>
      </c>
      <c r="R2694" t="s">
        <v>8338</v>
      </c>
      <c r="S2694" s="11">
        <f t="shared" si="212"/>
        <v>42058.334027777775</v>
      </c>
      <c r="T2694" s="11">
        <f t="shared" si="213"/>
        <v>16519.292361111111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10</v>
      </c>
      <c r="P2695">
        <f t="shared" si="211"/>
        <v>160.5</v>
      </c>
      <c r="Q2695" s="13" t="s">
        <v>8337</v>
      </c>
      <c r="R2695" t="s">
        <v>8338</v>
      </c>
      <c r="S2695" s="11">
        <f t="shared" si="212"/>
        <v>41834.138495370367</v>
      </c>
      <c r="T2695" s="11">
        <f t="shared" si="213"/>
        <v>16295.138495370369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2</v>
      </c>
      <c r="P2696">
        <f t="shared" si="211"/>
        <v>481</v>
      </c>
      <c r="Q2696" s="13" t="s">
        <v>8337</v>
      </c>
      <c r="R2696" t="s">
        <v>8338</v>
      </c>
      <c r="S2696" s="11">
        <f t="shared" si="212"/>
        <v>41878.140497685185</v>
      </c>
      <c r="T2696" s="11">
        <f t="shared" si="213"/>
        <v>16339.140497685185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3</v>
      </c>
      <c r="P2697">
        <f t="shared" si="211"/>
        <v>160.33000000000001</v>
      </c>
      <c r="Q2697" s="13" t="s">
        <v>8337</v>
      </c>
      <c r="R2697" t="s">
        <v>8338</v>
      </c>
      <c r="S2697" s="11">
        <f t="shared" si="212"/>
        <v>42048.181921296295</v>
      </c>
      <c r="T2697" s="11">
        <f t="shared" si="213"/>
        <v>16539.140254629627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1</v>
      </c>
      <c r="P2698">
        <f t="shared" si="211"/>
        <v>12.63</v>
      </c>
      <c r="Q2698" s="13" t="s">
        <v>8337</v>
      </c>
      <c r="R2698" t="s">
        <v>8338</v>
      </c>
      <c r="S2698" s="11">
        <f t="shared" si="212"/>
        <v>41964.844444444447</v>
      </c>
      <c r="T2698" s="11">
        <f t="shared" si="213"/>
        <v>16429.844444444443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</v>
      </c>
      <c r="P2699">
        <f t="shared" si="211"/>
        <v>9.23</v>
      </c>
      <c r="Q2699" s="13" t="s">
        <v>8337</v>
      </c>
      <c r="R2699" t="s">
        <v>8338</v>
      </c>
      <c r="S2699" s="11">
        <f t="shared" si="212"/>
        <v>42187.940081018518</v>
      </c>
      <c r="T2699" s="11">
        <f t="shared" si="213"/>
        <v>16649.916666666668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6</v>
      </c>
      <c r="P2700">
        <f t="shared" si="211"/>
        <v>239</v>
      </c>
      <c r="Q2700" s="13" t="s">
        <v>8337</v>
      </c>
      <c r="R2700" t="s">
        <v>8338</v>
      </c>
      <c r="S2700" s="11">
        <f t="shared" si="212"/>
        <v>41787.898240740738</v>
      </c>
      <c r="T2700" s="11">
        <f t="shared" si="213"/>
        <v>16248.898240740738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23500</v>
      </c>
      <c r="P2701" t="e">
        <f t="shared" si="211"/>
        <v>#DIV/0!</v>
      </c>
      <c r="Q2701" s="13" t="s">
        <v>8337</v>
      </c>
      <c r="R2701" t="s">
        <v>8338</v>
      </c>
      <c r="S2701" s="11">
        <f t="shared" si="212"/>
        <v>41829.896562499998</v>
      </c>
      <c r="T2701" s="11">
        <f t="shared" si="213"/>
        <v>16290.8965625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5</v>
      </c>
      <c r="P2702">
        <f t="shared" si="211"/>
        <v>117.25</v>
      </c>
      <c r="Q2702" s="13" t="s">
        <v>8337</v>
      </c>
      <c r="R2702" t="s">
        <v>8338</v>
      </c>
      <c r="S2702" s="11">
        <f t="shared" si="212"/>
        <v>41870.87467592593</v>
      </c>
      <c r="T2702" s="11">
        <f t="shared" si="213"/>
        <v>16331.874675925928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14</v>
      </c>
      <c r="P2703">
        <f t="shared" si="211"/>
        <v>10.15</v>
      </c>
      <c r="Q2703" s="13" t="s">
        <v>8318</v>
      </c>
      <c r="R2703" t="s">
        <v>8358</v>
      </c>
      <c r="S2703" s="11">
        <f t="shared" si="212"/>
        <v>42801.774699074071</v>
      </c>
      <c r="T2703" s="11">
        <f t="shared" si="213"/>
        <v>17263.733032407406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5</v>
      </c>
      <c r="P2704">
        <f t="shared" si="211"/>
        <v>17.96</v>
      </c>
      <c r="Q2704" s="13" t="s">
        <v>8318</v>
      </c>
      <c r="R2704" t="s">
        <v>8358</v>
      </c>
      <c r="S2704" s="11">
        <f t="shared" si="212"/>
        <v>42800.801817129628</v>
      </c>
      <c r="T2704" s="11">
        <f t="shared" si="213"/>
        <v>17261.760150462964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</v>
      </c>
      <c r="P2705">
        <f t="shared" si="211"/>
        <v>10.29</v>
      </c>
      <c r="Q2705" s="13" t="s">
        <v>8318</v>
      </c>
      <c r="R2705" t="s">
        <v>8358</v>
      </c>
      <c r="S2705" s="11">
        <f t="shared" si="212"/>
        <v>42756.690162037034</v>
      </c>
      <c r="T2705" s="11">
        <f t="shared" si="213"/>
        <v>17247.648495370369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2</v>
      </c>
      <c r="P2706">
        <f t="shared" si="211"/>
        <v>66.14</v>
      </c>
      <c r="Q2706" s="13" t="s">
        <v>8318</v>
      </c>
      <c r="R2706" t="s">
        <v>8358</v>
      </c>
      <c r="S2706" s="11">
        <f t="shared" si="212"/>
        <v>42787.862430555557</v>
      </c>
      <c r="T2706" s="11">
        <f t="shared" si="213"/>
        <v>17261.820763888889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3</v>
      </c>
      <c r="P2707">
        <f t="shared" si="211"/>
        <v>57.5</v>
      </c>
      <c r="Q2707" s="13" t="s">
        <v>8318</v>
      </c>
      <c r="R2707" t="s">
        <v>8358</v>
      </c>
      <c r="S2707" s="11">
        <f t="shared" si="212"/>
        <v>42773.916180555556</v>
      </c>
      <c r="T2707" s="11">
        <f t="shared" si="213"/>
        <v>17249.874513888888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</v>
      </c>
      <c r="P2708">
        <f t="shared" si="211"/>
        <v>1.75</v>
      </c>
      <c r="Q2708" s="13" t="s">
        <v>8318</v>
      </c>
      <c r="R2708" t="s">
        <v>8358</v>
      </c>
      <c r="S2708" s="11">
        <f t="shared" si="212"/>
        <v>41899.294942129629</v>
      </c>
      <c r="T2708" s="11">
        <f t="shared" si="213"/>
        <v>16359.290972222223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6</v>
      </c>
      <c r="P2709">
        <f t="shared" si="211"/>
        <v>1.17</v>
      </c>
      <c r="Q2709" s="13" t="s">
        <v>8318</v>
      </c>
      <c r="R2709" t="s">
        <v>8358</v>
      </c>
      <c r="S2709" s="11">
        <f t="shared" si="212"/>
        <v>41391.782905092594</v>
      </c>
      <c r="T2709" s="11">
        <f t="shared" si="213"/>
        <v>15852.290972222223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</v>
      </c>
      <c r="P2710">
        <f t="shared" si="211"/>
        <v>0.44</v>
      </c>
      <c r="Q2710" s="13" t="s">
        <v>8318</v>
      </c>
      <c r="R2710" t="s">
        <v>8358</v>
      </c>
      <c r="S2710" s="11">
        <f t="shared" si="212"/>
        <v>42512.698217592595</v>
      </c>
      <c r="T2710" s="11">
        <f t="shared" si="213"/>
        <v>17003.698217592591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</v>
      </c>
      <c r="P2711">
        <f t="shared" si="211"/>
        <v>1.49</v>
      </c>
      <c r="Q2711" s="13" t="s">
        <v>8318</v>
      </c>
      <c r="R2711" t="s">
        <v>8358</v>
      </c>
      <c r="S2711" s="11">
        <f t="shared" si="212"/>
        <v>42612.149780092594</v>
      </c>
      <c r="T2711" s="11">
        <f t="shared" si="213"/>
        <v>17078.165972222221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</v>
      </c>
      <c r="P2712">
        <f t="shared" si="211"/>
        <v>0.42</v>
      </c>
      <c r="Q2712" s="13" t="s">
        <v>8318</v>
      </c>
      <c r="R2712" t="s">
        <v>8358</v>
      </c>
      <c r="S2712" s="11">
        <f t="shared" si="212"/>
        <v>41828.229490740741</v>
      </c>
      <c r="T2712" s="11">
        <f t="shared" si="213"/>
        <v>16291.083333333334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12</v>
      </c>
      <c r="P2713">
        <f t="shared" si="211"/>
        <v>6.23</v>
      </c>
      <c r="Q2713" s="13" t="s">
        <v>8318</v>
      </c>
      <c r="R2713" t="s">
        <v>8358</v>
      </c>
      <c r="S2713" s="11">
        <f t="shared" si="212"/>
        <v>41780.745254629634</v>
      </c>
      <c r="T2713" s="11">
        <f t="shared" si="213"/>
        <v>16241.917361111111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8</v>
      </c>
      <c r="P2714">
        <f t="shared" si="211"/>
        <v>3.17</v>
      </c>
      <c r="Q2714" s="13" t="s">
        <v>8318</v>
      </c>
      <c r="R2714" t="s">
        <v>8358</v>
      </c>
      <c r="S2714" s="11">
        <f t="shared" si="212"/>
        <v>41432.062037037038</v>
      </c>
      <c r="T2714" s="11">
        <f t="shared" si="213"/>
        <v>15899.75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0</v>
      </c>
      <c r="P2715">
        <f t="shared" si="211"/>
        <v>0.32</v>
      </c>
      <c r="Q2715" s="13" t="s">
        <v>8318</v>
      </c>
      <c r="R2715" t="s">
        <v>8358</v>
      </c>
      <c r="S2715" s="11">
        <f t="shared" si="212"/>
        <v>42322.653749999998</v>
      </c>
      <c r="T2715" s="11">
        <f t="shared" si="213"/>
        <v>16793.653750000001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2</v>
      </c>
      <c r="P2716">
        <f t="shared" si="211"/>
        <v>1.48</v>
      </c>
      <c r="Q2716" s="13" t="s">
        <v>8318</v>
      </c>
      <c r="R2716" t="s">
        <v>8358</v>
      </c>
      <c r="S2716" s="11">
        <f t="shared" si="212"/>
        <v>42629.655046296291</v>
      </c>
      <c r="T2716" s="11">
        <f t="shared" si="213"/>
        <v>17088.958333333332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4</v>
      </c>
      <c r="P2717">
        <f t="shared" si="211"/>
        <v>0.82</v>
      </c>
      <c r="Q2717" s="13" t="s">
        <v>8318</v>
      </c>
      <c r="R2717" t="s">
        <v>8358</v>
      </c>
      <c r="S2717" s="11">
        <f t="shared" si="212"/>
        <v>42387.398472222223</v>
      </c>
      <c r="T2717" s="11">
        <f t="shared" si="213"/>
        <v>16852.398472222223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5</v>
      </c>
      <c r="P2718">
        <f t="shared" si="211"/>
        <v>2.41</v>
      </c>
      <c r="Q2718" s="13" t="s">
        <v>8318</v>
      </c>
      <c r="R2718" t="s">
        <v>8358</v>
      </c>
      <c r="S2718" s="11">
        <f t="shared" si="212"/>
        <v>42255.333252314813</v>
      </c>
      <c r="T2718" s="11">
        <f t="shared" si="213"/>
        <v>16716.333252314816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2</v>
      </c>
      <c r="P2719">
        <f t="shared" si="211"/>
        <v>1.38</v>
      </c>
      <c r="Q2719" s="13" t="s">
        <v>8318</v>
      </c>
      <c r="R2719" t="s">
        <v>8358</v>
      </c>
      <c r="S2719" s="11">
        <f t="shared" si="212"/>
        <v>41934.914918981485</v>
      </c>
      <c r="T2719" s="11">
        <f t="shared" si="213"/>
        <v>16410.956585648149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2</v>
      </c>
      <c r="P2720">
        <f t="shared" si="211"/>
        <v>3.01</v>
      </c>
      <c r="Q2720" s="13" t="s">
        <v>8318</v>
      </c>
      <c r="R2720" t="s">
        <v>8358</v>
      </c>
      <c r="S2720" s="11">
        <f t="shared" si="212"/>
        <v>42465.596585648149</v>
      </c>
      <c r="T2720" s="11">
        <f t="shared" si="213"/>
        <v>16924.958333333332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7</v>
      </c>
      <c r="P2721">
        <f t="shared" si="211"/>
        <v>6.45</v>
      </c>
      <c r="Q2721" s="13" t="s">
        <v>8318</v>
      </c>
      <c r="R2721" t="s">
        <v>8358</v>
      </c>
      <c r="S2721" s="11">
        <f t="shared" si="212"/>
        <v>42418.031180555554</v>
      </c>
      <c r="T2721" s="11">
        <f t="shared" si="213"/>
        <v>16908.989513888886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2</v>
      </c>
      <c r="P2722">
        <f t="shared" si="211"/>
        <v>2.54</v>
      </c>
      <c r="Q2722" s="13" t="s">
        <v>8318</v>
      </c>
      <c r="R2722" t="s">
        <v>8358</v>
      </c>
      <c r="S2722" s="11">
        <f t="shared" si="212"/>
        <v>42655.465891203698</v>
      </c>
      <c r="T2722" s="11">
        <f t="shared" si="213"/>
        <v>17116.507557870369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59</v>
      </c>
      <c r="P2723">
        <f t="shared" si="211"/>
        <v>1.64</v>
      </c>
      <c r="Q2723" s="13" t="s">
        <v>8320</v>
      </c>
      <c r="R2723" t="s">
        <v>8350</v>
      </c>
      <c r="S2723" s="11">
        <f t="shared" si="212"/>
        <v>41493.543958333335</v>
      </c>
      <c r="T2723" s="11">
        <f t="shared" si="213"/>
        <v>15954.791666666666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9</v>
      </c>
      <c r="P2724">
        <f t="shared" si="211"/>
        <v>2.36</v>
      </c>
      <c r="Q2724" s="13" t="s">
        <v>8320</v>
      </c>
      <c r="R2724" t="s">
        <v>8350</v>
      </c>
      <c r="S2724" s="11">
        <f t="shared" si="212"/>
        <v>42704.857094907406</v>
      </c>
      <c r="T2724" s="11">
        <f t="shared" si="213"/>
        <v>17195.857094907406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4</v>
      </c>
      <c r="P2725">
        <f t="shared" si="211"/>
        <v>2.4700000000000002</v>
      </c>
      <c r="Q2725" s="13" t="s">
        <v>8320</v>
      </c>
      <c r="R2725" t="s">
        <v>8350</v>
      </c>
      <c r="S2725" s="11">
        <f t="shared" si="212"/>
        <v>41944.83898148148</v>
      </c>
      <c r="T2725" s="11">
        <f t="shared" si="213"/>
        <v>16435.880648148148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18</v>
      </c>
      <c r="P2726">
        <f t="shared" si="211"/>
        <v>0.43</v>
      </c>
      <c r="Q2726" s="13" t="s">
        <v>8320</v>
      </c>
      <c r="R2726" t="s">
        <v>8350</v>
      </c>
      <c r="S2726" s="11">
        <f t="shared" si="212"/>
        <v>42199.32707175926</v>
      </c>
      <c r="T2726" s="11">
        <f t="shared" si="213"/>
        <v>16662.32707175926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</v>
      </c>
      <c r="P2727">
        <f t="shared" si="211"/>
        <v>3.85</v>
      </c>
      <c r="Q2727" s="13" t="s">
        <v>8320</v>
      </c>
      <c r="R2727" t="s">
        <v>8350</v>
      </c>
      <c r="S2727" s="11">
        <f t="shared" si="212"/>
        <v>42745.744618055556</v>
      </c>
      <c r="T2727" s="11">
        <f t="shared" si="213"/>
        <v>17226.744618055556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0</v>
      </c>
      <c r="P2728">
        <f t="shared" si="211"/>
        <v>1.07</v>
      </c>
      <c r="Q2728" s="13" t="s">
        <v>8320</v>
      </c>
      <c r="R2728" t="s">
        <v>8350</v>
      </c>
      <c r="S2728" s="11">
        <f t="shared" si="212"/>
        <v>42452.579988425925</v>
      </c>
      <c r="T2728" s="11">
        <f t="shared" si="213"/>
        <v>16913.579988425925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</v>
      </c>
      <c r="P2729">
        <f t="shared" si="211"/>
        <v>0.61</v>
      </c>
      <c r="Q2729" s="13" t="s">
        <v>8320</v>
      </c>
      <c r="R2729" t="s">
        <v>8350</v>
      </c>
      <c r="S2729" s="11">
        <f t="shared" si="212"/>
        <v>42198.676655092597</v>
      </c>
      <c r="T2729" s="11">
        <f t="shared" si="213"/>
        <v>16654.676655092593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3</v>
      </c>
      <c r="P2730">
        <f t="shared" si="211"/>
        <v>1.1000000000000001</v>
      </c>
      <c r="Q2730" s="13" t="s">
        <v>8320</v>
      </c>
      <c r="R2730" t="s">
        <v>8350</v>
      </c>
      <c r="S2730" s="11">
        <f t="shared" si="212"/>
        <v>42333.59993055556</v>
      </c>
      <c r="T2730" s="11">
        <f t="shared" si="213"/>
        <v>16799.599930555556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6</v>
      </c>
      <c r="P2731">
        <f t="shared" si="211"/>
        <v>18.7</v>
      </c>
      <c r="Q2731" s="13" t="s">
        <v>8320</v>
      </c>
      <c r="R2731" t="s">
        <v>8350</v>
      </c>
      <c r="S2731" s="11">
        <f t="shared" si="212"/>
        <v>42095.240706018521</v>
      </c>
      <c r="T2731" s="11">
        <f t="shared" si="213"/>
        <v>16556.240706018518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2</v>
      </c>
      <c r="P2732">
        <f t="shared" si="211"/>
        <v>0.63</v>
      </c>
      <c r="Q2732" s="13" t="s">
        <v>8320</v>
      </c>
      <c r="R2732" t="s">
        <v>8350</v>
      </c>
      <c r="S2732" s="11">
        <f t="shared" si="212"/>
        <v>41351.541377314818</v>
      </c>
      <c r="T2732" s="11">
        <f t="shared" si="213"/>
        <v>15817.541377314816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</v>
      </c>
      <c r="P2733">
        <f t="shared" si="211"/>
        <v>11.62</v>
      </c>
      <c r="Q2733" s="13" t="s">
        <v>8320</v>
      </c>
      <c r="R2733" t="s">
        <v>8350</v>
      </c>
      <c r="S2733" s="11">
        <f t="shared" si="212"/>
        <v>41872.525717592594</v>
      </c>
      <c r="T2733" s="11">
        <f t="shared" si="213"/>
        <v>16361.166666666666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4</v>
      </c>
      <c r="P2734">
        <f t="shared" si="211"/>
        <v>2.95</v>
      </c>
      <c r="Q2734" s="13" t="s">
        <v>8320</v>
      </c>
      <c r="R2734" t="s">
        <v>8350</v>
      </c>
      <c r="S2734" s="11">
        <f t="shared" si="212"/>
        <v>41389.808194444442</v>
      </c>
      <c r="T2734" s="11">
        <f t="shared" si="213"/>
        <v>15853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</v>
      </c>
      <c r="P2735">
        <f t="shared" si="211"/>
        <v>3.59</v>
      </c>
      <c r="Q2735" s="13" t="s">
        <v>8320</v>
      </c>
      <c r="R2735" t="s">
        <v>8350</v>
      </c>
      <c r="S2735" s="11">
        <f t="shared" si="212"/>
        <v>42044.272847222222</v>
      </c>
      <c r="T2735" s="11">
        <f t="shared" si="213"/>
        <v>16535.231180555555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42600</v>
      </c>
      <c r="P2736">
        <f t="shared" si="211"/>
        <v>2.61</v>
      </c>
      <c r="Q2736" s="13" t="s">
        <v>8320</v>
      </c>
      <c r="R2736" t="s">
        <v>8350</v>
      </c>
      <c r="S2736" s="11">
        <f t="shared" si="212"/>
        <v>42626.668888888889</v>
      </c>
      <c r="T2736" s="11">
        <f t="shared" si="213"/>
        <v>17087.915972222221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57</v>
      </c>
      <c r="P2737">
        <f t="shared" si="211"/>
        <v>1.26</v>
      </c>
      <c r="Q2737" s="13" t="s">
        <v>8320</v>
      </c>
      <c r="R2737" t="s">
        <v>8350</v>
      </c>
      <c r="S2737" s="11">
        <f t="shared" si="212"/>
        <v>41316.120949074073</v>
      </c>
      <c r="T2737" s="11">
        <f t="shared" si="213"/>
        <v>15777.833333333334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5</v>
      </c>
      <c r="P2738">
        <f t="shared" si="211"/>
        <v>7.33</v>
      </c>
      <c r="Q2738" s="13" t="s">
        <v>8320</v>
      </c>
      <c r="R2738" t="s">
        <v>8350</v>
      </c>
      <c r="S2738" s="11">
        <f t="shared" si="212"/>
        <v>41722.666354166664</v>
      </c>
      <c r="T2738" s="11">
        <f t="shared" si="213"/>
        <v>16183.666354166666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1</v>
      </c>
      <c r="P2739">
        <f t="shared" si="211"/>
        <v>0.93</v>
      </c>
      <c r="Q2739" s="13" t="s">
        <v>8320</v>
      </c>
      <c r="R2739" t="s">
        <v>8350</v>
      </c>
      <c r="S2739" s="11">
        <f t="shared" si="212"/>
        <v>41611.917673611111</v>
      </c>
      <c r="T2739" s="11">
        <f t="shared" si="213"/>
        <v>16085.791666666666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9</v>
      </c>
      <c r="P2740">
        <f t="shared" si="211"/>
        <v>28.33</v>
      </c>
      <c r="Q2740" s="13" t="s">
        <v>8320</v>
      </c>
      <c r="R2740" t="s">
        <v>8350</v>
      </c>
      <c r="S2740" s="11">
        <f t="shared" si="212"/>
        <v>42620.143564814818</v>
      </c>
      <c r="T2740" s="11">
        <f t="shared" si="213"/>
        <v>17111.143564814814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39</v>
      </c>
      <c r="P2741">
        <f t="shared" si="211"/>
        <v>2.23</v>
      </c>
      <c r="Q2741" s="13" t="s">
        <v>8320</v>
      </c>
      <c r="R2741" t="s">
        <v>8350</v>
      </c>
      <c r="S2741" s="11">
        <f t="shared" si="212"/>
        <v>41719.887928240743</v>
      </c>
      <c r="T2741" s="11">
        <f t="shared" si="213"/>
        <v>16195.887928240742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142</v>
      </c>
      <c r="P2742">
        <f t="shared" si="211"/>
        <v>25</v>
      </c>
      <c r="Q2742" s="13" t="s">
        <v>8320</v>
      </c>
      <c r="R2742" t="s">
        <v>8350</v>
      </c>
      <c r="S2742" s="11">
        <f t="shared" si="212"/>
        <v>42045.031851851847</v>
      </c>
      <c r="T2742" s="11">
        <f t="shared" si="213"/>
        <v>16505.990185185186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5</v>
      </c>
      <c r="P2743">
        <f t="shared" si="211"/>
        <v>105.25</v>
      </c>
      <c r="Q2743" s="13" t="s">
        <v>8323</v>
      </c>
      <c r="R2743" t="s">
        <v>8359</v>
      </c>
      <c r="S2743" s="11">
        <f t="shared" si="212"/>
        <v>41911.657430555555</v>
      </c>
      <c r="T2743" s="11">
        <f t="shared" si="213"/>
        <v>16363.088194444443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17</v>
      </c>
      <c r="P2744">
        <f t="shared" si="211"/>
        <v>23.33</v>
      </c>
      <c r="Q2744" s="13" t="s">
        <v>8323</v>
      </c>
      <c r="R2744" t="s">
        <v>8359</v>
      </c>
      <c r="S2744" s="11">
        <f t="shared" si="212"/>
        <v>41030.719756944447</v>
      </c>
      <c r="T2744" s="11">
        <f t="shared" si="213"/>
        <v>15475.719756944445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7</v>
      </c>
      <c r="P2745" t="e">
        <f t="shared" si="211"/>
        <v>#DIV/0!</v>
      </c>
      <c r="Q2745" s="13" t="s">
        <v>8323</v>
      </c>
      <c r="R2745" t="s">
        <v>8359</v>
      </c>
      <c r="S2745" s="11">
        <f t="shared" si="212"/>
        <v>42632.328784722224</v>
      </c>
      <c r="T2745" s="11">
        <f t="shared" si="213"/>
        <v>17093.32878472222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3</v>
      </c>
      <c r="P2746">
        <f t="shared" si="211"/>
        <v>18.95</v>
      </c>
      <c r="Q2746" s="13" t="s">
        <v>8323</v>
      </c>
      <c r="R2746" t="s">
        <v>8359</v>
      </c>
      <c r="S2746" s="11">
        <f t="shared" si="212"/>
        <v>40938.062476851854</v>
      </c>
      <c r="T2746" s="11">
        <f t="shared" si="213"/>
        <v>15399.062476851852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5</v>
      </c>
      <c r="P2747">
        <f t="shared" si="211"/>
        <v>8.49</v>
      </c>
      <c r="Q2747" s="13" t="s">
        <v>8323</v>
      </c>
      <c r="R2747" t="s">
        <v>8359</v>
      </c>
      <c r="S2747" s="11">
        <f t="shared" si="212"/>
        <v>41044.988055555557</v>
      </c>
      <c r="T2747" s="11">
        <f t="shared" si="213"/>
        <v>15535.988055555556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14</v>
      </c>
      <c r="P2748">
        <f t="shared" si="211"/>
        <v>21.84</v>
      </c>
      <c r="Q2748" s="13" t="s">
        <v>8323</v>
      </c>
      <c r="R2748" t="s">
        <v>8359</v>
      </c>
      <c r="S2748" s="11">
        <f t="shared" si="212"/>
        <v>41850.781377314815</v>
      </c>
      <c r="T2748" s="11">
        <f t="shared" si="213"/>
        <v>16311.781377314815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83</v>
      </c>
      <c r="P2749">
        <f t="shared" si="211"/>
        <v>103.25</v>
      </c>
      <c r="Q2749" s="13" t="s">
        <v>8323</v>
      </c>
      <c r="R2749" t="s">
        <v>8359</v>
      </c>
      <c r="S2749" s="11">
        <f t="shared" si="212"/>
        <v>41044.64811342593</v>
      </c>
      <c r="T2749" s="11">
        <f t="shared" si="213"/>
        <v>15507.131944444445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8</v>
      </c>
      <c r="P2750">
        <f t="shared" si="211"/>
        <v>102.75</v>
      </c>
      <c r="Q2750" s="13" t="s">
        <v>8323</v>
      </c>
      <c r="R2750" t="s">
        <v>8359</v>
      </c>
      <c r="S2750" s="11">
        <f t="shared" si="212"/>
        <v>42585.7106712963</v>
      </c>
      <c r="T2750" s="11">
        <f t="shared" si="213"/>
        <v>17046.710671296296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4</v>
      </c>
      <c r="P2751">
        <f t="shared" si="211"/>
        <v>205</v>
      </c>
      <c r="Q2751" s="13" t="s">
        <v>8323</v>
      </c>
      <c r="R2751" t="s">
        <v>8359</v>
      </c>
      <c r="S2751" s="11">
        <f t="shared" si="212"/>
        <v>42068.799039351856</v>
      </c>
      <c r="T2751" s="11">
        <f t="shared" si="213"/>
        <v>16529.757372685188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21</v>
      </c>
      <c r="P2752" t="e">
        <f t="shared" si="211"/>
        <v>#DIV/0!</v>
      </c>
      <c r="Q2752" s="13" t="s">
        <v>8323</v>
      </c>
      <c r="R2752" t="s">
        <v>8359</v>
      </c>
      <c r="S2752" s="11">
        <f t="shared" si="212"/>
        <v>41078.899826388886</v>
      </c>
      <c r="T2752" s="11">
        <f t="shared" si="213"/>
        <v>15521.833333333334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13</v>
      </c>
      <c r="P2753" t="e">
        <f t="shared" si="211"/>
        <v>#DIV/0!</v>
      </c>
      <c r="Q2753" s="13" t="s">
        <v>8323</v>
      </c>
      <c r="R2753" t="s">
        <v>8359</v>
      </c>
      <c r="S2753" s="11">
        <f t="shared" si="212"/>
        <v>41747.887060185189</v>
      </c>
      <c r="T2753" s="11">
        <f t="shared" si="213"/>
        <v>16238.887060185187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9</v>
      </c>
      <c r="P2754">
        <f t="shared" si="211"/>
        <v>29.22</v>
      </c>
      <c r="Q2754" s="13" t="s">
        <v>8323</v>
      </c>
      <c r="R2754" t="s">
        <v>8359</v>
      </c>
      <c r="S2754" s="11">
        <f t="shared" si="212"/>
        <v>40855.765092592592</v>
      </c>
      <c r="T2754" s="11">
        <f t="shared" si="213"/>
        <v>15326.765092592594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20</v>
      </c>
      <c r="P2755">
        <f t="shared" ref="P2755:P2818" si="216">ROUND(E2755/L2755,2)</f>
        <v>51</v>
      </c>
      <c r="Q2755" s="13" t="s">
        <v>8323</v>
      </c>
      <c r="R2755" t="s">
        <v>8359</v>
      </c>
      <c r="S2755" s="11">
        <f t="shared" ref="S2755:S2818" si="217">(((J2755/60)/60)/24)+DATE(1970, 1,1)</f>
        <v>41117.900729166664</v>
      </c>
      <c r="T2755" s="11">
        <f t="shared" ref="T2755:T2818" si="218">(((I2755/60)/60)/24)</f>
        <v>15578.900729166666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4</v>
      </c>
      <c r="P2756" t="e">
        <f t="shared" si="216"/>
        <v>#DIV/0!</v>
      </c>
      <c r="Q2756" s="13" t="s">
        <v>8323</v>
      </c>
      <c r="R2756" t="s">
        <v>8359</v>
      </c>
      <c r="S2756" s="11">
        <f t="shared" si="217"/>
        <v>41863.636006944449</v>
      </c>
      <c r="T2756" s="11">
        <f t="shared" si="218"/>
        <v>16324.636006944447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81</v>
      </c>
      <c r="P2757">
        <f t="shared" si="216"/>
        <v>26.87</v>
      </c>
      <c r="Q2757" s="13" t="s">
        <v>8323</v>
      </c>
      <c r="R2757" t="s">
        <v>8359</v>
      </c>
      <c r="S2757" s="11">
        <f t="shared" si="217"/>
        <v>42072.790821759263</v>
      </c>
      <c r="T2757" s="11">
        <f t="shared" si="218"/>
        <v>16533.790821759259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4</v>
      </c>
      <c r="P2758">
        <f t="shared" si="216"/>
        <v>12.21</v>
      </c>
      <c r="Q2758" s="13" t="s">
        <v>8323</v>
      </c>
      <c r="R2758" t="s">
        <v>8359</v>
      </c>
      <c r="S2758" s="11">
        <f t="shared" si="217"/>
        <v>41620.90047453704</v>
      </c>
      <c r="T2758" s="11">
        <f t="shared" si="218"/>
        <v>16081.900474537038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27</v>
      </c>
      <c r="P2759">
        <f t="shared" si="216"/>
        <v>201.5</v>
      </c>
      <c r="Q2759" s="13" t="s">
        <v>8323</v>
      </c>
      <c r="R2759" t="s">
        <v>8359</v>
      </c>
      <c r="S2759" s="11">
        <f t="shared" si="217"/>
        <v>42573.65662037037</v>
      </c>
      <c r="T2759" s="11">
        <f t="shared" si="218"/>
        <v>17019.656620370373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20</v>
      </c>
      <c r="P2760">
        <f t="shared" si="216"/>
        <v>67</v>
      </c>
      <c r="Q2760" s="13" t="s">
        <v>8323</v>
      </c>
      <c r="R2760" t="s">
        <v>8359</v>
      </c>
      <c r="S2760" s="11">
        <f t="shared" si="217"/>
        <v>42639.441932870366</v>
      </c>
      <c r="T2760" s="11">
        <f t="shared" si="218"/>
        <v>17084.44193287037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40</v>
      </c>
      <c r="P2761">
        <f t="shared" si="216"/>
        <v>200.5</v>
      </c>
      <c r="Q2761" s="13" t="s">
        <v>8323</v>
      </c>
      <c r="R2761" t="s">
        <v>8359</v>
      </c>
      <c r="S2761" s="11">
        <f t="shared" si="217"/>
        <v>42524.36650462963</v>
      </c>
      <c r="T2761" s="11">
        <f t="shared" si="218"/>
        <v>16998.36650462963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8</v>
      </c>
      <c r="P2762" t="e">
        <f t="shared" si="216"/>
        <v>#DIV/0!</v>
      </c>
      <c r="Q2762" s="13" t="s">
        <v>8323</v>
      </c>
      <c r="R2762" t="s">
        <v>8359</v>
      </c>
      <c r="S2762" s="11">
        <f t="shared" si="217"/>
        <v>41415.461319444446</v>
      </c>
      <c r="T2762" s="11">
        <f t="shared" si="218"/>
        <v>15876.461319444445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8</v>
      </c>
      <c r="P2763">
        <f t="shared" si="216"/>
        <v>100.08</v>
      </c>
      <c r="Q2763" s="13" t="s">
        <v>8323</v>
      </c>
      <c r="R2763" t="s">
        <v>8359</v>
      </c>
      <c r="S2763" s="11">
        <f t="shared" si="217"/>
        <v>41247.063576388886</v>
      </c>
      <c r="T2763" s="11">
        <f t="shared" si="218"/>
        <v>15708.063576388888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12</v>
      </c>
      <c r="P2764">
        <f t="shared" si="216"/>
        <v>400</v>
      </c>
      <c r="Q2764" s="13" t="s">
        <v>8323</v>
      </c>
      <c r="R2764" t="s">
        <v>8359</v>
      </c>
      <c r="S2764" s="11">
        <f t="shared" si="217"/>
        <v>40927.036979166667</v>
      </c>
      <c r="T2764" s="11">
        <f t="shared" si="218"/>
        <v>15417.995312500001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1</v>
      </c>
      <c r="P2765">
        <f t="shared" si="216"/>
        <v>133.33000000000001</v>
      </c>
      <c r="Q2765" s="13" t="s">
        <v>8323</v>
      </c>
      <c r="R2765" t="s">
        <v>8359</v>
      </c>
      <c r="S2765" s="11">
        <f t="shared" si="217"/>
        <v>41373.579675925925</v>
      </c>
      <c r="T2765" s="11">
        <f t="shared" si="218"/>
        <v>15849.579675925926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10</v>
      </c>
      <c r="P2766">
        <f t="shared" si="216"/>
        <v>100</v>
      </c>
      <c r="Q2766" s="13" t="s">
        <v>8323</v>
      </c>
      <c r="R2766" t="s">
        <v>8359</v>
      </c>
      <c r="S2766" s="11">
        <f t="shared" si="217"/>
        <v>41030.292025462964</v>
      </c>
      <c r="T2766" s="11">
        <f t="shared" si="218"/>
        <v>15490.791666666666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10</v>
      </c>
      <c r="P2767" t="e">
        <f t="shared" si="216"/>
        <v>#DIV/0!</v>
      </c>
      <c r="Q2767" s="13" t="s">
        <v>8323</v>
      </c>
      <c r="R2767" t="s">
        <v>8359</v>
      </c>
      <c r="S2767" s="11">
        <f t="shared" si="217"/>
        <v>41194.579027777778</v>
      </c>
      <c r="T2767" s="11">
        <f t="shared" si="218"/>
        <v>15641.579027777778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8</v>
      </c>
      <c r="P2768">
        <f t="shared" si="216"/>
        <v>100</v>
      </c>
      <c r="Q2768" s="13" t="s">
        <v>8323</v>
      </c>
      <c r="R2768" t="s">
        <v>8359</v>
      </c>
      <c r="S2768" s="11">
        <f t="shared" si="217"/>
        <v>40736.668032407404</v>
      </c>
      <c r="T2768" s="11">
        <f t="shared" si="218"/>
        <v>15197.668032407406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10</v>
      </c>
      <c r="P2769">
        <f t="shared" si="216"/>
        <v>132.33000000000001</v>
      </c>
      <c r="Q2769" s="13" t="s">
        <v>8323</v>
      </c>
      <c r="R2769" t="s">
        <v>8359</v>
      </c>
      <c r="S2769" s="11">
        <f t="shared" si="217"/>
        <v>42172.958912037036</v>
      </c>
      <c r="T2769" s="11">
        <f t="shared" si="218"/>
        <v>16663.958912037036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6</v>
      </c>
      <c r="P2770">
        <f t="shared" si="216"/>
        <v>11.65</v>
      </c>
      <c r="Q2770" s="13" t="s">
        <v>8323</v>
      </c>
      <c r="R2770" t="s">
        <v>8359</v>
      </c>
      <c r="S2770" s="11">
        <f t="shared" si="217"/>
        <v>40967.614849537036</v>
      </c>
      <c r="T2770" s="11">
        <f t="shared" si="218"/>
        <v>15428.57318287037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49</v>
      </c>
      <c r="P2771">
        <f t="shared" si="216"/>
        <v>195.5</v>
      </c>
      <c r="Q2771" s="13" t="s">
        <v>8323</v>
      </c>
      <c r="R2771" t="s">
        <v>8359</v>
      </c>
      <c r="S2771" s="11">
        <f t="shared" si="217"/>
        <v>41745.826273148145</v>
      </c>
      <c r="T2771" s="11">
        <f t="shared" si="218"/>
        <v>16226.826273148146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2</v>
      </c>
      <c r="P2772">
        <f t="shared" si="216"/>
        <v>11.67</v>
      </c>
      <c r="Q2772" s="13" t="s">
        <v>8323</v>
      </c>
      <c r="R2772" t="s">
        <v>8359</v>
      </c>
      <c r="S2772" s="11">
        <f t="shared" si="217"/>
        <v>41686.705208333333</v>
      </c>
      <c r="T2772" s="11">
        <f t="shared" si="218"/>
        <v>16147.663541666667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2</v>
      </c>
      <c r="P2773" t="e">
        <f t="shared" si="216"/>
        <v>#DIV/0!</v>
      </c>
      <c r="Q2773" s="13" t="s">
        <v>8323</v>
      </c>
      <c r="R2773" t="s">
        <v>8359</v>
      </c>
      <c r="S2773" s="11">
        <f t="shared" si="217"/>
        <v>41257.531712962962</v>
      </c>
      <c r="T2773" s="11">
        <f t="shared" si="218"/>
        <v>15737.708333333334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5</v>
      </c>
      <c r="P2774" t="e">
        <f t="shared" si="216"/>
        <v>#DIV/0!</v>
      </c>
      <c r="Q2774" s="13" t="s">
        <v>8323</v>
      </c>
      <c r="R2774" t="s">
        <v>8359</v>
      </c>
      <c r="S2774" s="11">
        <f t="shared" si="217"/>
        <v>41537.869143518517</v>
      </c>
      <c r="T2774" s="11">
        <f t="shared" si="218"/>
        <v>15983.869143518517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72</v>
      </c>
      <c r="P2775">
        <f t="shared" si="216"/>
        <v>381</v>
      </c>
      <c r="Q2775" s="13" t="s">
        <v>8323</v>
      </c>
      <c r="R2775" t="s">
        <v>8359</v>
      </c>
      <c r="S2775" s="11">
        <f t="shared" si="217"/>
        <v>42474.86482638889</v>
      </c>
      <c r="T2775" s="11">
        <f t="shared" si="218"/>
        <v>16915.86482638889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10</v>
      </c>
      <c r="P2776">
        <f t="shared" si="216"/>
        <v>29.23</v>
      </c>
      <c r="Q2776" s="13" t="s">
        <v>8323</v>
      </c>
      <c r="R2776" t="s">
        <v>8359</v>
      </c>
      <c r="S2776" s="11">
        <f t="shared" si="217"/>
        <v>41311.126481481479</v>
      </c>
      <c r="T2776" s="11">
        <f t="shared" si="218"/>
        <v>15772.12648148148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8</v>
      </c>
      <c r="P2777">
        <f t="shared" si="216"/>
        <v>190</v>
      </c>
      <c r="Q2777" s="13" t="s">
        <v>8323</v>
      </c>
      <c r="R2777" t="s">
        <v>8359</v>
      </c>
      <c r="S2777" s="11">
        <f t="shared" si="217"/>
        <v>40863.013356481482</v>
      </c>
      <c r="T2777" s="11">
        <f t="shared" si="218"/>
        <v>15324.013356481482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2</v>
      </c>
      <c r="P2778">
        <f t="shared" si="216"/>
        <v>10.56</v>
      </c>
      <c r="Q2778" s="13" t="s">
        <v>8323</v>
      </c>
      <c r="R2778" t="s">
        <v>8359</v>
      </c>
      <c r="S2778" s="11">
        <f t="shared" si="217"/>
        <v>42136.297175925924</v>
      </c>
      <c r="T2778" s="11">
        <f t="shared" si="218"/>
        <v>16598.297175925927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13</v>
      </c>
      <c r="P2779">
        <f t="shared" si="216"/>
        <v>377</v>
      </c>
      <c r="Q2779" s="13" t="s">
        <v>8323</v>
      </c>
      <c r="R2779" t="s">
        <v>8359</v>
      </c>
      <c r="S2779" s="11">
        <f t="shared" si="217"/>
        <v>42172.669027777782</v>
      </c>
      <c r="T2779" s="11">
        <f t="shared" si="218"/>
        <v>16633.669027777778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7</v>
      </c>
      <c r="P2780">
        <f t="shared" si="216"/>
        <v>25.07</v>
      </c>
      <c r="Q2780" s="13" t="s">
        <v>8323</v>
      </c>
      <c r="R2780" t="s">
        <v>8359</v>
      </c>
      <c r="S2780" s="11">
        <f t="shared" si="217"/>
        <v>41846.978078703702</v>
      </c>
      <c r="T2780" s="11">
        <f t="shared" si="218"/>
        <v>16307.978078703703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15</v>
      </c>
      <c r="P2781">
        <f t="shared" si="216"/>
        <v>376</v>
      </c>
      <c r="Q2781" s="13" t="s">
        <v>8323</v>
      </c>
      <c r="R2781" t="s">
        <v>8359</v>
      </c>
      <c r="S2781" s="11">
        <f t="shared" si="217"/>
        <v>42300.585891203707</v>
      </c>
      <c r="T2781" s="11">
        <f t="shared" si="218"/>
        <v>16761.627557870372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3" t="s">
        <v>8323</v>
      </c>
      <c r="R2782" t="s">
        <v>8359</v>
      </c>
      <c r="S2782" s="11">
        <f t="shared" si="217"/>
        <v>42774.447777777779</v>
      </c>
      <c r="T2782" s="11">
        <f t="shared" si="218"/>
        <v>17235.447777777779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30</v>
      </c>
      <c r="P2783">
        <f t="shared" si="216"/>
        <v>13.39</v>
      </c>
      <c r="Q2783" s="13" t="s">
        <v>8318</v>
      </c>
      <c r="R2783" t="s">
        <v>8319</v>
      </c>
      <c r="S2783" s="11">
        <f t="shared" si="217"/>
        <v>42018.94159722222</v>
      </c>
      <c r="T2783" s="11">
        <f t="shared" si="218"/>
        <v>16478.291666666668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38</v>
      </c>
      <c r="P2784">
        <f t="shared" si="216"/>
        <v>20.83</v>
      </c>
      <c r="Q2784" s="13" t="s">
        <v>8318</v>
      </c>
      <c r="R2784" t="s">
        <v>8319</v>
      </c>
      <c r="S2784" s="11">
        <f t="shared" si="217"/>
        <v>42026.924976851849</v>
      </c>
      <c r="T2784" s="11">
        <f t="shared" si="218"/>
        <v>16483.207638888889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38</v>
      </c>
      <c r="P2785">
        <f t="shared" si="216"/>
        <v>6.15</v>
      </c>
      <c r="Q2785" s="13" t="s">
        <v>8318</v>
      </c>
      <c r="R2785" t="s">
        <v>8319</v>
      </c>
      <c r="S2785" s="11">
        <f t="shared" si="217"/>
        <v>42103.535254629634</v>
      </c>
      <c r="T2785" s="11">
        <f t="shared" si="218"/>
        <v>16548.535254629631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6</v>
      </c>
      <c r="P2786">
        <f t="shared" si="216"/>
        <v>3.44</v>
      </c>
      <c r="Q2786" s="13" t="s">
        <v>8318</v>
      </c>
      <c r="R2786" t="s">
        <v>8319</v>
      </c>
      <c r="S2786" s="11">
        <f t="shared" si="217"/>
        <v>41920.787534722222</v>
      </c>
      <c r="T2786" s="11">
        <f t="shared" si="218"/>
        <v>16372.787534722222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7</v>
      </c>
      <c r="P2787">
        <f t="shared" si="216"/>
        <v>2.6</v>
      </c>
      <c r="Q2787" s="13" t="s">
        <v>8318</v>
      </c>
      <c r="R2787" t="s">
        <v>8319</v>
      </c>
      <c r="S2787" s="11">
        <f t="shared" si="217"/>
        <v>42558.189432870371</v>
      </c>
      <c r="T2787" s="11">
        <f t="shared" si="218"/>
        <v>17018.875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15</v>
      </c>
      <c r="P2788">
        <f t="shared" si="216"/>
        <v>4.96</v>
      </c>
      <c r="Q2788" s="13" t="s">
        <v>8318</v>
      </c>
      <c r="R2788" t="s">
        <v>8319</v>
      </c>
      <c r="S2788" s="11">
        <f t="shared" si="217"/>
        <v>41815.569212962961</v>
      </c>
      <c r="T2788" s="11">
        <f t="shared" si="218"/>
        <v>16260.569212962962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36</v>
      </c>
      <c r="P2789">
        <f t="shared" si="216"/>
        <v>9.5299999999999994</v>
      </c>
      <c r="Q2789" s="13" t="s">
        <v>8318</v>
      </c>
      <c r="R2789" t="s">
        <v>8319</v>
      </c>
      <c r="S2789" s="11">
        <f t="shared" si="217"/>
        <v>41808.198518518519</v>
      </c>
      <c r="T2789" s="11">
        <f t="shared" si="218"/>
        <v>16269.198518518519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18</v>
      </c>
      <c r="P2790">
        <f t="shared" si="216"/>
        <v>18.05</v>
      </c>
      <c r="Q2790" s="13" t="s">
        <v>8318</v>
      </c>
      <c r="R2790" t="s">
        <v>8319</v>
      </c>
      <c r="S2790" s="11">
        <f t="shared" si="217"/>
        <v>42550.701886574068</v>
      </c>
      <c r="T2790" s="11">
        <f t="shared" si="218"/>
        <v>17011.701886574072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12</v>
      </c>
      <c r="P2791">
        <f t="shared" si="216"/>
        <v>15</v>
      </c>
      <c r="Q2791" s="13" t="s">
        <v>8318</v>
      </c>
      <c r="R2791" t="s">
        <v>8319</v>
      </c>
      <c r="S2791" s="11">
        <f t="shared" si="217"/>
        <v>42056.013124999998</v>
      </c>
      <c r="T2791" s="11">
        <f t="shared" si="218"/>
        <v>16506.166666666668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12</v>
      </c>
      <c r="P2792">
        <f t="shared" si="216"/>
        <v>5.45</v>
      </c>
      <c r="Q2792" s="13" t="s">
        <v>8318</v>
      </c>
      <c r="R2792" t="s">
        <v>8319</v>
      </c>
      <c r="S2792" s="11">
        <f t="shared" si="217"/>
        <v>42016.938692129625</v>
      </c>
      <c r="T2792" s="11">
        <f t="shared" si="218"/>
        <v>16477.938692129628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18</v>
      </c>
      <c r="P2793">
        <f t="shared" si="216"/>
        <v>12.86</v>
      </c>
      <c r="Q2793" s="13" t="s">
        <v>8318</v>
      </c>
      <c r="R2793" t="s">
        <v>8319</v>
      </c>
      <c r="S2793" s="11">
        <f t="shared" si="217"/>
        <v>42591.899988425925</v>
      </c>
      <c r="T2793" s="11">
        <f t="shared" si="218"/>
        <v>17053.166666666668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18</v>
      </c>
      <c r="P2794">
        <f t="shared" si="216"/>
        <v>14.96</v>
      </c>
      <c r="Q2794" s="13" t="s">
        <v>8318</v>
      </c>
      <c r="R2794" t="s">
        <v>8319</v>
      </c>
      <c r="S2794" s="11">
        <f t="shared" si="217"/>
        <v>42183.231006944443</v>
      </c>
      <c r="T2794" s="11">
        <f t="shared" si="218"/>
        <v>16659.231006944443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4</v>
      </c>
      <c r="P2795">
        <f t="shared" si="216"/>
        <v>4.9000000000000004</v>
      </c>
      <c r="Q2795" s="13" t="s">
        <v>8318</v>
      </c>
      <c r="R2795" t="s">
        <v>8319</v>
      </c>
      <c r="S2795" s="11">
        <f t="shared" si="217"/>
        <v>42176.419039351851</v>
      </c>
      <c r="T2795" s="11">
        <f t="shared" si="218"/>
        <v>16637.419039351855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716</v>
      </c>
      <c r="P2796">
        <f t="shared" si="216"/>
        <v>119.33</v>
      </c>
      <c r="Q2796" s="13" t="s">
        <v>8318</v>
      </c>
      <c r="R2796" t="s">
        <v>8319</v>
      </c>
      <c r="S2796" s="11">
        <f t="shared" si="217"/>
        <v>42416.691655092596</v>
      </c>
      <c r="T2796" s="11">
        <f t="shared" si="218"/>
        <v>16863.791666666668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51</v>
      </c>
      <c r="P2797">
        <f t="shared" si="216"/>
        <v>17.75</v>
      </c>
      <c r="Q2797" s="13" t="s">
        <v>8318</v>
      </c>
      <c r="R2797" t="s">
        <v>8319</v>
      </c>
      <c r="S2797" s="11">
        <f t="shared" si="217"/>
        <v>41780.525937500002</v>
      </c>
      <c r="T2797" s="11">
        <f t="shared" si="218"/>
        <v>16227.958333333334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44</v>
      </c>
      <c r="P2798">
        <f t="shared" si="216"/>
        <v>16.809999999999999</v>
      </c>
      <c r="Q2798" s="13" t="s">
        <v>8318</v>
      </c>
      <c r="R2798" t="s">
        <v>8319</v>
      </c>
      <c r="S2798" s="11">
        <f t="shared" si="217"/>
        <v>41795.528101851851</v>
      </c>
      <c r="T2798" s="11">
        <f t="shared" si="218"/>
        <v>16256.528101851851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4</v>
      </c>
      <c r="P2799">
        <f t="shared" si="216"/>
        <v>3.73</v>
      </c>
      <c r="Q2799" s="13" t="s">
        <v>8318</v>
      </c>
      <c r="R2799" t="s">
        <v>8319</v>
      </c>
      <c r="S2799" s="11">
        <f t="shared" si="217"/>
        <v>41798.94027777778</v>
      </c>
      <c r="T2799" s="11">
        <f t="shared" si="218"/>
        <v>16259.940277777778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7</v>
      </c>
      <c r="P2800">
        <f t="shared" si="216"/>
        <v>2.5299999999999998</v>
      </c>
      <c r="Q2800" s="13" t="s">
        <v>8318</v>
      </c>
      <c r="R2800" t="s">
        <v>8319</v>
      </c>
      <c r="S2800" s="11">
        <f t="shared" si="217"/>
        <v>42201.675011574072</v>
      </c>
      <c r="T2800" s="11">
        <f t="shared" si="218"/>
        <v>16647.666666666668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7</v>
      </c>
      <c r="P2801">
        <f t="shared" si="216"/>
        <v>2.69</v>
      </c>
      <c r="Q2801" s="13" t="s">
        <v>8318</v>
      </c>
      <c r="R2801" t="s">
        <v>8319</v>
      </c>
      <c r="S2801" s="11">
        <f t="shared" si="217"/>
        <v>42507.264699074076</v>
      </c>
      <c r="T2801" s="11">
        <f t="shared" si="218"/>
        <v>16969.666666666668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35</v>
      </c>
      <c r="P2802">
        <f t="shared" si="216"/>
        <v>11.29</v>
      </c>
      <c r="Q2802" s="13" t="s">
        <v>8318</v>
      </c>
      <c r="R2802" t="s">
        <v>8319</v>
      </c>
      <c r="S2802" s="11">
        <f t="shared" si="217"/>
        <v>41948.552847222221</v>
      </c>
      <c r="T2802" s="11">
        <f t="shared" si="218"/>
        <v>16439.552847222225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70</v>
      </c>
      <c r="P2803">
        <f t="shared" si="216"/>
        <v>26.92</v>
      </c>
      <c r="Q2803" s="13" t="s">
        <v>8318</v>
      </c>
      <c r="R2803" t="s">
        <v>8319</v>
      </c>
      <c r="S2803" s="11">
        <f t="shared" si="217"/>
        <v>41900.243159722224</v>
      </c>
      <c r="T2803" s="11">
        <f t="shared" si="218"/>
        <v>16353.458333333334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12</v>
      </c>
      <c r="P2804">
        <f t="shared" si="216"/>
        <v>3.89</v>
      </c>
      <c r="Q2804" s="13" t="s">
        <v>8318</v>
      </c>
      <c r="R2804" t="s">
        <v>8319</v>
      </c>
      <c r="S2804" s="11">
        <f t="shared" si="217"/>
        <v>42192.64707175926</v>
      </c>
      <c r="T2804" s="11">
        <f t="shared" si="218"/>
        <v>16653.64707175926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3</v>
      </c>
      <c r="P2805">
        <f t="shared" si="216"/>
        <v>2.4500000000000002</v>
      </c>
      <c r="Q2805" s="13" t="s">
        <v>8318</v>
      </c>
      <c r="R2805" t="s">
        <v>8319</v>
      </c>
      <c r="S2805" s="11">
        <f t="shared" si="217"/>
        <v>42158.065694444449</v>
      </c>
      <c r="T2805" s="11">
        <f t="shared" si="218"/>
        <v>16632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35</v>
      </c>
      <c r="P2806">
        <f t="shared" si="216"/>
        <v>15</v>
      </c>
      <c r="Q2806" s="13" t="s">
        <v>8318</v>
      </c>
      <c r="R2806" t="s">
        <v>8319</v>
      </c>
      <c r="S2806" s="11">
        <f t="shared" si="217"/>
        <v>41881.453587962962</v>
      </c>
      <c r="T2806" s="11">
        <f t="shared" si="218"/>
        <v>16342.453587962964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86</v>
      </c>
      <c r="P2807">
        <f t="shared" si="216"/>
        <v>19.170000000000002</v>
      </c>
      <c r="Q2807" s="13" t="s">
        <v>8318</v>
      </c>
      <c r="R2807" t="s">
        <v>8319</v>
      </c>
      <c r="S2807" s="11">
        <f t="shared" si="217"/>
        <v>42213.505474537036</v>
      </c>
      <c r="T2807" s="11">
        <f t="shared" si="218"/>
        <v>16669.505474537036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</v>
      </c>
      <c r="P2808">
        <f t="shared" si="216"/>
        <v>4.49</v>
      </c>
      <c r="Q2808" s="13" t="s">
        <v>8318</v>
      </c>
      <c r="R2808" t="s">
        <v>8319</v>
      </c>
      <c r="S2808" s="11">
        <f t="shared" si="217"/>
        <v>42185.267245370371</v>
      </c>
      <c r="T2808" s="11">
        <f t="shared" si="218"/>
        <v>16652.458333333332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7</v>
      </c>
      <c r="P2809">
        <f t="shared" si="216"/>
        <v>3.66</v>
      </c>
      <c r="Q2809" s="13" t="s">
        <v>8318</v>
      </c>
      <c r="R2809" t="s">
        <v>8319</v>
      </c>
      <c r="S2809" s="11">
        <f t="shared" si="217"/>
        <v>42154.873124999998</v>
      </c>
      <c r="T2809" s="11">
        <f t="shared" si="218"/>
        <v>16615.873125000002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8</v>
      </c>
      <c r="P2810">
        <f t="shared" si="216"/>
        <v>4.9000000000000004</v>
      </c>
      <c r="Q2810" s="13" t="s">
        <v>8318</v>
      </c>
      <c r="R2810" t="s">
        <v>8319</v>
      </c>
      <c r="S2810" s="11">
        <f t="shared" si="217"/>
        <v>42208.84646990741</v>
      </c>
      <c r="T2810" s="11">
        <f t="shared" si="218"/>
        <v>16669.846469907407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13</v>
      </c>
      <c r="P2811">
        <f t="shared" si="216"/>
        <v>15.95</v>
      </c>
      <c r="Q2811" s="13" t="s">
        <v>8318</v>
      </c>
      <c r="R2811" t="s">
        <v>8319</v>
      </c>
      <c r="S2811" s="11">
        <f t="shared" si="217"/>
        <v>42451.496817129635</v>
      </c>
      <c r="T2811" s="11">
        <f t="shared" si="218"/>
        <v>16890.610416666666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13</v>
      </c>
      <c r="P2812">
        <f t="shared" si="216"/>
        <v>5.88</v>
      </c>
      <c r="Q2812" s="13" t="s">
        <v>8318</v>
      </c>
      <c r="R2812" t="s">
        <v>8319</v>
      </c>
      <c r="S2812" s="11">
        <f t="shared" si="217"/>
        <v>41759.13962962963</v>
      </c>
      <c r="T2812" s="11">
        <f t="shared" si="218"/>
        <v>16222.165972222223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3</v>
      </c>
      <c r="P2813">
        <f t="shared" si="216"/>
        <v>3.1</v>
      </c>
      <c r="Q2813" s="13" t="s">
        <v>8318</v>
      </c>
      <c r="R2813" t="s">
        <v>8319</v>
      </c>
      <c r="S2813" s="11">
        <f t="shared" si="217"/>
        <v>42028.496562500004</v>
      </c>
      <c r="T2813" s="11">
        <f t="shared" si="218"/>
        <v>16489.4965625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7</v>
      </c>
      <c r="P2814">
        <f t="shared" si="216"/>
        <v>4.04</v>
      </c>
      <c r="Q2814" s="13" t="s">
        <v>8318</v>
      </c>
      <c r="R2814" t="s">
        <v>8319</v>
      </c>
      <c r="S2814" s="11">
        <f t="shared" si="217"/>
        <v>42054.74418981481</v>
      </c>
      <c r="T2814" s="11">
        <f t="shared" si="218"/>
        <v>16531.166666666668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</v>
      </c>
      <c r="P2815">
        <f t="shared" si="216"/>
        <v>3.48</v>
      </c>
      <c r="Q2815" s="13" t="s">
        <v>8318</v>
      </c>
      <c r="R2815" t="s">
        <v>8319</v>
      </c>
      <c r="S2815" s="11">
        <f t="shared" si="217"/>
        <v>42693.742604166662</v>
      </c>
      <c r="T2815" s="11">
        <f t="shared" si="218"/>
        <v>17149.742604166666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22</v>
      </c>
      <c r="P2816">
        <f t="shared" si="216"/>
        <v>5.16</v>
      </c>
      <c r="Q2816" s="13" t="s">
        <v>8318</v>
      </c>
      <c r="R2816" t="s">
        <v>8319</v>
      </c>
      <c r="S2816" s="11">
        <f t="shared" si="217"/>
        <v>42103.399479166663</v>
      </c>
      <c r="T2816" s="11">
        <f t="shared" si="218"/>
        <v>16564.399479166666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131</v>
      </c>
      <c r="P2817">
        <f t="shared" si="216"/>
        <v>23.36</v>
      </c>
      <c r="Q2817" s="13" t="s">
        <v>8318</v>
      </c>
      <c r="R2817" t="s">
        <v>8319</v>
      </c>
      <c r="S2817" s="11">
        <f t="shared" si="217"/>
        <v>42559.776724537034</v>
      </c>
      <c r="T2817" s="11">
        <f t="shared" si="218"/>
        <v>17020.776724537038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11</v>
      </c>
      <c r="P2818">
        <f t="shared" si="216"/>
        <v>1.93</v>
      </c>
      <c r="Q2818" s="13" t="s">
        <v>8318</v>
      </c>
      <c r="R2818" t="s">
        <v>8319</v>
      </c>
      <c r="S2818" s="11">
        <f t="shared" si="217"/>
        <v>42188.467499999999</v>
      </c>
      <c r="T2818" s="11">
        <f t="shared" si="218"/>
        <v>16649.666666666668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54</v>
      </c>
      <c r="P2819">
        <f t="shared" ref="P2819:P2882" si="221">ROUND(E2819/L2819,2)</f>
        <v>9.85</v>
      </c>
      <c r="Q2819" s="13" t="s">
        <v>8318</v>
      </c>
      <c r="R2819" t="s">
        <v>8319</v>
      </c>
      <c r="S2819" s="11">
        <f t="shared" ref="S2819:S2882" si="222">(((J2819/60)/60)/24)+DATE(1970, 1,1)</f>
        <v>42023.634976851856</v>
      </c>
      <c r="T2819" s="11">
        <f t="shared" ref="T2819:T2882" si="223">(((I2819/60)/60)/24)</f>
        <v>16494.634976851852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3</v>
      </c>
      <c r="P2820">
        <f t="shared" si="221"/>
        <v>3.19</v>
      </c>
      <c r="Q2820" s="13" t="s">
        <v>8318</v>
      </c>
      <c r="R2820" t="s">
        <v>8319</v>
      </c>
      <c r="S2820" s="11">
        <f t="shared" si="222"/>
        <v>42250.598217592589</v>
      </c>
      <c r="T2820" s="11">
        <f t="shared" si="223"/>
        <v>16701.598217592593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7</v>
      </c>
      <c r="P2821">
        <f t="shared" si="221"/>
        <v>3.13</v>
      </c>
      <c r="Q2821" s="13" t="s">
        <v>8318</v>
      </c>
      <c r="R2821" t="s">
        <v>8319</v>
      </c>
      <c r="S2821" s="11">
        <f t="shared" si="222"/>
        <v>42139.525567129633</v>
      </c>
      <c r="T2821" s="11">
        <f t="shared" si="223"/>
        <v>16600.525567129629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163</v>
      </c>
      <c r="P2822">
        <f t="shared" si="221"/>
        <v>16.25</v>
      </c>
      <c r="Q2822" s="13" t="s">
        <v>8318</v>
      </c>
      <c r="R2822" t="s">
        <v>8319</v>
      </c>
      <c r="S2822" s="11">
        <f t="shared" si="222"/>
        <v>42401.610983796301</v>
      </c>
      <c r="T2822" s="11">
        <f t="shared" si="223"/>
        <v>16857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32</v>
      </c>
      <c r="P2823">
        <f t="shared" si="221"/>
        <v>9.14</v>
      </c>
      <c r="Q2823" s="13" t="s">
        <v>8318</v>
      </c>
      <c r="R2823" t="s">
        <v>8319</v>
      </c>
      <c r="S2823" s="11">
        <f t="shared" si="222"/>
        <v>41875.922858796301</v>
      </c>
      <c r="T2823" s="11">
        <f t="shared" si="223"/>
        <v>16336.922858796299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5</v>
      </c>
      <c r="P2824">
        <f t="shared" si="221"/>
        <v>3.4</v>
      </c>
      <c r="Q2824" s="13" t="s">
        <v>8318</v>
      </c>
      <c r="R2824" t="s">
        <v>8319</v>
      </c>
      <c r="S2824" s="11">
        <f t="shared" si="222"/>
        <v>42060.683935185181</v>
      </c>
      <c r="T2824" s="11">
        <f t="shared" si="223"/>
        <v>16521.642268518521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320</v>
      </c>
      <c r="P2825">
        <f t="shared" si="221"/>
        <v>22.86</v>
      </c>
      <c r="Q2825" s="13" t="s">
        <v>8318</v>
      </c>
      <c r="R2825" t="s">
        <v>8319</v>
      </c>
      <c r="S2825" s="11">
        <f t="shared" si="222"/>
        <v>42067.011643518519</v>
      </c>
      <c r="T2825" s="11">
        <f t="shared" si="223"/>
        <v>16525.957638888889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49</v>
      </c>
      <c r="P2826">
        <f t="shared" si="221"/>
        <v>21.13</v>
      </c>
      <c r="Q2826" s="13" t="s">
        <v>8318</v>
      </c>
      <c r="R2826" t="s">
        <v>8319</v>
      </c>
      <c r="S2826" s="11">
        <f t="shared" si="222"/>
        <v>42136.270787037036</v>
      </c>
      <c r="T2826" s="11">
        <f t="shared" si="223"/>
        <v>16599.071527777778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11</v>
      </c>
      <c r="P2827">
        <f t="shared" si="221"/>
        <v>6.2</v>
      </c>
      <c r="Q2827" s="13" t="s">
        <v>8318</v>
      </c>
      <c r="R2827" t="s">
        <v>8319</v>
      </c>
      <c r="S2827" s="11">
        <f t="shared" si="222"/>
        <v>42312.792662037042</v>
      </c>
      <c r="T2827" s="11">
        <f t="shared" si="223"/>
        <v>16773.792662037038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16</v>
      </c>
      <c r="P2828">
        <f t="shared" si="221"/>
        <v>16.420000000000002</v>
      </c>
      <c r="Q2828" s="13" t="s">
        <v>8318</v>
      </c>
      <c r="R2828" t="s">
        <v>8319</v>
      </c>
      <c r="S2828" s="11">
        <f t="shared" si="222"/>
        <v>42171.034861111111</v>
      </c>
      <c r="T2828" s="11">
        <f t="shared" si="223"/>
        <v>16626.291666666668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16</v>
      </c>
      <c r="P2829">
        <f t="shared" si="221"/>
        <v>13.52</v>
      </c>
      <c r="Q2829" s="13" t="s">
        <v>8318</v>
      </c>
      <c r="R2829" t="s">
        <v>8319</v>
      </c>
      <c r="S2829" s="11">
        <f t="shared" si="222"/>
        <v>42494.683634259258</v>
      </c>
      <c r="T2829" s="11">
        <f t="shared" si="223"/>
        <v>16955.6875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3</v>
      </c>
      <c r="P2830">
        <f t="shared" si="221"/>
        <v>3.2</v>
      </c>
      <c r="Q2830" s="13" t="s">
        <v>8318</v>
      </c>
      <c r="R2830" t="s">
        <v>8319</v>
      </c>
      <c r="S2830" s="11">
        <f t="shared" si="222"/>
        <v>42254.264687499999</v>
      </c>
      <c r="T2830" s="11">
        <f t="shared" si="223"/>
        <v>16710.958333333332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12</v>
      </c>
      <c r="P2831">
        <f t="shared" si="221"/>
        <v>4.08</v>
      </c>
      <c r="Q2831" s="13" t="s">
        <v>8318</v>
      </c>
      <c r="R2831" t="s">
        <v>8319</v>
      </c>
      <c r="S2831" s="11">
        <f t="shared" si="222"/>
        <v>42495.434236111112</v>
      </c>
      <c r="T2831" s="11">
        <f t="shared" si="223"/>
        <v>16954.434236111112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</v>
      </c>
      <c r="P2832">
        <f t="shared" si="221"/>
        <v>28.18</v>
      </c>
      <c r="Q2832" s="13" t="s">
        <v>8318</v>
      </c>
      <c r="R2832" t="s">
        <v>8319</v>
      </c>
      <c r="S2832" s="11">
        <f t="shared" si="222"/>
        <v>41758.839675925927</v>
      </c>
      <c r="T2832" s="11">
        <f t="shared" si="223"/>
        <v>16202.165972222223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10</v>
      </c>
      <c r="P2833">
        <f t="shared" si="221"/>
        <v>5.96</v>
      </c>
      <c r="Q2833" s="13" t="s">
        <v>8318</v>
      </c>
      <c r="R2833" t="s">
        <v>8319</v>
      </c>
      <c r="S2833" s="11">
        <f t="shared" si="222"/>
        <v>42171.824884259258</v>
      </c>
      <c r="T2833" s="11">
        <f t="shared" si="223"/>
        <v>16632.824884259258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12</v>
      </c>
      <c r="P2834">
        <f t="shared" si="221"/>
        <v>3.21</v>
      </c>
      <c r="Q2834" s="13" t="s">
        <v>8318</v>
      </c>
      <c r="R2834" t="s">
        <v>8319</v>
      </c>
      <c r="S2834" s="11">
        <f t="shared" si="222"/>
        <v>41938.709421296298</v>
      </c>
      <c r="T2834" s="11">
        <f t="shared" si="223"/>
        <v>16397.916666666668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11</v>
      </c>
      <c r="P2835">
        <f t="shared" si="221"/>
        <v>8.6300000000000008</v>
      </c>
      <c r="Q2835" s="13" t="s">
        <v>8318</v>
      </c>
      <c r="R2835" t="s">
        <v>8319</v>
      </c>
      <c r="S2835" s="11">
        <f t="shared" si="222"/>
        <v>42268.127696759257</v>
      </c>
      <c r="T2835" s="11">
        <f t="shared" si="223"/>
        <v>16719.083333333332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38</v>
      </c>
      <c r="P2836">
        <f t="shared" si="221"/>
        <v>14.33</v>
      </c>
      <c r="Q2836" s="13" t="s">
        <v>8318</v>
      </c>
      <c r="R2836" t="s">
        <v>8319</v>
      </c>
      <c r="S2836" s="11">
        <f t="shared" si="222"/>
        <v>42019.959837962961</v>
      </c>
      <c r="T2836" s="11">
        <f t="shared" si="223"/>
        <v>16465.959837962964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30</v>
      </c>
      <c r="P2837">
        <f t="shared" si="221"/>
        <v>3.24</v>
      </c>
      <c r="Q2837" s="13" t="s">
        <v>8318</v>
      </c>
      <c r="R2837" t="s">
        <v>8319</v>
      </c>
      <c r="S2837" s="11">
        <f t="shared" si="222"/>
        <v>42313.703900462962</v>
      </c>
      <c r="T2837" s="11">
        <f t="shared" si="223"/>
        <v>16774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67</v>
      </c>
      <c r="P2838">
        <f t="shared" si="221"/>
        <v>27.36</v>
      </c>
      <c r="Q2838" s="13" t="s">
        <v>8318</v>
      </c>
      <c r="R2838" t="s">
        <v>8319</v>
      </c>
      <c r="S2838" s="11">
        <f t="shared" si="222"/>
        <v>42746.261782407411</v>
      </c>
      <c r="T2838" s="11">
        <f t="shared" si="223"/>
        <v>17215.207638888889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35</v>
      </c>
      <c r="P2839">
        <f t="shared" si="221"/>
        <v>14.33</v>
      </c>
      <c r="Q2839" s="13" t="s">
        <v>8318</v>
      </c>
      <c r="R2839" t="s">
        <v>8319</v>
      </c>
      <c r="S2839" s="11">
        <f t="shared" si="222"/>
        <v>42307.908379629633</v>
      </c>
      <c r="T2839" s="11">
        <f t="shared" si="223"/>
        <v>16778.950046296297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15</v>
      </c>
      <c r="P2840">
        <f t="shared" si="221"/>
        <v>5.57</v>
      </c>
      <c r="Q2840" s="13" t="s">
        <v>8318</v>
      </c>
      <c r="R2840" t="s">
        <v>8319</v>
      </c>
      <c r="S2840" s="11">
        <f t="shared" si="222"/>
        <v>41842.607592592591</v>
      </c>
      <c r="T2840" s="11">
        <f t="shared" si="223"/>
        <v>16295.916666666666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9</v>
      </c>
      <c r="P2841">
        <f t="shared" si="221"/>
        <v>9.68</v>
      </c>
      <c r="Q2841" s="13" t="s">
        <v>8318</v>
      </c>
      <c r="R2841" t="s">
        <v>8319</v>
      </c>
      <c r="S2841" s="11">
        <f t="shared" si="222"/>
        <v>41853.240208333329</v>
      </c>
      <c r="T2841" s="11">
        <f t="shared" si="223"/>
        <v>16307.207638888889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12</v>
      </c>
      <c r="P2842">
        <f t="shared" si="221"/>
        <v>2.27</v>
      </c>
      <c r="Q2842" s="13" t="s">
        <v>8318</v>
      </c>
      <c r="R2842" t="s">
        <v>8319</v>
      </c>
      <c r="S2842" s="11">
        <f t="shared" si="222"/>
        <v>42060.035636574074</v>
      </c>
      <c r="T2842" s="11">
        <f t="shared" si="223"/>
        <v>16512.708333333332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30</v>
      </c>
      <c r="P2843">
        <f t="shared" si="221"/>
        <v>300</v>
      </c>
      <c r="Q2843" s="13" t="s">
        <v>8318</v>
      </c>
      <c r="R2843" t="s">
        <v>8319</v>
      </c>
      <c r="S2843" s="11">
        <f t="shared" si="222"/>
        <v>42291.739548611105</v>
      </c>
      <c r="T2843" s="11">
        <f t="shared" si="223"/>
        <v>16782.781215277777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20</v>
      </c>
      <c r="P2844" t="e">
        <f t="shared" si="221"/>
        <v>#DIV/0!</v>
      </c>
      <c r="Q2844" s="13" t="s">
        <v>8318</v>
      </c>
      <c r="R2844" t="s">
        <v>8319</v>
      </c>
      <c r="S2844" s="11">
        <f t="shared" si="222"/>
        <v>41784.952488425923</v>
      </c>
      <c r="T2844" s="11">
        <f t="shared" si="223"/>
        <v>16242.458333333334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25</v>
      </c>
      <c r="P2845" t="e">
        <f t="shared" si="221"/>
        <v>#DIV/0!</v>
      </c>
      <c r="Q2845" s="13" t="s">
        <v>8318</v>
      </c>
      <c r="R2845" t="s">
        <v>8319</v>
      </c>
      <c r="S2845" s="11">
        <f t="shared" si="222"/>
        <v>42492.737847222219</v>
      </c>
      <c r="T2845" s="11">
        <f t="shared" si="223"/>
        <v>16965.166666666668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55</v>
      </c>
      <c r="P2846">
        <f t="shared" si="221"/>
        <v>300</v>
      </c>
      <c r="Q2846" s="13" t="s">
        <v>8318</v>
      </c>
      <c r="R2846" t="s">
        <v>8319</v>
      </c>
      <c r="S2846" s="11">
        <f t="shared" si="222"/>
        <v>42709.546064814815</v>
      </c>
      <c r="T2846" s="11">
        <f t="shared" si="223"/>
        <v>17170.546064814815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4</v>
      </c>
      <c r="P2847">
        <f t="shared" si="221"/>
        <v>7.69</v>
      </c>
      <c r="Q2847" s="13" t="s">
        <v>8318</v>
      </c>
      <c r="R2847" t="s">
        <v>8319</v>
      </c>
      <c r="S2847" s="11">
        <f t="shared" si="222"/>
        <v>42103.016585648147</v>
      </c>
      <c r="T2847" s="11">
        <f t="shared" si="223"/>
        <v>16594.016585648147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4</v>
      </c>
      <c r="P2848" t="e">
        <f t="shared" si="221"/>
        <v>#DIV/0!</v>
      </c>
      <c r="Q2848" s="13" t="s">
        <v>8318</v>
      </c>
      <c r="R2848" t="s">
        <v>8319</v>
      </c>
      <c r="S2848" s="11">
        <f t="shared" si="222"/>
        <v>42108.692060185189</v>
      </c>
      <c r="T2848" s="11">
        <f t="shared" si="223"/>
        <v>16584.692060185185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15</v>
      </c>
      <c r="P2849" t="e">
        <f t="shared" si="221"/>
        <v>#DIV/0!</v>
      </c>
      <c r="Q2849" s="13" t="s">
        <v>8318</v>
      </c>
      <c r="R2849" t="s">
        <v>8319</v>
      </c>
      <c r="S2849" s="11">
        <f t="shared" si="222"/>
        <v>42453.806307870371</v>
      </c>
      <c r="T2849" s="11">
        <f t="shared" si="223"/>
        <v>16944.806307870367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1</v>
      </c>
      <c r="P2850">
        <f t="shared" si="221"/>
        <v>100</v>
      </c>
      <c r="Q2850" s="13" t="s">
        <v>8318</v>
      </c>
      <c r="R2850" t="s">
        <v>8319</v>
      </c>
      <c r="S2850" s="11">
        <f t="shared" si="222"/>
        <v>42123.648831018523</v>
      </c>
      <c r="T2850" s="11">
        <f t="shared" si="223"/>
        <v>16584.64883101852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60</v>
      </c>
      <c r="P2851">
        <f t="shared" si="221"/>
        <v>300</v>
      </c>
      <c r="Q2851" s="13" t="s">
        <v>8318</v>
      </c>
      <c r="R2851" t="s">
        <v>8319</v>
      </c>
      <c r="S2851" s="11">
        <f t="shared" si="222"/>
        <v>42453.428240740745</v>
      </c>
      <c r="T2851" s="11">
        <f t="shared" si="223"/>
        <v>16914.428240740741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22.92</v>
      </c>
      <c r="Q2852" s="13" t="s">
        <v>8318</v>
      </c>
      <c r="R2852" t="s">
        <v>8319</v>
      </c>
      <c r="S2852" s="11">
        <f t="shared" si="222"/>
        <v>41858.007071759261</v>
      </c>
      <c r="T2852" s="11">
        <f t="shared" si="223"/>
        <v>16319.007071759259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7</v>
      </c>
      <c r="P2853" t="e">
        <f t="shared" si="221"/>
        <v>#DIV/0!</v>
      </c>
      <c r="Q2853" s="13" t="s">
        <v>8318</v>
      </c>
      <c r="R2853" t="s">
        <v>8319</v>
      </c>
      <c r="S2853" s="11">
        <f t="shared" si="222"/>
        <v>42390.002650462964</v>
      </c>
      <c r="T2853" s="11">
        <f t="shared" si="223"/>
        <v>16829.97013888889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6</v>
      </c>
      <c r="P2854">
        <f t="shared" si="221"/>
        <v>48.67</v>
      </c>
      <c r="Q2854" s="13" t="s">
        <v>8318</v>
      </c>
      <c r="R2854" t="s">
        <v>8319</v>
      </c>
      <c r="S2854" s="11">
        <f t="shared" si="222"/>
        <v>41781.045173611114</v>
      </c>
      <c r="T2854" s="11">
        <f t="shared" si="223"/>
        <v>16242.045173611112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3</v>
      </c>
      <c r="P2855" t="e">
        <f t="shared" si="221"/>
        <v>#DIV/0!</v>
      </c>
      <c r="Q2855" s="13" t="s">
        <v>8318</v>
      </c>
      <c r="R2855" t="s">
        <v>8319</v>
      </c>
      <c r="S2855" s="11">
        <f t="shared" si="222"/>
        <v>41836.190937499996</v>
      </c>
      <c r="T2855" s="11">
        <f t="shared" si="223"/>
        <v>16327.190937499998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29</v>
      </c>
      <c r="P2856">
        <f t="shared" si="221"/>
        <v>20.64</v>
      </c>
      <c r="Q2856" s="13" t="s">
        <v>8318</v>
      </c>
      <c r="R2856" t="s">
        <v>8319</v>
      </c>
      <c r="S2856" s="11">
        <f t="shared" si="222"/>
        <v>42111.71665509259</v>
      </c>
      <c r="T2856" s="11">
        <f t="shared" si="223"/>
        <v>16562.716655092594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48</v>
      </c>
      <c r="P2857">
        <f t="shared" si="221"/>
        <v>57.8</v>
      </c>
      <c r="Q2857" s="13" t="s">
        <v>8318</v>
      </c>
      <c r="R2857" t="s">
        <v>8319</v>
      </c>
      <c r="S2857" s="11">
        <f t="shared" si="222"/>
        <v>42370.007766203707</v>
      </c>
      <c r="T2857" s="11">
        <f t="shared" si="223"/>
        <v>16829.981944444444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10</v>
      </c>
      <c r="P2858">
        <f t="shared" si="221"/>
        <v>48.17</v>
      </c>
      <c r="Q2858" s="13" t="s">
        <v>8318</v>
      </c>
      <c r="R2858" t="s">
        <v>8319</v>
      </c>
      <c r="S2858" s="11">
        <f t="shared" si="222"/>
        <v>42165.037581018521</v>
      </c>
      <c r="T2858" s="11">
        <f t="shared" si="223"/>
        <v>16655.898611111112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1</v>
      </c>
      <c r="P2859">
        <f t="shared" si="221"/>
        <v>19.07</v>
      </c>
      <c r="Q2859" s="13" t="s">
        <v>8318</v>
      </c>
      <c r="R2859" t="s">
        <v>8319</v>
      </c>
      <c r="S2859" s="11">
        <f t="shared" si="222"/>
        <v>42726.920081018514</v>
      </c>
      <c r="T2859" s="11">
        <f t="shared" si="223"/>
        <v>17217.75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29</v>
      </c>
      <c r="P2860" t="e">
        <f t="shared" si="221"/>
        <v>#DIV/0!</v>
      </c>
      <c r="Q2860" s="13" t="s">
        <v>8318</v>
      </c>
      <c r="R2860" t="s">
        <v>8319</v>
      </c>
      <c r="S2860" s="11">
        <f t="shared" si="222"/>
        <v>41954.545081018514</v>
      </c>
      <c r="T2860" s="11">
        <f t="shared" si="223"/>
        <v>16409.477777777778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14</v>
      </c>
      <c r="P2861">
        <f t="shared" si="221"/>
        <v>285</v>
      </c>
      <c r="Q2861" s="13" t="s">
        <v>8318</v>
      </c>
      <c r="R2861" t="s">
        <v>8319</v>
      </c>
      <c r="S2861" s="11">
        <f t="shared" si="222"/>
        <v>42233.362314814818</v>
      </c>
      <c r="T2861" s="11">
        <f t="shared" si="223"/>
        <v>16724.362314814814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31.56</v>
      </c>
      <c r="Q2862" s="13" t="s">
        <v>8318</v>
      </c>
      <c r="R2862" t="s">
        <v>8319</v>
      </c>
      <c r="S2862" s="11">
        <f t="shared" si="222"/>
        <v>42480.800648148142</v>
      </c>
      <c r="T2862" s="11">
        <f t="shared" si="223"/>
        <v>16971.800648148146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112</v>
      </c>
      <c r="P2863">
        <f t="shared" si="221"/>
        <v>93.67</v>
      </c>
      <c r="Q2863" s="13" t="s">
        <v>8318</v>
      </c>
      <c r="R2863" t="s">
        <v>8319</v>
      </c>
      <c r="S2863" s="11">
        <f t="shared" si="222"/>
        <v>42257.590833333335</v>
      </c>
      <c r="T2863" s="11">
        <f t="shared" si="223"/>
        <v>16702.590833333332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2</v>
      </c>
      <c r="P2864">
        <f t="shared" si="221"/>
        <v>93.33</v>
      </c>
      <c r="Q2864" s="13" t="s">
        <v>8318</v>
      </c>
      <c r="R2864" t="s">
        <v>8319</v>
      </c>
      <c r="S2864" s="11">
        <f t="shared" si="222"/>
        <v>41784.789687500001</v>
      </c>
      <c r="T2864" s="11">
        <f t="shared" si="223"/>
        <v>16245.789687499999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1</v>
      </c>
      <c r="P2865">
        <f t="shared" si="221"/>
        <v>280</v>
      </c>
      <c r="Q2865" s="13" t="s">
        <v>8318</v>
      </c>
      <c r="R2865" t="s">
        <v>8319</v>
      </c>
      <c r="S2865" s="11">
        <f t="shared" si="222"/>
        <v>41831.675034722226</v>
      </c>
      <c r="T2865" s="11">
        <f t="shared" si="223"/>
        <v>16322.675034722224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11</v>
      </c>
      <c r="P2866">
        <f t="shared" si="221"/>
        <v>93.33</v>
      </c>
      <c r="Q2866" s="13" t="s">
        <v>8318</v>
      </c>
      <c r="R2866" t="s">
        <v>8319</v>
      </c>
      <c r="S2866" s="11">
        <f t="shared" si="222"/>
        <v>42172.613506944443</v>
      </c>
      <c r="T2866" s="11">
        <f t="shared" si="223"/>
        <v>16633.554166666665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10</v>
      </c>
      <c r="P2867" t="e">
        <f t="shared" si="221"/>
        <v>#DIV/0!</v>
      </c>
      <c r="Q2867" s="13" t="s">
        <v>8318</v>
      </c>
      <c r="R2867" t="s">
        <v>8319</v>
      </c>
      <c r="S2867" s="11">
        <f t="shared" si="222"/>
        <v>41950.114108796297</v>
      </c>
      <c r="T2867" s="11">
        <f t="shared" si="223"/>
        <v>16441.114108796297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6</v>
      </c>
      <c r="P2868">
        <f t="shared" si="221"/>
        <v>140</v>
      </c>
      <c r="Q2868" s="13" t="s">
        <v>8318</v>
      </c>
      <c r="R2868" t="s">
        <v>8319</v>
      </c>
      <c r="S2868" s="11">
        <f t="shared" si="222"/>
        <v>42627.955104166671</v>
      </c>
      <c r="T2868" s="11">
        <f t="shared" si="223"/>
        <v>17088.916666666668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11</v>
      </c>
      <c r="P2869">
        <f t="shared" si="221"/>
        <v>28</v>
      </c>
      <c r="Q2869" s="13" t="s">
        <v>8318</v>
      </c>
      <c r="R2869" t="s">
        <v>8319</v>
      </c>
      <c r="S2869" s="11">
        <f t="shared" si="222"/>
        <v>42531.195277777777</v>
      </c>
      <c r="T2869" s="11">
        <f t="shared" si="223"/>
        <v>16986.166666666668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2</v>
      </c>
      <c r="P2870">
        <f t="shared" si="221"/>
        <v>4.6500000000000004</v>
      </c>
      <c r="Q2870" s="13" t="s">
        <v>8318</v>
      </c>
      <c r="R2870" t="s">
        <v>8319</v>
      </c>
      <c r="S2870" s="11">
        <f t="shared" si="222"/>
        <v>42618.827013888891</v>
      </c>
      <c r="T2870" s="11">
        <f t="shared" si="223"/>
        <v>17079.827013888887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55.6</v>
      </c>
      <c r="Q2871" s="13" t="s">
        <v>8318</v>
      </c>
      <c r="R2871" t="s">
        <v>8319</v>
      </c>
      <c r="S2871" s="11">
        <f t="shared" si="222"/>
        <v>42540.593530092592</v>
      </c>
      <c r="T2871" s="11">
        <f t="shared" si="223"/>
        <v>17001.593530092592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6</v>
      </c>
      <c r="P2872">
        <f t="shared" si="221"/>
        <v>30.78</v>
      </c>
      <c r="Q2872" s="13" t="s">
        <v>8318</v>
      </c>
      <c r="R2872" t="s">
        <v>8319</v>
      </c>
      <c r="S2872" s="11">
        <f t="shared" si="222"/>
        <v>41746.189409722225</v>
      </c>
      <c r="T2872" s="11">
        <f t="shared" si="223"/>
        <v>16207.189409722223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3</v>
      </c>
      <c r="P2873">
        <f t="shared" si="221"/>
        <v>21.31</v>
      </c>
      <c r="Q2873" s="13" t="s">
        <v>8318</v>
      </c>
      <c r="R2873" t="s">
        <v>8319</v>
      </c>
      <c r="S2873" s="11">
        <f t="shared" si="222"/>
        <v>41974.738576388889</v>
      </c>
      <c r="T2873" s="11">
        <f t="shared" si="223"/>
        <v>16425.738576388889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9</v>
      </c>
      <c r="P2874" t="e">
        <f t="shared" si="221"/>
        <v>#DIV/0!</v>
      </c>
      <c r="Q2874" s="13" t="s">
        <v>8318</v>
      </c>
      <c r="R2874" t="s">
        <v>8319</v>
      </c>
      <c r="S2874" s="11">
        <f t="shared" si="222"/>
        <v>42115.11618055556</v>
      </c>
      <c r="T2874" s="11">
        <f t="shared" si="223"/>
        <v>16606.116180555557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11</v>
      </c>
      <c r="P2875">
        <f t="shared" si="221"/>
        <v>34.130000000000003</v>
      </c>
      <c r="Q2875" s="13" t="s">
        <v>8318</v>
      </c>
      <c r="R2875" t="s">
        <v>8319</v>
      </c>
      <c r="S2875" s="11">
        <f t="shared" si="222"/>
        <v>42002.817488425921</v>
      </c>
      <c r="T2875" s="11">
        <f t="shared" si="223"/>
        <v>16463.817488425924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91</v>
      </c>
      <c r="Q2876" s="13" t="s">
        <v>8318</v>
      </c>
      <c r="R2876" t="s">
        <v>8319</v>
      </c>
      <c r="S2876" s="11">
        <f t="shared" si="222"/>
        <v>42722.84474537037</v>
      </c>
      <c r="T2876" s="11">
        <f t="shared" si="223"/>
        <v>17183.84474537037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1</v>
      </c>
      <c r="P2877">
        <f t="shared" si="221"/>
        <v>91</v>
      </c>
      <c r="Q2877" s="13" t="s">
        <v>8318</v>
      </c>
      <c r="R2877" t="s">
        <v>8319</v>
      </c>
      <c r="S2877" s="11">
        <f t="shared" si="222"/>
        <v>42465.128391203703</v>
      </c>
      <c r="T2877" s="11">
        <f t="shared" si="223"/>
        <v>16926.128391203703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3" t="s">
        <v>8318</v>
      </c>
      <c r="R2878" t="s">
        <v>8319</v>
      </c>
      <c r="S2878" s="11">
        <f t="shared" si="222"/>
        <v>42171.743969907402</v>
      </c>
      <c r="T2878" s="11">
        <f t="shared" si="223"/>
        <v>16632.743969907406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5</v>
      </c>
      <c r="P2879">
        <f t="shared" si="221"/>
        <v>45.17</v>
      </c>
      <c r="Q2879" s="13" t="s">
        <v>8318</v>
      </c>
      <c r="R2879" t="s">
        <v>8319</v>
      </c>
      <c r="S2879" s="11">
        <f t="shared" si="222"/>
        <v>42672.955138888887</v>
      </c>
      <c r="T2879" s="11">
        <f t="shared" si="223"/>
        <v>17135.708333333332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9</v>
      </c>
      <c r="P2880">
        <f t="shared" si="221"/>
        <v>67.5</v>
      </c>
      <c r="Q2880" s="13" t="s">
        <v>8318</v>
      </c>
      <c r="R2880" t="s">
        <v>8319</v>
      </c>
      <c r="S2880" s="11">
        <f t="shared" si="222"/>
        <v>42128.615682870368</v>
      </c>
      <c r="T2880" s="11">
        <f t="shared" si="223"/>
        <v>16619.615682870372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2</v>
      </c>
      <c r="P2881">
        <f t="shared" si="221"/>
        <v>270</v>
      </c>
      <c r="Q2881" s="13" t="s">
        <v>8318</v>
      </c>
      <c r="R2881" t="s">
        <v>8319</v>
      </c>
      <c r="S2881" s="11">
        <f t="shared" si="222"/>
        <v>42359.725243055553</v>
      </c>
      <c r="T2881" s="11">
        <f t="shared" si="223"/>
        <v>16820.725243055556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</v>
      </c>
      <c r="P2882">
        <f t="shared" si="221"/>
        <v>9.31</v>
      </c>
      <c r="Q2882" s="13" t="s">
        <v>8318</v>
      </c>
      <c r="R2882" t="s">
        <v>8319</v>
      </c>
      <c r="S2882" s="11">
        <f t="shared" si="222"/>
        <v>42192.905694444446</v>
      </c>
      <c r="T2882" s="11">
        <f t="shared" si="223"/>
        <v>16667.711805555555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5</v>
      </c>
      <c r="P2883" t="e">
        <f t="shared" ref="P2883:P2946" si="226">ROUND(E2883/L2883,2)</f>
        <v>#DIV/0!</v>
      </c>
      <c r="Q2883" s="13" t="s">
        <v>8318</v>
      </c>
      <c r="R2883" t="s">
        <v>8319</v>
      </c>
      <c r="S2883" s="11">
        <f t="shared" ref="S2883:S2946" si="227">(((J2883/60)/60)/24)+DATE(1970, 1,1)</f>
        <v>41916.597638888888</v>
      </c>
      <c r="T2883" s="11">
        <f t="shared" ref="T2883:T2946" si="228">(((I2883/60)/60)/24)</f>
        <v>16407.639305555556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35</v>
      </c>
      <c r="P2884">
        <f t="shared" si="226"/>
        <v>66.5</v>
      </c>
      <c r="Q2884" s="13" t="s">
        <v>8318</v>
      </c>
      <c r="R2884" t="s">
        <v>8319</v>
      </c>
      <c r="S2884" s="11">
        <f t="shared" si="227"/>
        <v>42461.596273148149</v>
      </c>
      <c r="T2884" s="11">
        <f t="shared" si="228"/>
        <v>16922.596273148149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3</v>
      </c>
      <c r="P2885">
        <f t="shared" si="226"/>
        <v>53.2</v>
      </c>
      <c r="Q2885" s="13" t="s">
        <v>8318</v>
      </c>
      <c r="R2885" t="s">
        <v>8319</v>
      </c>
      <c r="S2885" s="11">
        <f t="shared" si="227"/>
        <v>42370.90320601852</v>
      </c>
      <c r="T2885" s="11">
        <f t="shared" si="228"/>
        <v>16837.207638888889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1</v>
      </c>
      <c r="P2886">
        <f t="shared" si="226"/>
        <v>66</v>
      </c>
      <c r="Q2886" s="13" t="s">
        <v>8318</v>
      </c>
      <c r="R2886" t="s">
        <v>8319</v>
      </c>
      <c r="S2886" s="11">
        <f t="shared" si="227"/>
        <v>41948.727256944447</v>
      </c>
      <c r="T2886" s="11">
        <f t="shared" si="228"/>
        <v>16409.727256944443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66</v>
      </c>
      <c r="P2887">
        <f t="shared" si="226"/>
        <v>52.4</v>
      </c>
      <c r="Q2887" s="13" t="s">
        <v>8318</v>
      </c>
      <c r="R2887" t="s">
        <v>8319</v>
      </c>
      <c r="S2887" s="11">
        <f t="shared" si="227"/>
        <v>42047.07640046296</v>
      </c>
      <c r="T2887" s="11">
        <f t="shared" si="228"/>
        <v>16508.034733796296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131</v>
      </c>
      <c r="P2888">
        <f t="shared" si="226"/>
        <v>261</v>
      </c>
      <c r="Q2888" s="13" t="s">
        <v>8318</v>
      </c>
      <c r="R2888" t="s">
        <v>8319</v>
      </c>
      <c r="S2888" s="11">
        <f t="shared" si="227"/>
        <v>42261.632916666669</v>
      </c>
      <c r="T2888" s="11">
        <f t="shared" si="228"/>
        <v>16697.165972222221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9</v>
      </c>
      <c r="P2889">
        <f t="shared" si="226"/>
        <v>260</v>
      </c>
      <c r="Q2889" s="13" t="s">
        <v>8318</v>
      </c>
      <c r="R2889" t="s">
        <v>8319</v>
      </c>
      <c r="S2889" s="11">
        <f t="shared" si="227"/>
        <v>41985.427361111113</v>
      </c>
      <c r="T2889" s="11">
        <f t="shared" si="228"/>
        <v>16446.427361111109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1</v>
      </c>
      <c r="P2890" t="e">
        <f t="shared" si="226"/>
        <v>#DIV/0!</v>
      </c>
      <c r="Q2890" s="13" t="s">
        <v>8318</v>
      </c>
      <c r="R2890" t="s">
        <v>8319</v>
      </c>
      <c r="S2890" s="11">
        <f t="shared" si="227"/>
        <v>41922.535185185188</v>
      </c>
      <c r="T2890" s="11">
        <f t="shared" si="228"/>
        <v>16361.207638888889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9</v>
      </c>
      <c r="P2891">
        <f t="shared" si="226"/>
        <v>18.57</v>
      </c>
      <c r="Q2891" s="13" t="s">
        <v>8318</v>
      </c>
      <c r="R2891" t="s">
        <v>8319</v>
      </c>
      <c r="S2891" s="11">
        <f t="shared" si="227"/>
        <v>41850.863252314812</v>
      </c>
      <c r="T2891" s="11">
        <f t="shared" si="228"/>
        <v>16311.863252314814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13</v>
      </c>
      <c r="P2892">
        <f t="shared" si="226"/>
        <v>86.67</v>
      </c>
      <c r="Q2892" s="13" t="s">
        <v>8318</v>
      </c>
      <c r="R2892" t="s">
        <v>8319</v>
      </c>
      <c r="S2892" s="11">
        <f t="shared" si="227"/>
        <v>41831.742962962962</v>
      </c>
      <c r="T2892" s="11">
        <f t="shared" si="228"/>
        <v>16291.125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26</v>
      </c>
      <c r="Q2893" s="13" t="s">
        <v>8318</v>
      </c>
      <c r="R2893" t="s">
        <v>8319</v>
      </c>
      <c r="S2893" s="11">
        <f t="shared" si="227"/>
        <v>42415.883425925931</v>
      </c>
      <c r="T2893" s="11">
        <f t="shared" si="228"/>
        <v>16906.84175925926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5</v>
      </c>
      <c r="P2894">
        <f t="shared" si="226"/>
        <v>15.29</v>
      </c>
      <c r="Q2894" s="13" t="s">
        <v>8318</v>
      </c>
      <c r="R2894" t="s">
        <v>8319</v>
      </c>
      <c r="S2894" s="11">
        <f t="shared" si="227"/>
        <v>41869.714166666665</v>
      </c>
      <c r="T2894" s="11">
        <f t="shared" si="228"/>
        <v>16307.875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5</v>
      </c>
      <c r="P2895">
        <f t="shared" si="226"/>
        <v>130</v>
      </c>
      <c r="Q2895" s="13" t="s">
        <v>8318</v>
      </c>
      <c r="R2895" t="s">
        <v>8319</v>
      </c>
      <c r="S2895" s="11">
        <f t="shared" si="227"/>
        <v>41953.773090277777</v>
      </c>
      <c r="T2895" s="11">
        <f t="shared" si="228"/>
        <v>16444.083333333332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1</v>
      </c>
      <c r="P2896" t="e">
        <f t="shared" si="226"/>
        <v>#DIV/0!</v>
      </c>
      <c r="Q2896" s="13" t="s">
        <v>8318</v>
      </c>
      <c r="R2896" t="s">
        <v>8319</v>
      </c>
      <c r="S2896" s="11">
        <f t="shared" si="227"/>
        <v>42037.986284722225</v>
      </c>
      <c r="T2896" s="11">
        <f t="shared" si="228"/>
        <v>16528.944618055557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52</v>
      </c>
      <c r="P2897">
        <f t="shared" si="226"/>
        <v>64.5</v>
      </c>
      <c r="Q2897" s="13" t="s">
        <v>8318</v>
      </c>
      <c r="R2897" t="s">
        <v>8319</v>
      </c>
      <c r="S2897" s="11">
        <f t="shared" si="227"/>
        <v>41811.555462962962</v>
      </c>
      <c r="T2897" s="11">
        <f t="shared" si="228"/>
        <v>16243.875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9</v>
      </c>
      <c r="P2898">
        <f t="shared" si="226"/>
        <v>21.25</v>
      </c>
      <c r="Q2898" s="13" t="s">
        <v>8318</v>
      </c>
      <c r="R2898" t="s">
        <v>8319</v>
      </c>
      <c r="S2898" s="11">
        <f t="shared" si="227"/>
        <v>42701.908807870372</v>
      </c>
      <c r="T2898" s="11">
        <f t="shared" si="228"/>
        <v>17147.25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2</v>
      </c>
      <c r="P2899">
        <f t="shared" si="226"/>
        <v>84</v>
      </c>
      <c r="Q2899" s="13" t="s">
        <v>8318</v>
      </c>
      <c r="R2899" t="s">
        <v>8319</v>
      </c>
      <c r="S2899" s="11">
        <f t="shared" si="227"/>
        <v>42258.646504629629</v>
      </c>
      <c r="T2899" s="11">
        <f t="shared" si="228"/>
        <v>16719.645196759258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3</v>
      </c>
      <c r="P2900">
        <f t="shared" si="226"/>
        <v>21</v>
      </c>
      <c r="Q2900" s="13" t="s">
        <v>8318</v>
      </c>
      <c r="R2900" t="s">
        <v>8319</v>
      </c>
      <c r="S2900" s="11">
        <f t="shared" si="227"/>
        <v>42278.664965277778</v>
      </c>
      <c r="T2900" s="11">
        <f t="shared" si="228"/>
        <v>16739.664965277778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3</v>
      </c>
      <c r="P2901" t="e">
        <f t="shared" si="226"/>
        <v>#DIV/0!</v>
      </c>
      <c r="Q2901" s="13" t="s">
        <v>8318</v>
      </c>
      <c r="R2901" t="s">
        <v>8319</v>
      </c>
      <c r="S2901" s="11">
        <f t="shared" si="227"/>
        <v>42515.078217592592</v>
      </c>
      <c r="T2901" s="11">
        <f t="shared" si="228"/>
        <v>17006.078217592592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5</v>
      </c>
      <c r="P2902">
        <f t="shared" si="226"/>
        <v>35.86</v>
      </c>
      <c r="Q2902" s="13" t="s">
        <v>8318</v>
      </c>
      <c r="R2902" t="s">
        <v>8319</v>
      </c>
      <c r="S2902" s="11">
        <f t="shared" si="227"/>
        <v>41830.234166666669</v>
      </c>
      <c r="T2902" s="11">
        <f t="shared" si="228"/>
        <v>16291.234166666667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33</v>
      </c>
      <c r="P2903">
        <f t="shared" si="226"/>
        <v>125</v>
      </c>
      <c r="Q2903" s="13" t="s">
        <v>8318</v>
      </c>
      <c r="R2903" t="s">
        <v>8319</v>
      </c>
      <c r="S2903" s="11">
        <f t="shared" si="227"/>
        <v>41982.904386574075</v>
      </c>
      <c r="T2903" s="11">
        <f t="shared" si="228"/>
        <v>16473.904386574075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250</v>
      </c>
      <c r="Q2904" s="13" t="s">
        <v>8318</v>
      </c>
      <c r="R2904" t="s">
        <v>8319</v>
      </c>
      <c r="S2904" s="11">
        <f t="shared" si="227"/>
        <v>42210.439768518518</v>
      </c>
      <c r="T2904" s="11">
        <f t="shared" si="228"/>
        <v>16671.439768518518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5</v>
      </c>
      <c r="P2905">
        <f t="shared" si="226"/>
        <v>62.5</v>
      </c>
      <c r="Q2905" s="13" t="s">
        <v>8318</v>
      </c>
      <c r="R2905" t="s">
        <v>8319</v>
      </c>
      <c r="S2905" s="11">
        <f t="shared" si="227"/>
        <v>42196.166874999995</v>
      </c>
      <c r="T2905" s="11">
        <f t="shared" si="228"/>
        <v>16687.166874999999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17</v>
      </c>
      <c r="P2906">
        <f t="shared" si="226"/>
        <v>62.5</v>
      </c>
      <c r="Q2906" s="13" t="s">
        <v>8318</v>
      </c>
      <c r="R2906" t="s">
        <v>8319</v>
      </c>
      <c r="S2906" s="11">
        <f t="shared" si="227"/>
        <v>41940.967951388891</v>
      </c>
      <c r="T2906" s="11">
        <f t="shared" si="228"/>
        <v>16383.5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7</v>
      </c>
      <c r="P2907">
        <f t="shared" si="226"/>
        <v>14.71</v>
      </c>
      <c r="Q2907" s="13" t="s">
        <v>8318</v>
      </c>
      <c r="R2907" t="s">
        <v>8319</v>
      </c>
      <c r="S2907" s="11">
        <f t="shared" si="227"/>
        <v>42606.056863425925</v>
      </c>
      <c r="T2907" s="11">
        <f t="shared" si="228"/>
        <v>17051.056863425925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4</v>
      </c>
      <c r="P2908">
        <f t="shared" si="226"/>
        <v>35.71</v>
      </c>
      <c r="Q2908" s="13" t="s">
        <v>8318</v>
      </c>
      <c r="R2908" t="s">
        <v>8319</v>
      </c>
      <c r="S2908" s="11">
        <f t="shared" si="227"/>
        <v>42199.648912037039</v>
      </c>
      <c r="T2908" s="11">
        <f t="shared" si="228"/>
        <v>16648.041666666668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10</v>
      </c>
      <c r="P2909">
        <f t="shared" si="226"/>
        <v>125</v>
      </c>
      <c r="Q2909" s="13" t="s">
        <v>8318</v>
      </c>
      <c r="R2909" t="s">
        <v>8319</v>
      </c>
      <c r="S2909" s="11">
        <f t="shared" si="227"/>
        <v>42444.877743055549</v>
      </c>
      <c r="T2909" s="11">
        <f t="shared" si="228"/>
        <v>16935.877743055553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50</v>
      </c>
      <c r="Q2910" s="13" t="s">
        <v>8318</v>
      </c>
      <c r="R2910" t="s">
        <v>8319</v>
      </c>
      <c r="S2910" s="11">
        <f t="shared" si="227"/>
        <v>42499.731701388882</v>
      </c>
      <c r="T2910" s="11">
        <f t="shared" si="228"/>
        <v>16960.731701388886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250</v>
      </c>
      <c r="Q2911" s="13" t="s">
        <v>8318</v>
      </c>
      <c r="R2911" t="s">
        <v>8319</v>
      </c>
      <c r="S2911" s="11">
        <f t="shared" si="227"/>
        <v>41929.266215277778</v>
      </c>
      <c r="T2911" s="11">
        <f t="shared" si="228"/>
        <v>16399.823611111111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1</v>
      </c>
      <c r="P2912">
        <f t="shared" si="226"/>
        <v>250</v>
      </c>
      <c r="Q2912" s="13" t="s">
        <v>8318</v>
      </c>
      <c r="R2912" t="s">
        <v>8319</v>
      </c>
      <c r="S2912" s="11">
        <f t="shared" si="227"/>
        <v>42107.841284722221</v>
      </c>
      <c r="T2912" s="11">
        <f t="shared" si="228"/>
        <v>16598.841284722221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14</v>
      </c>
      <c r="P2913">
        <f t="shared" si="226"/>
        <v>17.86</v>
      </c>
      <c r="Q2913" s="13" t="s">
        <v>8318</v>
      </c>
      <c r="R2913" t="s">
        <v>8319</v>
      </c>
      <c r="S2913" s="11">
        <f t="shared" si="227"/>
        <v>42142.768819444449</v>
      </c>
      <c r="T2913" s="11">
        <f t="shared" si="228"/>
        <v>16613.768819444445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2</v>
      </c>
      <c r="P2914">
        <f t="shared" si="226"/>
        <v>9.6199999999999992</v>
      </c>
      <c r="Q2914" s="13" t="s">
        <v>8318</v>
      </c>
      <c r="R2914" t="s">
        <v>8319</v>
      </c>
      <c r="S2914" s="11">
        <f t="shared" si="227"/>
        <v>42354.131643518514</v>
      </c>
      <c r="T2914" s="11">
        <f t="shared" si="228"/>
        <v>16815.131643518518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3</v>
      </c>
      <c r="P2915">
        <f t="shared" si="226"/>
        <v>125</v>
      </c>
      <c r="Q2915" s="13" t="s">
        <v>8318</v>
      </c>
      <c r="R2915" t="s">
        <v>8319</v>
      </c>
      <c r="S2915" s="11">
        <f t="shared" si="227"/>
        <v>41828.922905092593</v>
      </c>
      <c r="T2915" s="11">
        <f t="shared" si="228"/>
        <v>16319.922905092593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>
        <f t="shared" si="226"/>
        <v>250</v>
      </c>
      <c r="Q2916" s="13" t="s">
        <v>8318</v>
      </c>
      <c r="R2916" t="s">
        <v>8319</v>
      </c>
      <c r="S2916" s="11">
        <f t="shared" si="227"/>
        <v>42017.907337962963</v>
      </c>
      <c r="T2916" s="11">
        <f t="shared" si="228"/>
        <v>16508.865671296295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25</v>
      </c>
      <c r="P2917">
        <f t="shared" si="226"/>
        <v>81.67</v>
      </c>
      <c r="Q2917" s="13" t="s">
        <v>8318</v>
      </c>
      <c r="R2917" t="s">
        <v>8319</v>
      </c>
      <c r="S2917" s="11">
        <f t="shared" si="227"/>
        <v>42415.398032407407</v>
      </c>
      <c r="T2917" s="11">
        <f t="shared" si="228"/>
        <v>16876.356365740739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13</v>
      </c>
      <c r="P2918">
        <f t="shared" si="226"/>
        <v>34.71</v>
      </c>
      <c r="Q2918" s="13" t="s">
        <v>8318</v>
      </c>
      <c r="R2918" t="s">
        <v>8319</v>
      </c>
      <c r="S2918" s="11">
        <f t="shared" si="227"/>
        <v>41755.476724537039</v>
      </c>
      <c r="T2918" s="11">
        <f t="shared" si="228"/>
        <v>16209.476724537039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12</v>
      </c>
      <c r="P2919">
        <f t="shared" si="226"/>
        <v>26.78</v>
      </c>
      <c r="Q2919" s="13" t="s">
        <v>8318</v>
      </c>
      <c r="R2919" t="s">
        <v>8319</v>
      </c>
      <c r="S2919" s="11">
        <f t="shared" si="227"/>
        <v>42245.234340277777</v>
      </c>
      <c r="T2919" s="11">
        <f t="shared" si="228"/>
        <v>16694.234340277777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5</v>
      </c>
      <c r="P2920">
        <f t="shared" si="226"/>
        <v>12.05</v>
      </c>
      <c r="Q2920" s="13" t="s">
        <v>8318</v>
      </c>
      <c r="R2920" t="s">
        <v>8319</v>
      </c>
      <c r="S2920" s="11">
        <f t="shared" si="227"/>
        <v>42278.629710648151</v>
      </c>
      <c r="T2920" s="11">
        <f t="shared" si="228"/>
        <v>16737.629710648147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40</v>
      </c>
      <c r="P2921">
        <f t="shared" si="226"/>
        <v>40.17</v>
      </c>
      <c r="Q2921" s="13" t="s">
        <v>8318</v>
      </c>
      <c r="R2921" t="s">
        <v>8319</v>
      </c>
      <c r="S2921" s="11">
        <f t="shared" si="227"/>
        <v>41826.61954861111</v>
      </c>
      <c r="T2921" s="11">
        <f t="shared" si="228"/>
        <v>16287.61954861111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10</v>
      </c>
      <c r="P2922">
        <f t="shared" si="226"/>
        <v>18.46</v>
      </c>
      <c r="Q2922" s="13" t="s">
        <v>8318</v>
      </c>
      <c r="R2922" t="s">
        <v>8319</v>
      </c>
      <c r="S2922" s="11">
        <f t="shared" si="227"/>
        <v>42058.792476851857</v>
      </c>
      <c r="T2922" s="11">
        <f t="shared" si="228"/>
        <v>16519.750810185185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240</v>
      </c>
      <c r="P2923">
        <f t="shared" si="226"/>
        <v>80</v>
      </c>
      <c r="Q2923" s="13" t="s">
        <v>8318</v>
      </c>
      <c r="R2923" t="s">
        <v>8360</v>
      </c>
      <c r="S2923" s="11">
        <f t="shared" si="227"/>
        <v>41877.886620370373</v>
      </c>
      <c r="T2923" s="11">
        <f t="shared" si="228"/>
        <v>16338.886620370371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47</v>
      </c>
      <c r="P2924">
        <f t="shared" si="226"/>
        <v>39.5</v>
      </c>
      <c r="Q2924" s="13" t="s">
        <v>8318</v>
      </c>
      <c r="R2924" t="s">
        <v>8360</v>
      </c>
      <c r="S2924" s="11">
        <f t="shared" si="227"/>
        <v>42097.874155092592</v>
      </c>
      <c r="T2924" s="11">
        <f t="shared" si="228"/>
        <v>16573.874155092595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79</v>
      </c>
      <c r="P2925">
        <f t="shared" si="226"/>
        <v>23.6</v>
      </c>
      <c r="Q2925" s="13" t="s">
        <v>8318</v>
      </c>
      <c r="R2925" t="s">
        <v>8360</v>
      </c>
      <c r="S2925" s="11">
        <f t="shared" si="227"/>
        <v>42013.15253472222</v>
      </c>
      <c r="T2925" s="11">
        <f t="shared" si="228"/>
        <v>16459.125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</v>
      </c>
      <c r="P2926">
        <f t="shared" si="226"/>
        <v>1.61</v>
      </c>
      <c r="Q2926" s="13" t="s">
        <v>8318</v>
      </c>
      <c r="R2926" t="s">
        <v>8360</v>
      </c>
      <c r="S2926" s="11">
        <f t="shared" si="227"/>
        <v>42103.556828703702</v>
      </c>
      <c r="T2926" s="11">
        <f t="shared" si="228"/>
        <v>16564.165972222221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</v>
      </c>
      <c r="P2927">
        <f t="shared" si="226"/>
        <v>1.18</v>
      </c>
      <c r="Q2927" s="13" t="s">
        <v>8318</v>
      </c>
      <c r="R2927" t="s">
        <v>8360</v>
      </c>
      <c r="S2927" s="11">
        <f t="shared" si="227"/>
        <v>41863.584120370368</v>
      </c>
      <c r="T2927" s="11">
        <f t="shared" si="228"/>
        <v>16324.584120370369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8</v>
      </c>
      <c r="P2928">
        <f t="shared" si="226"/>
        <v>4.68</v>
      </c>
      <c r="Q2928" s="13" t="s">
        <v>8318</v>
      </c>
      <c r="R2928" t="s">
        <v>8360</v>
      </c>
      <c r="S2928" s="11">
        <f t="shared" si="227"/>
        <v>42044.765960648147</v>
      </c>
      <c r="T2928" s="11">
        <f t="shared" si="228"/>
        <v>16489.76596064815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</v>
      </c>
      <c r="P2929">
        <f t="shared" si="226"/>
        <v>11.14</v>
      </c>
      <c r="Q2929" s="13" t="s">
        <v>8318</v>
      </c>
      <c r="R2929" t="s">
        <v>8360</v>
      </c>
      <c r="S2929" s="11">
        <f t="shared" si="227"/>
        <v>41806.669317129628</v>
      </c>
      <c r="T2929" s="11">
        <f t="shared" si="228"/>
        <v>16266.208333333334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23</v>
      </c>
      <c r="P2930">
        <f t="shared" si="226"/>
        <v>9.75</v>
      </c>
      <c r="Q2930" s="13" t="s">
        <v>8318</v>
      </c>
      <c r="R2930" t="s">
        <v>8360</v>
      </c>
      <c r="S2930" s="11">
        <f t="shared" si="227"/>
        <v>42403.998217592598</v>
      </c>
      <c r="T2930" s="11">
        <f t="shared" si="228"/>
        <v>16864.998217592594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3</v>
      </c>
      <c r="P2931">
        <f t="shared" si="226"/>
        <v>7.28</v>
      </c>
      <c r="Q2931" s="13" t="s">
        <v>8318</v>
      </c>
      <c r="R2931" t="s">
        <v>8360</v>
      </c>
      <c r="S2931" s="11">
        <f t="shared" si="227"/>
        <v>41754.564328703702</v>
      </c>
      <c r="T2931" s="11">
        <f t="shared" si="228"/>
        <v>16215.564328703704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2</v>
      </c>
      <c r="P2932">
        <f t="shared" si="226"/>
        <v>3.76</v>
      </c>
      <c r="Q2932" s="13" t="s">
        <v>8318</v>
      </c>
      <c r="R2932" t="s">
        <v>8360</v>
      </c>
      <c r="S2932" s="11">
        <f t="shared" si="227"/>
        <v>42101.584074074075</v>
      </c>
      <c r="T2932" s="11">
        <f t="shared" si="228"/>
        <v>16562.584074074075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31</v>
      </c>
      <c r="P2933">
        <f t="shared" si="226"/>
        <v>25.56</v>
      </c>
      <c r="Q2933" s="13" t="s">
        <v>8318</v>
      </c>
      <c r="R2933" t="s">
        <v>8360</v>
      </c>
      <c r="S2933" s="11">
        <f t="shared" si="227"/>
        <v>41872.291238425925</v>
      </c>
      <c r="T2933" s="11">
        <f t="shared" si="228"/>
        <v>16328.255555555557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7</v>
      </c>
      <c r="P2934">
        <f t="shared" si="226"/>
        <v>6.05</v>
      </c>
      <c r="Q2934" s="13" t="s">
        <v>8318</v>
      </c>
      <c r="R2934" t="s">
        <v>8360</v>
      </c>
      <c r="S2934" s="11">
        <f t="shared" si="227"/>
        <v>42025.164780092593</v>
      </c>
      <c r="T2934" s="11">
        <f t="shared" si="228"/>
        <v>16487.458333333332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9</v>
      </c>
      <c r="P2935">
        <f t="shared" si="226"/>
        <v>4.1900000000000004</v>
      </c>
      <c r="Q2935" s="13" t="s">
        <v>8318</v>
      </c>
      <c r="R2935" t="s">
        <v>8360</v>
      </c>
      <c r="S2935" s="11">
        <f t="shared" si="227"/>
        <v>42495.956631944442</v>
      </c>
      <c r="T2935" s="11">
        <f t="shared" si="228"/>
        <v>16956.956631944446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9</v>
      </c>
      <c r="P2936">
        <f t="shared" si="226"/>
        <v>6.08</v>
      </c>
      <c r="Q2936" s="13" t="s">
        <v>8318</v>
      </c>
      <c r="R2936" t="s">
        <v>8360</v>
      </c>
      <c r="S2936" s="11">
        <f t="shared" si="227"/>
        <v>41775.636157407411</v>
      </c>
      <c r="T2936" s="11">
        <f t="shared" si="228"/>
        <v>16236.636157407409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6</v>
      </c>
      <c r="P2937">
        <f t="shared" si="226"/>
        <v>5.77</v>
      </c>
      <c r="Q2937" s="13" t="s">
        <v>8318</v>
      </c>
      <c r="R2937" t="s">
        <v>8360</v>
      </c>
      <c r="S2937" s="11">
        <f t="shared" si="227"/>
        <v>42553.583425925928</v>
      </c>
      <c r="T2937" s="11">
        <f t="shared" si="228"/>
        <v>17042.708333333332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23</v>
      </c>
      <c r="P2938">
        <f t="shared" si="226"/>
        <v>6.62</v>
      </c>
      <c r="Q2938" s="13" t="s">
        <v>8318</v>
      </c>
      <c r="R2938" t="s">
        <v>8360</v>
      </c>
      <c r="S2938" s="11">
        <f t="shared" si="227"/>
        <v>41912.650729166664</v>
      </c>
      <c r="T2938" s="11">
        <f t="shared" si="228"/>
        <v>16356.207638888889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15</v>
      </c>
      <c r="P2939">
        <f t="shared" si="226"/>
        <v>4.09</v>
      </c>
      <c r="Q2939" s="13" t="s">
        <v>8318</v>
      </c>
      <c r="R2939" t="s">
        <v>8360</v>
      </c>
      <c r="S2939" s="11">
        <f t="shared" si="227"/>
        <v>41803.457326388889</v>
      </c>
      <c r="T2939" s="11">
        <f t="shared" si="228"/>
        <v>16264.457326388889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6</v>
      </c>
      <c r="P2940">
        <f t="shared" si="226"/>
        <v>7.03</v>
      </c>
      <c r="Q2940" s="13" t="s">
        <v>8318</v>
      </c>
      <c r="R2940" t="s">
        <v>8360</v>
      </c>
      <c r="S2940" s="11">
        <f t="shared" si="227"/>
        <v>42004.703865740739</v>
      </c>
      <c r="T2940" s="11">
        <f t="shared" si="228"/>
        <v>16465.703865740743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3</v>
      </c>
      <c r="P2941">
        <f t="shared" si="226"/>
        <v>8.92</v>
      </c>
      <c r="Q2941" s="13" t="s">
        <v>8318</v>
      </c>
      <c r="R2941" t="s">
        <v>8360</v>
      </c>
      <c r="S2941" s="11">
        <f t="shared" si="227"/>
        <v>41845.809166666666</v>
      </c>
      <c r="T2941" s="11">
        <f t="shared" si="228"/>
        <v>16310.041666666666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9</v>
      </c>
      <c r="P2942">
        <f t="shared" si="226"/>
        <v>6.76</v>
      </c>
      <c r="Q2942" s="13" t="s">
        <v>8318</v>
      </c>
      <c r="R2942" t="s">
        <v>8360</v>
      </c>
      <c r="S2942" s="11">
        <f t="shared" si="227"/>
        <v>41982.773356481484</v>
      </c>
      <c r="T2942" s="11">
        <f t="shared" si="228"/>
        <v>16453.773356481481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1</v>
      </c>
      <c r="P2943">
        <f t="shared" si="226"/>
        <v>220</v>
      </c>
      <c r="Q2943" s="13" t="s">
        <v>8318</v>
      </c>
      <c r="R2943" t="s">
        <v>8358</v>
      </c>
      <c r="S2943" s="11">
        <f t="shared" si="227"/>
        <v>42034.960127314815</v>
      </c>
      <c r="T2943" s="11">
        <f t="shared" si="228"/>
        <v>16495.960127314815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0</v>
      </c>
      <c r="P2944">
        <f t="shared" si="226"/>
        <v>1.07</v>
      </c>
      <c r="Q2944" s="13" t="s">
        <v>8318</v>
      </c>
      <c r="R2944" t="s">
        <v>8358</v>
      </c>
      <c r="S2944" s="11">
        <f t="shared" si="227"/>
        <v>42334.803923611107</v>
      </c>
      <c r="T2944" s="11">
        <f t="shared" si="228"/>
        <v>16785.845833333333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7</v>
      </c>
      <c r="P2945" t="e">
        <f t="shared" si="226"/>
        <v>#DIV/0!</v>
      </c>
      <c r="Q2945" s="13" t="s">
        <v>8318</v>
      </c>
      <c r="R2945" t="s">
        <v>8358</v>
      </c>
      <c r="S2945" s="11">
        <f t="shared" si="227"/>
        <v>42077.129398148143</v>
      </c>
      <c r="T2945" s="11">
        <f t="shared" si="228"/>
        <v>16538.129398148147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2</v>
      </c>
      <c r="P2946">
        <f t="shared" si="226"/>
        <v>216</v>
      </c>
      <c r="Q2946" s="13" t="s">
        <v>8318</v>
      </c>
      <c r="R2946" t="s">
        <v>8358</v>
      </c>
      <c r="S2946" s="11">
        <f t="shared" si="227"/>
        <v>42132.9143287037</v>
      </c>
      <c r="T2946" s="11">
        <f t="shared" si="228"/>
        <v>16593.914328703704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e">
        <f t="shared" ref="P2947:P3010" si="231">ROUND(E2947/L2947,2)</f>
        <v>#DIV/0!</v>
      </c>
      <c r="Q2947" s="13" t="s">
        <v>8318</v>
      </c>
      <c r="R2947" t="s">
        <v>8358</v>
      </c>
      <c r="S2947" s="11">
        <f t="shared" ref="S2947:S3010" si="232">(((J2947/60)/60)/24)+DATE(1970, 1,1)</f>
        <v>42118.139583333337</v>
      </c>
      <c r="T2947" s="11">
        <f t="shared" ref="T2947:T3010" si="233">(((I2947/60)/60)/24)</f>
        <v>16579.139583333334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11</v>
      </c>
      <c r="P2948">
        <f t="shared" si="231"/>
        <v>107.5</v>
      </c>
      <c r="Q2948" s="13" t="s">
        <v>8318</v>
      </c>
      <c r="R2948" t="s">
        <v>8358</v>
      </c>
      <c r="S2948" s="11">
        <f t="shared" si="232"/>
        <v>42567.531157407408</v>
      </c>
      <c r="T2948" s="11">
        <f t="shared" si="233"/>
        <v>17028.531157407408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1</v>
      </c>
      <c r="P2949">
        <f t="shared" si="231"/>
        <v>16.54</v>
      </c>
      <c r="Q2949" s="13" t="s">
        <v>8318</v>
      </c>
      <c r="R2949" t="s">
        <v>8358</v>
      </c>
      <c r="S2949" s="11">
        <f t="shared" si="232"/>
        <v>42649.562118055561</v>
      </c>
      <c r="T2949" s="11">
        <f t="shared" si="233"/>
        <v>17129.715972222224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23.78</v>
      </c>
      <c r="Q2950" s="13" t="s">
        <v>8318</v>
      </c>
      <c r="R2950" t="s">
        <v>8358</v>
      </c>
      <c r="S2950" s="11">
        <f t="shared" si="232"/>
        <v>42097.649224537032</v>
      </c>
      <c r="T2950" s="11">
        <f t="shared" si="233"/>
        <v>16588.649224537035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21</v>
      </c>
      <c r="P2951">
        <f t="shared" si="231"/>
        <v>106</v>
      </c>
      <c r="Q2951" s="13" t="s">
        <v>8318</v>
      </c>
      <c r="R2951" t="s">
        <v>8358</v>
      </c>
      <c r="S2951" s="11">
        <f t="shared" si="232"/>
        <v>42297.823113425926</v>
      </c>
      <c r="T2951" s="11">
        <f t="shared" si="233"/>
        <v>16758.864780092594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3" t="s">
        <v>8318</v>
      </c>
      <c r="R2952" t="s">
        <v>8358</v>
      </c>
      <c r="S2952" s="11">
        <f t="shared" si="232"/>
        <v>42362.36518518519</v>
      </c>
      <c r="T2952" s="11">
        <f t="shared" si="233"/>
        <v>16823.365185185186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0</v>
      </c>
      <c r="P2953">
        <f t="shared" si="231"/>
        <v>3.66</v>
      </c>
      <c r="Q2953" s="13" t="s">
        <v>8318</v>
      </c>
      <c r="R2953" t="s">
        <v>8358</v>
      </c>
      <c r="S2953" s="11">
        <f t="shared" si="232"/>
        <v>41872.802928240737</v>
      </c>
      <c r="T2953" s="11">
        <f t="shared" si="233"/>
        <v>16348.802928240739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1</v>
      </c>
      <c r="P2954">
        <f t="shared" si="231"/>
        <v>26.38</v>
      </c>
      <c r="Q2954" s="13" t="s">
        <v>8318</v>
      </c>
      <c r="R2954" t="s">
        <v>8358</v>
      </c>
      <c r="S2954" s="11">
        <f t="shared" si="232"/>
        <v>42628.690266203703</v>
      </c>
      <c r="T2954" s="11">
        <f t="shared" si="233"/>
        <v>17091.166666666668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70.33</v>
      </c>
      <c r="Q2955" s="13" t="s">
        <v>8318</v>
      </c>
      <c r="R2955" t="s">
        <v>8358</v>
      </c>
      <c r="S2955" s="11">
        <f t="shared" si="232"/>
        <v>42255.791909722218</v>
      </c>
      <c r="T2955" s="11">
        <f t="shared" si="233"/>
        <v>16716.791909722222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1</v>
      </c>
      <c r="P2956" t="e">
        <f t="shared" si="231"/>
        <v>#DIV/0!</v>
      </c>
      <c r="Q2956" s="13" t="s">
        <v>8318</v>
      </c>
      <c r="R2956" t="s">
        <v>8358</v>
      </c>
      <c r="S2956" s="11">
        <f t="shared" si="232"/>
        <v>42790.583368055552</v>
      </c>
      <c r="T2956" s="11">
        <f t="shared" si="233"/>
        <v>17241.541701388891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18</v>
      </c>
      <c r="P2957">
        <f t="shared" si="231"/>
        <v>19.09</v>
      </c>
      <c r="Q2957" s="13" t="s">
        <v>8318</v>
      </c>
      <c r="R2957" t="s">
        <v>8358</v>
      </c>
      <c r="S2957" s="11">
        <f t="shared" si="232"/>
        <v>42141.741307870368</v>
      </c>
      <c r="T2957" s="11">
        <f t="shared" si="233"/>
        <v>16602.741307870372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3</v>
      </c>
      <c r="P2958">
        <f t="shared" si="231"/>
        <v>10.25</v>
      </c>
      <c r="Q2958" s="13" t="s">
        <v>8318</v>
      </c>
      <c r="R2958" t="s">
        <v>8358</v>
      </c>
      <c r="S2958" s="11">
        <f t="shared" si="232"/>
        <v>42464.958912037036</v>
      </c>
      <c r="T2958" s="11">
        <f t="shared" si="233"/>
        <v>16925.958912037036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1</v>
      </c>
      <c r="P2959">
        <f t="shared" si="231"/>
        <v>68.33</v>
      </c>
      <c r="Q2959" s="13" t="s">
        <v>8318</v>
      </c>
      <c r="R2959" t="s">
        <v>8358</v>
      </c>
      <c r="S2959" s="11">
        <f t="shared" si="232"/>
        <v>42031.011249999996</v>
      </c>
      <c r="T2959" s="11">
        <f t="shared" si="233"/>
        <v>16521.969583333332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3" t="s">
        <v>8318</v>
      </c>
      <c r="R2960" t="s">
        <v>8358</v>
      </c>
      <c r="S2960" s="11">
        <f t="shared" si="232"/>
        <v>42438.779131944444</v>
      </c>
      <c r="T2960" s="11">
        <f t="shared" si="233"/>
        <v>16929.737465277776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2</v>
      </c>
      <c r="P2961" t="e">
        <f t="shared" si="231"/>
        <v>#DIV/0!</v>
      </c>
      <c r="Q2961" s="13" t="s">
        <v>8318</v>
      </c>
      <c r="R2961" t="s">
        <v>8358</v>
      </c>
      <c r="S2961" s="11">
        <f t="shared" si="232"/>
        <v>42498.008391203708</v>
      </c>
      <c r="T2961" s="11">
        <f t="shared" si="233"/>
        <v>16959.008391203704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3" t="s">
        <v>8318</v>
      </c>
      <c r="R2962" t="s">
        <v>8358</v>
      </c>
      <c r="S2962" s="11">
        <f t="shared" si="232"/>
        <v>41863.757210648146</v>
      </c>
      <c r="T2962" s="11">
        <f t="shared" si="233"/>
        <v>16324.757210648148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4</v>
      </c>
      <c r="P2963">
        <f t="shared" si="231"/>
        <v>1.9</v>
      </c>
      <c r="Q2963" s="13" t="s">
        <v>8318</v>
      </c>
      <c r="R2963" t="s">
        <v>8319</v>
      </c>
      <c r="S2963" s="11">
        <f t="shared" si="232"/>
        <v>42061.212488425925</v>
      </c>
      <c r="T2963" s="11">
        <f t="shared" si="233"/>
        <v>16520.166666666668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20</v>
      </c>
      <c r="P2964">
        <f t="shared" si="231"/>
        <v>10.199999999999999</v>
      </c>
      <c r="Q2964" s="13" t="s">
        <v>8318</v>
      </c>
      <c r="R2964" t="s">
        <v>8319</v>
      </c>
      <c r="S2964" s="11">
        <f t="shared" si="232"/>
        <v>42036.24428240741</v>
      </c>
      <c r="T2964" s="11">
        <f t="shared" si="233"/>
        <v>16495.290972222221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2</v>
      </c>
      <c r="P2965">
        <f t="shared" si="231"/>
        <v>2.08</v>
      </c>
      <c r="Q2965" s="13" t="s">
        <v>8318</v>
      </c>
      <c r="R2965" t="s">
        <v>8319</v>
      </c>
      <c r="S2965" s="11">
        <f t="shared" si="232"/>
        <v>42157.470185185186</v>
      </c>
      <c r="T2965" s="11">
        <f t="shared" si="233"/>
        <v>16618.470185185186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4</v>
      </c>
      <c r="P2966">
        <f t="shared" si="231"/>
        <v>1.03</v>
      </c>
      <c r="Q2966" s="13" t="s">
        <v>8318</v>
      </c>
      <c r="R2966" t="s">
        <v>8319</v>
      </c>
      <c r="S2966" s="11">
        <f t="shared" si="232"/>
        <v>41827.909942129627</v>
      </c>
      <c r="T2966" s="11">
        <f t="shared" si="233"/>
        <v>16288.897222222222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13</v>
      </c>
      <c r="P2967">
        <f t="shared" si="231"/>
        <v>5.18</v>
      </c>
      <c r="Q2967" s="13" t="s">
        <v>8318</v>
      </c>
      <c r="R2967" t="s">
        <v>8319</v>
      </c>
      <c r="S2967" s="11">
        <f t="shared" si="232"/>
        <v>42162.729548611111</v>
      </c>
      <c r="T2967" s="11">
        <f t="shared" si="233"/>
        <v>16623.729548611111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2</v>
      </c>
      <c r="P2968">
        <f t="shared" si="231"/>
        <v>1.57</v>
      </c>
      <c r="Q2968" s="13" t="s">
        <v>8318</v>
      </c>
      <c r="R2968" t="s">
        <v>8319</v>
      </c>
      <c r="S2968" s="11">
        <f t="shared" si="232"/>
        <v>42233.738564814819</v>
      </c>
      <c r="T2968" s="11">
        <f t="shared" si="233"/>
        <v>16694.738564814816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4</v>
      </c>
      <c r="P2969">
        <f t="shared" si="231"/>
        <v>2.83</v>
      </c>
      <c r="Q2969" s="13" t="s">
        <v>8318</v>
      </c>
      <c r="R2969" t="s">
        <v>8319</v>
      </c>
      <c r="S2969" s="11">
        <f t="shared" si="232"/>
        <v>42042.197824074072</v>
      </c>
      <c r="T2969" s="11">
        <f t="shared" si="233"/>
        <v>16503.156157407408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6</v>
      </c>
      <c r="P2970">
        <f t="shared" si="231"/>
        <v>4.28</v>
      </c>
      <c r="Q2970" s="13" t="s">
        <v>8318</v>
      </c>
      <c r="R2970" t="s">
        <v>8319</v>
      </c>
      <c r="S2970" s="11">
        <f t="shared" si="232"/>
        <v>42585.523842592593</v>
      </c>
      <c r="T2970" s="11">
        <f t="shared" si="233"/>
        <v>17030.165972222221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20</v>
      </c>
      <c r="P2971">
        <f t="shared" si="231"/>
        <v>11.76</v>
      </c>
      <c r="Q2971" s="13" t="s">
        <v>8318</v>
      </c>
      <c r="R2971" t="s">
        <v>8319</v>
      </c>
      <c r="S2971" s="11">
        <f t="shared" si="232"/>
        <v>42097.786493055552</v>
      </c>
      <c r="T2971" s="11">
        <f t="shared" si="233"/>
        <v>16558.952083333334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3</v>
      </c>
      <c r="P2972">
        <f t="shared" si="231"/>
        <v>2.2000000000000002</v>
      </c>
      <c r="Q2972" s="13" t="s">
        <v>8318</v>
      </c>
      <c r="R2972" t="s">
        <v>8319</v>
      </c>
      <c r="S2972" s="11">
        <f t="shared" si="232"/>
        <v>41808.669571759259</v>
      </c>
      <c r="T2972" s="11">
        <f t="shared" si="233"/>
        <v>16269.669571759259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6</v>
      </c>
      <c r="P2973">
        <f t="shared" si="231"/>
        <v>4.6500000000000004</v>
      </c>
      <c r="Q2973" s="13" t="s">
        <v>8318</v>
      </c>
      <c r="R2973" t="s">
        <v>8319</v>
      </c>
      <c r="S2973" s="11">
        <f t="shared" si="232"/>
        <v>41852.658310185187</v>
      </c>
      <c r="T2973" s="11">
        <f t="shared" si="233"/>
        <v>16313.658310185185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</v>
      </c>
      <c r="P2974">
        <f t="shared" si="231"/>
        <v>11.76</v>
      </c>
      <c r="Q2974" s="13" t="s">
        <v>8318</v>
      </c>
      <c r="R2974" t="s">
        <v>8319</v>
      </c>
      <c r="S2974" s="11">
        <f t="shared" si="232"/>
        <v>42694.110185185185</v>
      </c>
      <c r="T2974" s="11">
        <f t="shared" si="233"/>
        <v>17140.041666666668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4</v>
      </c>
      <c r="P2975">
        <f t="shared" si="231"/>
        <v>6.06</v>
      </c>
      <c r="Q2975" s="13" t="s">
        <v>8318</v>
      </c>
      <c r="R2975" t="s">
        <v>8319</v>
      </c>
      <c r="S2975" s="11">
        <f t="shared" si="232"/>
        <v>42341.818379629629</v>
      </c>
      <c r="T2975" s="11">
        <f t="shared" si="233"/>
        <v>16801.166666666668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4</v>
      </c>
      <c r="P2976">
        <f t="shared" si="231"/>
        <v>2.2999999999999998</v>
      </c>
      <c r="Q2976" s="13" t="s">
        <v>8318</v>
      </c>
      <c r="R2976" t="s">
        <v>8319</v>
      </c>
      <c r="S2976" s="11">
        <f t="shared" si="232"/>
        <v>41880.061006944445</v>
      </c>
      <c r="T2976" s="11">
        <f t="shared" si="233"/>
        <v>16339.065972222221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3</v>
      </c>
      <c r="P2977">
        <f t="shared" si="231"/>
        <v>1.77</v>
      </c>
      <c r="Q2977" s="13" t="s">
        <v>8318</v>
      </c>
      <c r="R2977" t="s">
        <v>8319</v>
      </c>
      <c r="S2977" s="11">
        <f t="shared" si="232"/>
        <v>41941.683865740742</v>
      </c>
      <c r="T2977" s="11">
        <f t="shared" si="233"/>
        <v>16401.125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286</v>
      </c>
      <c r="P2978">
        <f t="shared" si="231"/>
        <v>14.29</v>
      </c>
      <c r="Q2978" s="13" t="s">
        <v>8318</v>
      </c>
      <c r="R2978" t="s">
        <v>8319</v>
      </c>
      <c r="S2978" s="11">
        <f t="shared" si="232"/>
        <v>42425.730671296296</v>
      </c>
      <c r="T2978" s="11">
        <f t="shared" si="233"/>
        <v>16873.5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7</v>
      </c>
      <c r="P2979">
        <f t="shared" si="231"/>
        <v>6.63</v>
      </c>
      <c r="Q2979" s="13" t="s">
        <v>8318</v>
      </c>
      <c r="R2979" t="s">
        <v>8319</v>
      </c>
      <c r="S2979" s="11">
        <f t="shared" si="232"/>
        <v>42026.88118055556</v>
      </c>
      <c r="T2979" s="11">
        <f t="shared" si="233"/>
        <v>16517.093055555557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26</v>
      </c>
      <c r="P2980">
        <f t="shared" si="231"/>
        <v>12.25</v>
      </c>
      <c r="Q2980" s="13" t="s">
        <v>8318</v>
      </c>
      <c r="R2980" t="s">
        <v>8319</v>
      </c>
      <c r="S2980" s="11">
        <f t="shared" si="232"/>
        <v>41922.640590277777</v>
      </c>
      <c r="T2980" s="11">
        <f t="shared" si="233"/>
        <v>16363.249305555555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4</v>
      </c>
      <c r="P2981">
        <f t="shared" si="231"/>
        <v>4.26</v>
      </c>
      <c r="Q2981" s="13" t="s">
        <v>8318</v>
      </c>
      <c r="R2981" t="s">
        <v>8319</v>
      </c>
      <c r="S2981" s="11">
        <f t="shared" si="232"/>
        <v>41993.824340277773</v>
      </c>
      <c r="T2981" s="11">
        <f t="shared" si="233"/>
        <v>16441.25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7</v>
      </c>
      <c r="P2982">
        <f t="shared" si="231"/>
        <v>8.1300000000000008</v>
      </c>
      <c r="Q2982" s="13" t="s">
        <v>8318</v>
      </c>
      <c r="R2982" t="s">
        <v>8319</v>
      </c>
      <c r="S2982" s="11">
        <f t="shared" si="232"/>
        <v>42219.915856481486</v>
      </c>
      <c r="T2982" s="11">
        <f t="shared" si="233"/>
        <v>16671.083333333332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5</v>
      </c>
      <c r="P2983">
        <f t="shared" si="231"/>
        <v>2.0099999999999998</v>
      </c>
      <c r="Q2983" s="13" t="s">
        <v>8318</v>
      </c>
      <c r="R2983" t="s">
        <v>8358</v>
      </c>
      <c r="S2983" s="11">
        <f t="shared" si="232"/>
        <v>42225.559675925921</v>
      </c>
      <c r="T2983" s="11">
        <f t="shared" si="233"/>
        <v>16701.559675925924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4</v>
      </c>
      <c r="P2984">
        <f t="shared" si="231"/>
        <v>3.31</v>
      </c>
      <c r="Q2984" s="13" t="s">
        <v>8318</v>
      </c>
      <c r="R2984" t="s">
        <v>8358</v>
      </c>
      <c r="S2984" s="11">
        <f t="shared" si="232"/>
        <v>42381.686840277776</v>
      </c>
      <c r="T2984" s="11">
        <f t="shared" si="233"/>
        <v>16842.68684027778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0</v>
      </c>
      <c r="P2985">
        <f t="shared" si="231"/>
        <v>0.18</v>
      </c>
      <c r="Q2985" s="13" t="s">
        <v>8318</v>
      </c>
      <c r="R2985" t="s">
        <v>8358</v>
      </c>
      <c r="S2985" s="11">
        <f t="shared" si="232"/>
        <v>41894.632361111115</v>
      </c>
      <c r="T2985" s="11">
        <f t="shared" si="233"/>
        <v>16385.674027777779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</v>
      </c>
      <c r="P2986">
        <f t="shared" si="231"/>
        <v>0.87</v>
      </c>
      <c r="Q2986" s="13" t="s">
        <v>8318</v>
      </c>
      <c r="R2986" t="s">
        <v>8358</v>
      </c>
      <c r="S2986" s="11">
        <f t="shared" si="232"/>
        <v>42576.278715277775</v>
      </c>
      <c r="T2986" s="11">
        <f t="shared" si="233"/>
        <v>17037.278715277778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2</v>
      </c>
      <c r="P2987">
        <f t="shared" si="231"/>
        <v>1.71</v>
      </c>
      <c r="Q2987" s="13" t="s">
        <v>8318</v>
      </c>
      <c r="R2987" t="s">
        <v>8358</v>
      </c>
      <c r="S2987" s="11">
        <f t="shared" si="232"/>
        <v>42654.973703703698</v>
      </c>
      <c r="T2987" s="11">
        <f t="shared" si="233"/>
        <v>17105.166666666668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8</v>
      </c>
      <c r="P2988">
        <f t="shared" si="231"/>
        <v>3.38</v>
      </c>
      <c r="Q2988" s="13" t="s">
        <v>8318</v>
      </c>
      <c r="R2988" t="s">
        <v>8358</v>
      </c>
      <c r="S2988" s="11">
        <f t="shared" si="232"/>
        <v>42431.500069444446</v>
      </c>
      <c r="T2988" s="11">
        <f t="shared" si="233"/>
        <v>16922.458402777778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</v>
      </c>
      <c r="P2989">
        <f t="shared" si="231"/>
        <v>0.71</v>
      </c>
      <c r="Q2989" s="13" t="s">
        <v>8318</v>
      </c>
      <c r="R2989" t="s">
        <v>8358</v>
      </c>
      <c r="S2989" s="11">
        <f t="shared" si="232"/>
        <v>42627.307303240741</v>
      </c>
      <c r="T2989" s="11">
        <f t="shared" si="233"/>
        <v>17087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19</v>
      </c>
      <c r="P2990">
        <f t="shared" si="231"/>
        <v>6.68</v>
      </c>
      <c r="Q2990" s="13" t="s">
        <v>8318</v>
      </c>
      <c r="R2990" t="s">
        <v>8358</v>
      </c>
      <c r="S2990" s="11">
        <f t="shared" si="232"/>
        <v>42511.362048611118</v>
      </c>
      <c r="T2990" s="11">
        <f t="shared" si="233"/>
        <v>16972.362048611114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</v>
      </c>
      <c r="P2991">
        <f t="shared" si="231"/>
        <v>0.51</v>
      </c>
      <c r="Q2991" s="13" t="s">
        <v>8318</v>
      </c>
      <c r="R2991" t="s">
        <v>8358</v>
      </c>
      <c r="S2991" s="11">
        <f t="shared" si="232"/>
        <v>42337.02039351852</v>
      </c>
      <c r="T2991" s="11">
        <f t="shared" si="233"/>
        <v>16790.207638888889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2</v>
      </c>
      <c r="P2992">
        <f t="shared" si="231"/>
        <v>6.85</v>
      </c>
      <c r="Q2992" s="13" t="s">
        <v>8318</v>
      </c>
      <c r="R2992" t="s">
        <v>8358</v>
      </c>
      <c r="S2992" s="11">
        <f t="shared" si="232"/>
        <v>42341.57430555555</v>
      </c>
      <c r="T2992" s="11">
        <f t="shared" si="233"/>
        <v>16807.574305555554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2</v>
      </c>
      <c r="P2993">
        <f t="shared" si="231"/>
        <v>1.99</v>
      </c>
      <c r="Q2993" s="13" t="s">
        <v>8318</v>
      </c>
      <c r="R2993" t="s">
        <v>8358</v>
      </c>
      <c r="S2993" s="11">
        <f t="shared" si="232"/>
        <v>42740.837152777778</v>
      </c>
      <c r="T2993" s="11">
        <f t="shared" si="233"/>
        <v>17193.837152777778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6</v>
      </c>
      <c r="P2994">
        <f t="shared" si="231"/>
        <v>2.81</v>
      </c>
      <c r="Q2994" s="13" t="s">
        <v>8318</v>
      </c>
      <c r="R2994" t="s">
        <v>8358</v>
      </c>
      <c r="S2994" s="11">
        <f t="shared" si="232"/>
        <v>42622.767476851848</v>
      </c>
      <c r="T2994" s="11">
        <f t="shared" si="233"/>
        <v>17083.767476851852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18</v>
      </c>
      <c r="P2995">
        <f t="shared" si="231"/>
        <v>8.18</v>
      </c>
      <c r="Q2995" s="13" t="s">
        <v>8318</v>
      </c>
      <c r="R2995" t="s">
        <v>8358</v>
      </c>
      <c r="S2995" s="11">
        <f t="shared" si="232"/>
        <v>42390.838738425926</v>
      </c>
      <c r="T2995" s="11">
        <f t="shared" si="233"/>
        <v>16851.838738425929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60</v>
      </c>
      <c r="P2996">
        <f t="shared" si="231"/>
        <v>3.05</v>
      </c>
      <c r="Q2996" s="13" t="s">
        <v>8318</v>
      </c>
      <c r="R2996" t="s">
        <v>8358</v>
      </c>
      <c r="S2996" s="11">
        <f t="shared" si="232"/>
        <v>41885.478842592594</v>
      </c>
      <c r="T2996" s="11">
        <f t="shared" si="233"/>
        <v>16346.478842592594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</v>
      </c>
      <c r="P2997">
        <f t="shared" si="231"/>
        <v>0.72</v>
      </c>
      <c r="Q2997" s="13" t="s">
        <v>8318</v>
      </c>
      <c r="R2997" t="s">
        <v>8358</v>
      </c>
      <c r="S2997" s="11">
        <f t="shared" si="232"/>
        <v>42724.665173611109</v>
      </c>
      <c r="T2997" s="11">
        <f t="shared" si="233"/>
        <v>17185.665173611113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</v>
      </c>
      <c r="P2998">
        <f t="shared" si="231"/>
        <v>0.46</v>
      </c>
      <c r="Q2998" s="13" t="s">
        <v>8318</v>
      </c>
      <c r="R2998" t="s">
        <v>8358</v>
      </c>
      <c r="S2998" s="11">
        <f t="shared" si="232"/>
        <v>42090.912500000006</v>
      </c>
      <c r="T2998" s="11">
        <f t="shared" si="233"/>
        <v>16581.912500000002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2</v>
      </c>
      <c r="P2999">
        <f t="shared" si="231"/>
        <v>1.55</v>
      </c>
      <c r="Q2999" s="13" t="s">
        <v>8318</v>
      </c>
      <c r="R2999" t="s">
        <v>8358</v>
      </c>
      <c r="S2999" s="11">
        <f t="shared" si="232"/>
        <v>42775.733715277776</v>
      </c>
      <c r="T2999" s="11">
        <f t="shared" si="233"/>
        <v>17224.207638888889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0</v>
      </c>
      <c r="P3000">
        <f t="shared" si="231"/>
        <v>0.41</v>
      </c>
      <c r="Q3000" s="13" t="s">
        <v>8318</v>
      </c>
      <c r="R3000" t="s">
        <v>8358</v>
      </c>
      <c r="S3000" s="11">
        <f t="shared" si="232"/>
        <v>41778.193622685183</v>
      </c>
      <c r="T3000" s="11">
        <f t="shared" si="233"/>
        <v>16237.184027777779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13</v>
      </c>
      <c r="P3001">
        <f t="shared" si="231"/>
        <v>8.85</v>
      </c>
      <c r="Q3001" s="13" t="s">
        <v>8318</v>
      </c>
      <c r="R3001" t="s">
        <v>8358</v>
      </c>
      <c r="S3001" s="11">
        <f t="shared" si="232"/>
        <v>42780.740277777775</v>
      </c>
      <c r="T3001" s="11">
        <f t="shared" si="233"/>
        <v>17226.083333333332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35</v>
      </c>
      <c r="P3002">
        <f t="shared" si="231"/>
        <v>22.13</v>
      </c>
      <c r="Q3002" s="13" t="s">
        <v>8318</v>
      </c>
      <c r="R3002" t="s">
        <v>8358</v>
      </c>
      <c r="S3002" s="11">
        <f t="shared" si="232"/>
        <v>42752.827199074076</v>
      </c>
      <c r="T3002" s="11">
        <f t="shared" si="233"/>
        <v>17197.75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2</v>
      </c>
      <c r="P3003">
        <f t="shared" si="231"/>
        <v>1</v>
      </c>
      <c r="Q3003" s="13" t="s">
        <v>8318</v>
      </c>
      <c r="R3003" t="s">
        <v>8358</v>
      </c>
      <c r="S3003" s="11">
        <f t="shared" si="232"/>
        <v>42534.895625000005</v>
      </c>
      <c r="T3003" s="11">
        <f t="shared" si="233"/>
        <v>16995.895625000001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3</v>
      </c>
      <c r="P3004">
        <f t="shared" si="231"/>
        <v>1.68</v>
      </c>
      <c r="Q3004" s="13" t="s">
        <v>8318</v>
      </c>
      <c r="R3004" t="s">
        <v>8358</v>
      </c>
      <c r="S3004" s="11">
        <f t="shared" si="232"/>
        <v>41239.83625</v>
      </c>
      <c r="T3004" s="11">
        <f t="shared" si="233"/>
        <v>15700.83625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6</v>
      </c>
      <c r="P3005">
        <f t="shared" si="231"/>
        <v>10.18</v>
      </c>
      <c r="Q3005" s="13" t="s">
        <v>8318</v>
      </c>
      <c r="R3005" t="s">
        <v>8358</v>
      </c>
      <c r="S3005" s="11">
        <f t="shared" si="232"/>
        <v>42398.849259259259</v>
      </c>
      <c r="T3005" s="11">
        <f t="shared" si="233"/>
        <v>16861.249305555557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0</v>
      </c>
      <c r="P3006">
        <f t="shared" si="231"/>
        <v>0.61</v>
      </c>
      <c r="Q3006" s="13" t="s">
        <v>8318</v>
      </c>
      <c r="R3006" t="s">
        <v>8358</v>
      </c>
      <c r="S3006" s="11">
        <f t="shared" si="232"/>
        <v>41928.881064814814</v>
      </c>
      <c r="T3006" s="11">
        <f t="shared" si="233"/>
        <v>16389.922731481482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2</v>
      </c>
      <c r="P3007">
        <f t="shared" si="231"/>
        <v>1.44</v>
      </c>
      <c r="Q3007" s="13" t="s">
        <v>8318</v>
      </c>
      <c r="R3007" t="s">
        <v>8358</v>
      </c>
      <c r="S3007" s="11">
        <f t="shared" si="232"/>
        <v>41888.674826388888</v>
      </c>
      <c r="T3007" s="11">
        <f t="shared" si="233"/>
        <v>16349.674826388889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2</v>
      </c>
      <c r="P3008">
        <f t="shared" si="231"/>
        <v>1.75</v>
      </c>
      <c r="Q3008" s="13" t="s">
        <v>8318</v>
      </c>
      <c r="R3008" t="s">
        <v>8358</v>
      </c>
      <c r="S3008" s="11">
        <f t="shared" si="232"/>
        <v>41957.756840277783</v>
      </c>
      <c r="T3008" s="11">
        <f t="shared" si="233"/>
        <v>16418.75684027778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28</v>
      </c>
      <c r="P3009">
        <f t="shared" si="231"/>
        <v>8.5</v>
      </c>
      <c r="Q3009" s="13" t="s">
        <v>8318</v>
      </c>
      <c r="R3009" t="s">
        <v>8358</v>
      </c>
      <c r="S3009" s="11">
        <f t="shared" si="232"/>
        <v>42098.216238425928</v>
      </c>
      <c r="T3009" s="11">
        <f t="shared" si="233"/>
        <v>16550.216238425925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6</v>
      </c>
      <c r="P3010">
        <f t="shared" si="231"/>
        <v>6.54</v>
      </c>
      <c r="Q3010" s="13" t="s">
        <v>8318</v>
      </c>
      <c r="R3010" t="s">
        <v>8358</v>
      </c>
      <c r="S3010" s="11">
        <f t="shared" si="232"/>
        <v>42360.212025462963</v>
      </c>
      <c r="T3010" s="11">
        <f t="shared" si="233"/>
        <v>16821.212025462963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</v>
      </c>
      <c r="P3011">
        <f t="shared" ref="P3011:P3074" si="236">ROUND(E3011/L3011,2)</f>
        <v>1.29</v>
      </c>
      <c r="Q3011" s="13" t="s">
        <v>8318</v>
      </c>
      <c r="R3011" t="s">
        <v>8358</v>
      </c>
      <c r="S3011" s="11">
        <f t="shared" ref="S3011:S3074" si="237">(((J3011/60)/60)/24)+DATE(1970, 1,1)</f>
        <v>41939.569907407407</v>
      </c>
      <c r="T3011" s="11">
        <f t="shared" ref="T3011:T3074" si="238">(((I3011/60)/60)/24)</f>
        <v>16400.611574074075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11</v>
      </c>
      <c r="P3012">
        <f t="shared" si="236"/>
        <v>11</v>
      </c>
      <c r="Q3012" s="13" t="s">
        <v>8318</v>
      </c>
      <c r="R3012" t="s">
        <v>8358</v>
      </c>
      <c r="S3012" s="11">
        <f t="shared" si="237"/>
        <v>41996.832395833335</v>
      </c>
      <c r="T3012" s="11">
        <f t="shared" si="238"/>
        <v>16487.832395833331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54</v>
      </c>
      <c r="P3013">
        <f t="shared" si="236"/>
        <v>6.48</v>
      </c>
      <c r="Q3013" s="13" t="s">
        <v>8318</v>
      </c>
      <c r="R3013" t="s">
        <v>8358</v>
      </c>
      <c r="S3013" s="11">
        <f t="shared" si="237"/>
        <v>42334.468935185185</v>
      </c>
      <c r="T3013" s="11">
        <f t="shared" si="238"/>
        <v>16792.957638888889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4</v>
      </c>
      <c r="P3014">
        <f t="shared" si="236"/>
        <v>2.91</v>
      </c>
      <c r="Q3014" s="13" t="s">
        <v>8318</v>
      </c>
      <c r="R3014" t="s">
        <v>8358</v>
      </c>
      <c r="S3014" s="11">
        <f t="shared" si="237"/>
        <v>42024.702893518523</v>
      </c>
      <c r="T3014" s="11">
        <f t="shared" si="238"/>
        <v>16476.702893518519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2</v>
      </c>
      <c r="P3015">
        <f t="shared" si="236"/>
        <v>1.5</v>
      </c>
      <c r="Q3015" s="13" t="s">
        <v>8318</v>
      </c>
      <c r="R3015" t="s">
        <v>8358</v>
      </c>
      <c r="S3015" s="11">
        <f t="shared" si="237"/>
        <v>42146.836215277777</v>
      </c>
      <c r="T3015" s="11">
        <f t="shared" si="238"/>
        <v>16607.836215277777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</v>
      </c>
      <c r="P3016">
        <f t="shared" si="236"/>
        <v>0.28000000000000003</v>
      </c>
      <c r="Q3016" s="13" t="s">
        <v>8318</v>
      </c>
      <c r="R3016" t="s">
        <v>8358</v>
      </c>
      <c r="S3016" s="11">
        <f t="shared" si="237"/>
        <v>41920.123611111114</v>
      </c>
      <c r="T3016" s="11">
        <f t="shared" si="238"/>
        <v>16379.208333333334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5</v>
      </c>
      <c r="P3017">
        <f t="shared" si="236"/>
        <v>3.88</v>
      </c>
      <c r="Q3017" s="13" t="s">
        <v>8318</v>
      </c>
      <c r="R3017" t="s">
        <v>8358</v>
      </c>
      <c r="S3017" s="11">
        <f t="shared" si="237"/>
        <v>41785.72729166667</v>
      </c>
      <c r="T3017" s="11">
        <f t="shared" si="238"/>
        <v>16232.166666666666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2</v>
      </c>
      <c r="P3018">
        <f t="shared" si="236"/>
        <v>4.25</v>
      </c>
      <c r="Q3018" s="13" t="s">
        <v>8318</v>
      </c>
      <c r="R3018" t="s">
        <v>8358</v>
      </c>
      <c r="S3018" s="11">
        <f t="shared" si="237"/>
        <v>41778.548055555555</v>
      </c>
      <c r="T3018" s="11">
        <f t="shared" si="238"/>
        <v>16269.548055555555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</v>
      </c>
      <c r="P3019">
        <f t="shared" si="236"/>
        <v>0.96</v>
      </c>
      <c r="Q3019" s="13" t="s">
        <v>8318</v>
      </c>
      <c r="R3019" t="s">
        <v>8358</v>
      </c>
      <c r="S3019" s="11">
        <f t="shared" si="237"/>
        <v>41841.850034722222</v>
      </c>
      <c r="T3019" s="11">
        <f t="shared" si="238"/>
        <v>16302.850034722222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4</v>
      </c>
      <c r="P3020">
        <f t="shared" si="236"/>
        <v>3.73</v>
      </c>
      <c r="Q3020" s="13" t="s">
        <v>8318</v>
      </c>
      <c r="R3020" t="s">
        <v>8358</v>
      </c>
      <c r="S3020" s="11">
        <f t="shared" si="237"/>
        <v>42163.29833333334</v>
      </c>
      <c r="T3020" s="11">
        <f t="shared" si="238"/>
        <v>16636.916666666668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</v>
      </c>
      <c r="P3021">
        <f t="shared" si="236"/>
        <v>0.67</v>
      </c>
      <c r="Q3021" s="13" t="s">
        <v>8318</v>
      </c>
      <c r="R3021" t="s">
        <v>8358</v>
      </c>
      <c r="S3021" s="11">
        <f t="shared" si="237"/>
        <v>41758.833564814813</v>
      </c>
      <c r="T3021" s="11">
        <f t="shared" si="238"/>
        <v>16217.125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2</v>
      </c>
      <c r="P3022">
        <f t="shared" si="236"/>
        <v>5.03</v>
      </c>
      <c r="Q3022" s="13" t="s">
        <v>8318</v>
      </c>
      <c r="R3022" t="s">
        <v>8358</v>
      </c>
      <c r="S3022" s="11">
        <f t="shared" si="237"/>
        <v>42170.846446759257</v>
      </c>
      <c r="T3022" s="11">
        <f t="shared" si="238"/>
        <v>16661.84644675926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3</v>
      </c>
      <c r="P3023">
        <f t="shared" si="236"/>
        <v>1.47</v>
      </c>
      <c r="Q3023" s="13" t="s">
        <v>8318</v>
      </c>
      <c r="R3023" t="s">
        <v>8358</v>
      </c>
      <c r="S3023" s="11">
        <f t="shared" si="237"/>
        <v>42660.618854166663</v>
      </c>
      <c r="T3023" s="11">
        <f t="shared" si="238"/>
        <v>17127.249305555557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2</v>
      </c>
      <c r="P3024">
        <f t="shared" si="236"/>
        <v>2.44</v>
      </c>
      <c r="Q3024" s="13" t="s">
        <v>8318</v>
      </c>
      <c r="R3024" t="s">
        <v>8358</v>
      </c>
      <c r="S3024" s="11">
        <f t="shared" si="237"/>
        <v>42564.95380787037</v>
      </c>
      <c r="T3024" s="11">
        <f t="shared" si="238"/>
        <v>17040.95380787037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22</v>
      </c>
      <c r="P3025">
        <f t="shared" si="236"/>
        <v>25.17</v>
      </c>
      <c r="Q3025" s="13" t="s">
        <v>8318</v>
      </c>
      <c r="R3025" t="s">
        <v>8358</v>
      </c>
      <c r="S3025" s="11">
        <f t="shared" si="237"/>
        <v>42121.675763888896</v>
      </c>
      <c r="T3025" s="11">
        <f t="shared" si="238"/>
        <v>16597.675763888892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3</v>
      </c>
      <c r="P3026">
        <f t="shared" si="236"/>
        <v>0.83</v>
      </c>
      <c r="Q3026" s="13" t="s">
        <v>8318</v>
      </c>
      <c r="R3026" t="s">
        <v>8358</v>
      </c>
      <c r="S3026" s="11">
        <f t="shared" si="237"/>
        <v>41158.993923611109</v>
      </c>
      <c r="T3026" s="11">
        <f t="shared" si="238"/>
        <v>15619.993923611111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6</v>
      </c>
      <c r="P3027">
        <f t="shared" si="236"/>
        <v>1.03</v>
      </c>
      <c r="Q3027" s="13" t="s">
        <v>8318</v>
      </c>
      <c r="R3027" t="s">
        <v>8358</v>
      </c>
      <c r="S3027" s="11">
        <f t="shared" si="237"/>
        <v>41761.509409722225</v>
      </c>
      <c r="T3027" s="11">
        <f t="shared" si="238"/>
        <v>16220.666666666666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17</v>
      </c>
      <c r="P3028">
        <f t="shared" si="236"/>
        <v>6</v>
      </c>
      <c r="Q3028" s="13" t="s">
        <v>8318</v>
      </c>
      <c r="R3028" t="s">
        <v>8358</v>
      </c>
      <c r="S3028" s="11">
        <f t="shared" si="237"/>
        <v>42783.459398148145</v>
      </c>
      <c r="T3028" s="11">
        <f t="shared" si="238"/>
        <v>17228.459398148148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0</v>
      </c>
      <c r="P3029">
        <f t="shared" si="236"/>
        <v>0.47</v>
      </c>
      <c r="Q3029" s="13" t="s">
        <v>8318</v>
      </c>
      <c r="R3029" t="s">
        <v>8358</v>
      </c>
      <c r="S3029" s="11">
        <f t="shared" si="237"/>
        <v>42053.704293981486</v>
      </c>
      <c r="T3029" s="11">
        <f t="shared" si="238"/>
        <v>16514.662627314814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3</v>
      </c>
      <c r="P3030">
        <f t="shared" si="236"/>
        <v>1.52</v>
      </c>
      <c r="Q3030" s="13" t="s">
        <v>8318</v>
      </c>
      <c r="R3030" t="s">
        <v>8358</v>
      </c>
      <c r="S3030" s="11">
        <f t="shared" si="237"/>
        <v>42567.264178240745</v>
      </c>
      <c r="T3030" s="11">
        <f t="shared" si="238"/>
        <v>17028.264178240741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</v>
      </c>
      <c r="P3031">
        <f t="shared" si="236"/>
        <v>0.43</v>
      </c>
      <c r="Q3031" s="13" t="s">
        <v>8318</v>
      </c>
      <c r="R3031" t="s">
        <v>8358</v>
      </c>
      <c r="S3031" s="11">
        <f t="shared" si="237"/>
        <v>41932.708877314813</v>
      </c>
      <c r="T3031" s="11">
        <f t="shared" si="238"/>
        <v>16392.190972222223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9</v>
      </c>
      <c r="P3032">
        <f t="shared" si="236"/>
        <v>3.63</v>
      </c>
      <c r="Q3032" s="13" t="s">
        <v>8318</v>
      </c>
      <c r="R3032" t="s">
        <v>8358</v>
      </c>
      <c r="S3032" s="11">
        <f t="shared" si="237"/>
        <v>42233.747349537036</v>
      </c>
      <c r="T3032" s="11">
        <f t="shared" si="238"/>
        <v>16694.74734953704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</v>
      </c>
      <c r="P3033">
        <f t="shared" si="236"/>
        <v>5.03</v>
      </c>
      <c r="Q3033" s="13" t="s">
        <v>8318</v>
      </c>
      <c r="R3033" t="s">
        <v>8358</v>
      </c>
      <c r="S3033" s="11">
        <f t="shared" si="237"/>
        <v>42597.882488425923</v>
      </c>
      <c r="T3033" s="11">
        <f t="shared" si="238"/>
        <v>17088.882488425927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15</v>
      </c>
      <c r="P3034">
        <f t="shared" si="236"/>
        <v>5.8</v>
      </c>
      <c r="Q3034" s="13" t="s">
        <v>8318</v>
      </c>
      <c r="R3034" t="s">
        <v>8358</v>
      </c>
      <c r="S3034" s="11">
        <f t="shared" si="237"/>
        <v>42228.044664351852</v>
      </c>
      <c r="T3034" s="11">
        <f t="shared" si="238"/>
        <v>16689.044664351852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5</v>
      </c>
      <c r="P3035">
        <f t="shared" si="236"/>
        <v>6.3</v>
      </c>
      <c r="Q3035" s="13" t="s">
        <v>8318</v>
      </c>
      <c r="R3035" t="s">
        <v>8358</v>
      </c>
      <c r="S3035" s="11">
        <f t="shared" si="237"/>
        <v>42570.110243055555</v>
      </c>
      <c r="T3035" s="11">
        <f t="shared" si="238"/>
        <v>17031.110243055555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0</v>
      </c>
      <c r="P3036">
        <f t="shared" si="236"/>
        <v>0.12</v>
      </c>
      <c r="Q3036" s="13" t="s">
        <v>8318</v>
      </c>
      <c r="R3036" t="s">
        <v>8358</v>
      </c>
      <c r="S3036" s="11">
        <f t="shared" si="237"/>
        <v>42644.535358796296</v>
      </c>
      <c r="T3036" s="11">
        <f t="shared" si="238"/>
        <v>17106.165972222221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</v>
      </c>
      <c r="P3037">
        <f t="shared" si="236"/>
        <v>0.46</v>
      </c>
      <c r="Q3037" s="13" t="s">
        <v>8318</v>
      </c>
      <c r="R3037" t="s">
        <v>8358</v>
      </c>
      <c r="S3037" s="11">
        <f t="shared" si="237"/>
        <v>41368.560289351852</v>
      </c>
      <c r="T3037" s="11">
        <f t="shared" si="238"/>
        <v>15829.560289351852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</v>
      </c>
      <c r="P3038">
        <f t="shared" si="236"/>
        <v>0.43</v>
      </c>
      <c r="Q3038" s="13" t="s">
        <v>8318</v>
      </c>
      <c r="R3038" t="s">
        <v>8358</v>
      </c>
      <c r="S3038" s="11">
        <f t="shared" si="237"/>
        <v>41466.785231481481</v>
      </c>
      <c r="T3038" s="11">
        <f t="shared" si="238"/>
        <v>15933.499305555555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28</v>
      </c>
      <c r="P3039">
        <f t="shared" si="236"/>
        <v>4.41</v>
      </c>
      <c r="Q3039" s="13" t="s">
        <v>8318</v>
      </c>
      <c r="R3039" t="s">
        <v>8358</v>
      </c>
      <c r="S3039" s="11">
        <f t="shared" si="237"/>
        <v>40378.893206018518</v>
      </c>
      <c r="T3039" s="11">
        <f t="shared" si="238"/>
        <v>14884.207638888889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14</v>
      </c>
      <c r="P3040">
        <f t="shared" si="236"/>
        <v>5.19</v>
      </c>
      <c r="Q3040" s="13" t="s">
        <v>8318</v>
      </c>
      <c r="R3040" t="s">
        <v>8358</v>
      </c>
      <c r="S3040" s="11">
        <f t="shared" si="237"/>
        <v>42373.252280092594</v>
      </c>
      <c r="T3040" s="11">
        <f t="shared" si="238"/>
        <v>16864.252280092594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</v>
      </c>
      <c r="P3041">
        <f t="shared" si="236"/>
        <v>0.59</v>
      </c>
      <c r="Q3041" s="13" t="s">
        <v>8318</v>
      </c>
      <c r="R3041" t="s">
        <v>8358</v>
      </c>
      <c r="S3041" s="11">
        <f t="shared" si="237"/>
        <v>41610.794421296298</v>
      </c>
      <c r="T3041" s="11">
        <f t="shared" si="238"/>
        <v>16068.332638888889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5</v>
      </c>
      <c r="P3042">
        <f t="shared" si="236"/>
        <v>3.33</v>
      </c>
      <c r="Q3042" s="13" t="s">
        <v>8318</v>
      </c>
      <c r="R3042" t="s">
        <v>8358</v>
      </c>
      <c r="S3042" s="11">
        <f t="shared" si="237"/>
        <v>42177.791909722218</v>
      </c>
      <c r="T3042" s="11">
        <f t="shared" si="238"/>
        <v>16612.958333333332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2</v>
      </c>
      <c r="P3043">
        <f t="shared" si="236"/>
        <v>1.47</v>
      </c>
      <c r="Q3043" s="13" t="s">
        <v>8318</v>
      </c>
      <c r="R3043" t="s">
        <v>8358</v>
      </c>
      <c r="S3043" s="11">
        <f t="shared" si="237"/>
        <v>42359.868611111116</v>
      </c>
      <c r="T3043" s="11">
        <f t="shared" si="238"/>
        <v>16820.868611111113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9</v>
      </c>
      <c r="P3044">
        <f t="shared" si="236"/>
        <v>3.73</v>
      </c>
      <c r="Q3044" s="13" t="s">
        <v>8318</v>
      </c>
      <c r="R3044" t="s">
        <v>8358</v>
      </c>
      <c r="S3044" s="11">
        <f t="shared" si="237"/>
        <v>42253.688043981485</v>
      </c>
      <c r="T3044" s="11">
        <f t="shared" si="238"/>
        <v>16714.688043981481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</v>
      </c>
      <c r="P3045">
        <f t="shared" si="236"/>
        <v>1.07</v>
      </c>
      <c r="Q3045" s="13" t="s">
        <v>8318</v>
      </c>
      <c r="R3045" t="s">
        <v>8358</v>
      </c>
      <c r="S3045" s="11">
        <f t="shared" si="237"/>
        <v>42083.070590277777</v>
      </c>
      <c r="T3045" s="11">
        <f t="shared" si="238"/>
        <v>16541.118055555555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</v>
      </c>
      <c r="P3046">
        <f t="shared" si="236"/>
        <v>0.87</v>
      </c>
      <c r="Q3046" s="13" t="s">
        <v>8318</v>
      </c>
      <c r="R3046" t="s">
        <v>8358</v>
      </c>
      <c r="S3046" s="11">
        <f t="shared" si="237"/>
        <v>42387.7268287037</v>
      </c>
      <c r="T3046" s="11">
        <f t="shared" si="238"/>
        <v>16833.726828703704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3</v>
      </c>
      <c r="P3047">
        <f t="shared" si="236"/>
        <v>2.11</v>
      </c>
      <c r="Q3047" s="13" t="s">
        <v>8318</v>
      </c>
      <c r="R3047" t="s">
        <v>8358</v>
      </c>
      <c r="S3047" s="11">
        <f t="shared" si="237"/>
        <v>41843.155729166669</v>
      </c>
      <c r="T3047" s="11">
        <f t="shared" si="238"/>
        <v>16304.155729166667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2</v>
      </c>
      <c r="P3048">
        <f t="shared" si="236"/>
        <v>2.33</v>
      </c>
      <c r="Q3048" s="13" t="s">
        <v>8318</v>
      </c>
      <c r="R3048" t="s">
        <v>8358</v>
      </c>
      <c r="S3048" s="11">
        <f t="shared" si="237"/>
        <v>41862.803078703706</v>
      </c>
      <c r="T3048" s="11">
        <f t="shared" si="238"/>
        <v>16323.202777777777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27</v>
      </c>
      <c r="P3049">
        <f t="shared" si="236"/>
        <v>6.75</v>
      </c>
      <c r="Q3049" s="13" t="s">
        <v>8318</v>
      </c>
      <c r="R3049" t="s">
        <v>8358</v>
      </c>
      <c r="S3049" s="11">
        <f t="shared" si="237"/>
        <v>42443.989050925928</v>
      </c>
      <c r="T3049" s="11">
        <f t="shared" si="238"/>
        <v>16918.552777777779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3</v>
      </c>
      <c r="P3050">
        <f t="shared" si="236"/>
        <v>2.87</v>
      </c>
      <c r="Q3050" s="13" t="s">
        <v>8318</v>
      </c>
      <c r="R3050" t="s">
        <v>8358</v>
      </c>
      <c r="S3050" s="11">
        <f t="shared" si="237"/>
        <v>41975.901180555549</v>
      </c>
      <c r="T3050" s="11">
        <f t="shared" si="238"/>
        <v>16435.890277777777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4</v>
      </c>
      <c r="P3051">
        <f t="shared" si="236"/>
        <v>2.46</v>
      </c>
      <c r="Q3051" s="13" t="s">
        <v>8318</v>
      </c>
      <c r="R3051" t="s">
        <v>8358</v>
      </c>
      <c r="S3051" s="11">
        <f t="shared" si="237"/>
        <v>42139.014525462961</v>
      </c>
      <c r="T3051" s="11">
        <f t="shared" si="238"/>
        <v>16600.014525462964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22</v>
      </c>
      <c r="P3052">
        <f t="shared" si="236"/>
        <v>14.67</v>
      </c>
      <c r="Q3052" s="13" t="s">
        <v>8318</v>
      </c>
      <c r="R3052" t="s">
        <v>8358</v>
      </c>
      <c r="S3052" s="11">
        <f t="shared" si="237"/>
        <v>42465.16851851852</v>
      </c>
      <c r="T3052" s="11">
        <f t="shared" si="238"/>
        <v>16926.16851851852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4</v>
      </c>
      <c r="P3053">
        <f t="shared" si="236"/>
        <v>3.77</v>
      </c>
      <c r="Q3053" s="13" t="s">
        <v>8318</v>
      </c>
      <c r="R3053" t="s">
        <v>8358</v>
      </c>
      <c r="S3053" s="11">
        <f t="shared" si="237"/>
        <v>42744.416030092587</v>
      </c>
      <c r="T3053" s="11">
        <f t="shared" si="238"/>
        <v>17205.416030092591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65.5</v>
      </c>
      <c r="Q3054" s="13" t="s">
        <v>8318</v>
      </c>
      <c r="R3054" t="s">
        <v>8358</v>
      </c>
      <c r="S3054" s="11">
        <f t="shared" si="237"/>
        <v>42122.670069444444</v>
      </c>
      <c r="T3054" s="11">
        <f t="shared" si="238"/>
        <v>16583.665972222221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1</v>
      </c>
      <c r="P3055">
        <f t="shared" si="236"/>
        <v>43.67</v>
      </c>
      <c r="Q3055" s="13" t="s">
        <v>8318</v>
      </c>
      <c r="R3055" t="s">
        <v>8358</v>
      </c>
      <c r="S3055" s="11">
        <f t="shared" si="237"/>
        <v>41862.761724537035</v>
      </c>
      <c r="T3055" s="11">
        <f t="shared" si="238"/>
        <v>16345.165972222223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44</v>
      </c>
      <c r="P3056" t="e">
        <f t="shared" si="236"/>
        <v>#DIV/0!</v>
      </c>
      <c r="Q3056" s="13" t="s">
        <v>8318</v>
      </c>
      <c r="R3056" t="s">
        <v>8358</v>
      </c>
      <c r="S3056" s="11">
        <f t="shared" si="237"/>
        <v>42027.832800925928</v>
      </c>
      <c r="T3056" s="11">
        <f t="shared" si="238"/>
        <v>16496.044444444444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1</v>
      </c>
      <c r="P3057">
        <f t="shared" si="236"/>
        <v>130</v>
      </c>
      <c r="Q3057" s="13" t="s">
        <v>8318</v>
      </c>
      <c r="R3057" t="s">
        <v>8358</v>
      </c>
      <c r="S3057" s="11">
        <f t="shared" si="237"/>
        <v>41953.95821759259</v>
      </c>
      <c r="T3057" s="11">
        <f t="shared" si="238"/>
        <v>16444.958217592593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1</v>
      </c>
      <c r="P3058" t="e">
        <f t="shared" si="236"/>
        <v>#DIV/0!</v>
      </c>
      <c r="Q3058" s="13" t="s">
        <v>8318</v>
      </c>
      <c r="R3058" t="s">
        <v>8358</v>
      </c>
      <c r="S3058" s="11">
        <f t="shared" si="237"/>
        <v>41851.636388888888</v>
      </c>
      <c r="T3058" s="11">
        <f t="shared" si="238"/>
        <v>16342.636388888888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3" t="s">
        <v>8318</v>
      </c>
      <c r="R3059" t="s">
        <v>8358</v>
      </c>
      <c r="S3059" s="11">
        <f t="shared" si="237"/>
        <v>42433.650590277779</v>
      </c>
      <c r="T3059" s="11">
        <f t="shared" si="238"/>
        <v>16894.608923611111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1</v>
      </c>
      <c r="P3060">
        <f t="shared" si="236"/>
        <v>43.33</v>
      </c>
      <c r="Q3060" s="13" t="s">
        <v>8318</v>
      </c>
      <c r="R3060" t="s">
        <v>8358</v>
      </c>
      <c r="S3060" s="11">
        <f t="shared" si="237"/>
        <v>42460.374305555553</v>
      </c>
      <c r="T3060" s="11">
        <f t="shared" si="238"/>
        <v>16941.374305555557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1</v>
      </c>
      <c r="P3061">
        <f t="shared" si="236"/>
        <v>11.82</v>
      </c>
      <c r="Q3061" s="13" t="s">
        <v>8318</v>
      </c>
      <c r="R3061" t="s">
        <v>8358</v>
      </c>
      <c r="S3061" s="11">
        <f t="shared" si="237"/>
        <v>41829.935717592591</v>
      </c>
      <c r="T3061" s="11">
        <f t="shared" si="238"/>
        <v>16290.935717592592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21.5</v>
      </c>
      <c r="Q3062" s="13" t="s">
        <v>8318</v>
      </c>
      <c r="R3062" t="s">
        <v>8358</v>
      </c>
      <c r="S3062" s="11">
        <f t="shared" si="237"/>
        <v>42245.274699074071</v>
      </c>
      <c r="T3062" s="11">
        <f t="shared" si="238"/>
        <v>16706.274699074074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3" t="s">
        <v>8318</v>
      </c>
      <c r="R3063" t="s">
        <v>8358</v>
      </c>
      <c r="S3063" s="11">
        <f t="shared" si="237"/>
        <v>41834.784120370372</v>
      </c>
      <c r="T3063" s="11">
        <f t="shared" si="238"/>
        <v>16295.78412037037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1</v>
      </c>
      <c r="P3064">
        <f t="shared" si="236"/>
        <v>1.91</v>
      </c>
      <c r="Q3064" s="13" t="s">
        <v>8318</v>
      </c>
      <c r="R3064" t="s">
        <v>8358</v>
      </c>
      <c r="S3064" s="11">
        <f t="shared" si="237"/>
        <v>42248.535787037035</v>
      </c>
      <c r="T3064" s="11">
        <f t="shared" si="238"/>
        <v>16708.75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4</v>
      </c>
      <c r="P3065">
        <f t="shared" si="236"/>
        <v>5.48</v>
      </c>
      <c r="Q3065" s="13" t="s">
        <v>8318</v>
      </c>
      <c r="R3065" t="s">
        <v>8358</v>
      </c>
      <c r="S3065" s="11">
        <f t="shared" si="237"/>
        <v>42630.922893518517</v>
      </c>
      <c r="T3065" s="11">
        <f t="shared" si="238"/>
        <v>17096.922893518517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0</v>
      </c>
      <c r="P3066">
        <f t="shared" si="236"/>
        <v>1.75</v>
      </c>
      <c r="Q3066" s="13" t="s">
        <v>8318</v>
      </c>
      <c r="R3066" t="s">
        <v>8358</v>
      </c>
      <c r="S3066" s="11">
        <f t="shared" si="237"/>
        <v>42299.130162037036</v>
      </c>
      <c r="T3066" s="11">
        <f t="shared" si="238"/>
        <v>16761.290972222221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1</v>
      </c>
      <c r="P3067">
        <f t="shared" si="236"/>
        <v>63</v>
      </c>
      <c r="Q3067" s="13" t="s">
        <v>8318</v>
      </c>
      <c r="R3067" t="s">
        <v>8358</v>
      </c>
      <c r="S3067" s="11">
        <f t="shared" si="237"/>
        <v>41825.055231481485</v>
      </c>
      <c r="T3067" s="11">
        <f t="shared" si="238"/>
        <v>16281.055231481483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0</v>
      </c>
      <c r="P3068">
        <f t="shared" si="236"/>
        <v>8.33</v>
      </c>
      <c r="Q3068" s="13" t="s">
        <v>8318</v>
      </c>
      <c r="R3068" t="s">
        <v>8358</v>
      </c>
      <c r="S3068" s="11">
        <f t="shared" si="237"/>
        <v>42531.228437500002</v>
      </c>
      <c r="T3068" s="11">
        <f t="shared" si="238"/>
        <v>16992.228437499998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2</v>
      </c>
      <c r="P3069">
        <f t="shared" si="236"/>
        <v>125</v>
      </c>
      <c r="Q3069" s="13" t="s">
        <v>8318</v>
      </c>
      <c r="R3069" t="s">
        <v>8358</v>
      </c>
      <c r="S3069" s="11">
        <f t="shared" si="237"/>
        <v>42226.938414351855</v>
      </c>
      <c r="T3069" s="11">
        <f t="shared" si="238"/>
        <v>16687.938414351851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62.5</v>
      </c>
      <c r="Q3070" s="13" t="s">
        <v>8318</v>
      </c>
      <c r="R3070" t="s">
        <v>8358</v>
      </c>
      <c r="S3070" s="11">
        <f t="shared" si="237"/>
        <v>42263.691574074073</v>
      </c>
      <c r="T3070" s="11">
        <f t="shared" si="238"/>
        <v>16724.691574074073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13</v>
      </c>
      <c r="P3071">
        <f t="shared" si="236"/>
        <v>17.86</v>
      </c>
      <c r="Q3071" s="13" t="s">
        <v>8318</v>
      </c>
      <c r="R3071" t="s">
        <v>8358</v>
      </c>
      <c r="S3071" s="11">
        <f t="shared" si="237"/>
        <v>41957.833726851852</v>
      </c>
      <c r="T3071" s="11">
        <f t="shared" si="238"/>
        <v>16418.833726851852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1</v>
      </c>
      <c r="P3072">
        <f t="shared" si="236"/>
        <v>7.81</v>
      </c>
      <c r="Q3072" s="13" t="s">
        <v>8318</v>
      </c>
      <c r="R3072" t="s">
        <v>8358</v>
      </c>
      <c r="S3072" s="11">
        <f t="shared" si="237"/>
        <v>42690.733437499999</v>
      </c>
      <c r="T3072" s="11">
        <f t="shared" si="238"/>
        <v>17142.733437499999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1</v>
      </c>
      <c r="P3073">
        <f t="shared" si="236"/>
        <v>1.07</v>
      </c>
      <c r="Q3073" s="13" t="s">
        <v>8318</v>
      </c>
      <c r="R3073" t="s">
        <v>8358</v>
      </c>
      <c r="S3073" s="11">
        <f t="shared" si="237"/>
        <v>42097.732418981483</v>
      </c>
      <c r="T3073" s="11">
        <f t="shared" si="238"/>
        <v>16546.249305555557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1</v>
      </c>
      <c r="P3074">
        <f t="shared" si="236"/>
        <v>62.5</v>
      </c>
      <c r="Q3074" s="13" t="s">
        <v>8318</v>
      </c>
      <c r="R3074" t="s">
        <v>8358</v>
      </c>
      <c r="S3074" s="11">
        <f t="shared" si="237"/>
        <v>42658.690532407403</v>
      </c>
      <c r="T3074" s="11">
        <f t="shared" si="238"/>
        <v>17104.073611111111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ROUND(E3075/L3075,2)</f>
        <v>17.86</v>
      </c>
      <c r="Q3075" s="13" t="s">
        <v>8318</v>
      </c>
      <c r="R3075" t="s">
        <v>8358</v>
      </c>
      <c r="S3075" s="11">
        <f t="shared" ref="S3075:S3138" si="242">(((J3075/60)/60)/24)+DATE(1970, 1,1)</f>
        <v>42111.684027777781</v>
      </c>
      <c r="T3075" s="11">
        <f t="shared" ref="T3075:T3138" si="243">(((I3075/60)/60)/24)</f>
        <v>16600.804861111112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41.33</v>
      </c>
      <c r="Q3076" s="13" t="s">
        <v>8318</v>
      </c>
      <c r="R3076" t="s">
        <v>8358</v>
      </c>
      <c r="S3076" s="11">
        <f t="shared" si="242"/>
        <v>42409.571284722217</v>
      </c>
      <c r="T3076" s="11">
        <f t="shared" si="243"/>
        <v>16870.57128472222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1</v>
      </c>
      <c r="P3077">
        <f t="shared" si="241"/>
        <v>6.2</v>
      </c>
      <c r="Q3077" s="13" t="s">
        <v>8318</v>
      </c>
      <c r="R3077" t="s">
        <v>8358</v>
      </c>
      <c r="S3077" s="11">
        <f t="shared" si="242"/>
        <v>42551.102314814809</v>
      </c>
      <c r="T3077" s="11">
        <f t="shared" si="243"/>
        <v>17032.102314814812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</v>
      </c>
      <c r="P3078">
        <f t="shared" si="241"/>
        <v>2.46</v>
      </c>
      <c r="Q3078" s="13" t="s">
        <v>8318</v>
      </c>
      <c r="R3078" t="s">
        <v>8358</v>
      </c>
      <c r="S3078" s="11">
        <f t="shared" si="242"/>
        <v>42226.651886574073</v>
      </c>
      <c r="T3078" s="11">
        <f t="shared" si="243"/>
        <v>16717.651886574073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1</v>
      </c>
      <c r="P3079">
        <f t="shared" si="241"/>
        <v>61.5</v>
      </c>
      <c r="Q3079" s="13" t="s">
        <v>8318</v>
      </c>
      <c r="R3079" t="s">
        <v>8358</v>
      </c>
      <c r="S3079" s="11">
        <f t="shared" si="242"/>
        <v>42766.956921296296</v>
      </c>
      <c r="T3079" s="11">
        <f t="shared" si="243"/>
        <v>17227.956921296296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40</v>
      </c>
      <c r="Q3080" s="13" t="s">
        <v>8318</v>
      </c>
      <c r="R3080" t="s">
        <v>8358</v>
      </c>
      <c r="S3080" s="11">
        <f t="shared" si="242"/>
        <v>42031.138831018514</v>
      </c>
      <c r="T3080" s="11">
        <f t="shared" si="243"/>
        <v>16492.138831018518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0</v>
      </c>
      <c r="P3081">
        <f t="shared" si="241"/>
        <v>4.4400000000000004</v>
      </c>
      <c r="Q3081" s="13" t="s">
        <v>8318</v>
      </c>
      <c r="R3081" t="s">
        <v>8358</v>
      </c>
      <c r="S3081" s="11">
        <f t="shared" si="242"/>
        <v>42055.713368055556</v>
      </c>
      <c r="T3081" s="11">
        <f t="shared" si="243"/>
        <v>16516.671701388888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17.14</v>
      </c>
      <c r="Q3082" s="13" t="s">
        <v>8318</v>
      </c>
      <c r="R3082" t="s">
        <v>8358</v>
      </c>
      <c r="S3082" s="11">
        <f t="shared" si="242"/>
        <v>41940.028287037036</v>
      </c>
      <c r="T3082" s="11">
        <f t="shared" si="243"/>
        <v>16431.069953703704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24</v>
      </c>
      <c r="Q3083" s="13" t="s">
        <v>8318</v>
      </c>
      <c r="R3083" t="s">
        <v>8358</v>
      </c>
      <c r="S3083" s="11">
        <f t="shared" si="242"/>
        <v>42237.181608796294</v>
      </c>
      <c r="T3083" s="11">
        <f t="shared" si="243"/>
        <v>16698.181608796298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1</v>
      </c>
      <c r="P3084" t="e">
        <f t="shared" si="241"/>
        <v>#DIV/0!</v>
      </c>
      <c r="Q3084" s="13" t="s">
        <v>8318</v>
      </c>
      <c r="R3084" t="s">
        <v>8358</v>
      </c>
      <c r="S3084" s="11">
        <f t="shared" si="242"/>
        <v>42293.922986111109</v>
      </c>
      <c r="T3084" s="11">
        <f t="shared" si="243"/>
        <v>16754.964652777777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1</v>
      </c>
      <c r="P3085">
        <f t="shared" si="241"/>
        <v>40</v>
      </c>
      <c r="Q3085" s="13" t="s">
        <v>8318</v>
      </c>
      <c r="R3085" t="s">
        <v>8358</v>
      </c>
      <c r="S3085" s="11">
        <f t="shared" si="242"/>
        <v>41853.563402777778</v>
      </c>
      <c r="T3085" s="11">
        <f t="shared" si="243"/>
        <v>16314.208333333334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3</v>
      </c>
      <c r="P3086">
        <f t="shared" si="241"/>
        <v>19.670000000000002</v>
      </c>
      <c r="Q3086" s="13" t="s">
        <v>8318</v>
      </c>
      <c r="R3086" t="s">
        <v>8358</v>
      </c>
      <c r="S3086" s="11">
        <f t="shared" si="242"/>
        <v>42100.723738425921</v>
      </c>
      <c r="T3086" s="11">
        <f t="shared" si="243"/>
        <v>16560.783333333333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0</v>
      </c>
      <c r="P3087">
        <f t="shared" si="241"/>
        <v>13.11</v>
      </c>
      <c r="Q3087" s="13" t="s">
        <v>8318</v>
      </c>
      <c r="R3087" t="s">
        <v>8358</v>
      </c>
      <c r="S3087" s="11">
        <f t="shared" si="242"/>
        <v>42246.883784722217</v>
      </c>
      <c r="T3087" s="11">
        <f t="shared" si="243"/>
        <v>16707.88378472222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1</v>
      </c>
      <c r="P3088">
        <f t="shared" si="241"/>
        <v>38.67</v>
      </c>
      <c r="Q3088" s="13" t="s">
        <v>8318</v>
      </c>
      <c r="R3088" t="s">
        <v>8358</v>
      </c>
      <c r="S3088" s="11">
        <f t="shared" si="242"/>
        <v>42173.67082175926</v>
      </c>
      <c r="T3088" s="11">
        <f t="shared" si="243"/>
        <v>16664.67082175926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58</v>
      </c>
      <c r="Q3089" s="13" t="s">
        <v>8318</v>
      </c>
      <c r="R3089" t="s">
        <v>8358</v>
      </c>
      <c r="S3089" s="11">
        <f t="shared" si="242"/>
        <v>42665.150347222225</v>
      </c>
      <c r="T3089" s="11">
        <f t="shared" si="243"/>
        <v>17156.192013888889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38.67</v>
      </c>
      <c r="Q3090" s="13" t="s">
        <v>8318</v>
      </c>
      <c r="R3090" t="s">
        <v>8358</v>
      </c>
      <c r="S3090" s="11">
        <f t="shared" si="242"/>
        <v>41981.57230324074</v>
      </c>
      <c r="T3090" s="11">
        <f t="shared" si="243"/>
        <v>16443.570138888888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0</v>
      </c>
      <c r="P3091">
        <f t="shared" si="241"/>
        <v>2.56</v>
      </c>
      <c r="Q3091" s="13" t="s">
        <v>8318</v>
      </c>
      <c r="R3091" t="s">
        <v>8358</v>
      </c>
      <c r="S3091" s="11">
        <f t="shared" si="242"/>
        <v>42528.542627314819</v>
      </c>
      <c r="T3091" s="11">
        <f t="shared" si="243"/>
        <v>16991.082638888889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0</v>
      </c>
      <c r="P3092">
        <f t="shared" si="241"/>
        <v>12.78</v>
      </c>
      <c r="Q3092" s="13" t="s">
        <v>8318</v>
      </c>
      <c r="R3092" t="s">
        <v>8358</v>
      </c>
      <c r="S3092" s="11">
        <f t="shared" si="242"/>
        <v>42065.818807870368</v>
      </c>
      <c r="T3092" s="11">
        <f t="shared" si="243"/>
        <v>16556.777141203704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2</v>
      </c>
      <c r="P3093">
        <f t="shared" si="241"/>
        <v>12.78</v>
      </c>
      <c r="Q3093" s="13" t="s">
        <v>8318</v>
      </c>
      <c r="R3093" t="s">
        <v>8358</v>
      </c>
      <c r="S3093" s="11">
        <f t="shared" si="242"/>
        <v>42566.948414351849</v>
      </c>
      <c r="T3093" s="11">
        <f t="shared" si="243"/>
        <v>17027.948414351853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0</v>
      </c>
      <c r="P3094">
        <f t="shared" si="241"/>
        <v>5.48</v>
      </c>
      <c r="Q3094" s="13" t="s">
        <v>8318</v>
      </c>
      <c r="R3094" t="s">
        <v>8358</v>
      </c>
      <c r="S3094" s="11">
        <f t="shared" si="242"/>
        <v>42255.619351851856</v>
      </c>
      <c r="T3094" s="11">
        <f t="shared" si="243"/>
        <v>16723.916666666668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3</v>
      </c>
      <c r="P3095">
        <f t="shared" si="241"/>
        <v>6.71</v>
      </c>
      <c r="Q3095" s="13" t="s">
        <v>8318</v>
      </c>
      <c r="R3095" t="s">
        <v>8358</v>
      </c>
      <c r="S3095" s="11">
        <f t="shared" si="242"/>
        <v>41760.909039351849</v>
      </c>
      <c r="T3095" s="11">
        <f t="shared" si="243"/>
        <v>16222.165972222223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113</v>
      </c>
      <c r="Q3096" s="13" t="s">
        <v>8318</v>
      </c>
      <c r="R3096" t="s">
        <v>8358</v>
      </c>
      <c r="S3096" s="11">
        <f t="shared" si="242"/>
        <v>42207.795787037037</v>
      </c>
      <c r="T3096" s="11">
        <f t="shared" si="243"/>
        <v>16698.795787037037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1</v>
      </c>
      <c r="P3097">
        <f t="shared" si="241"/>
        <v>110</v>
      </c>
      <c r="Q3097" s="13" t="s">
        <v>8318</v>
      </c>
      <c r="R3097" t="s">
        <v>8358</v>
      </c>
      <c r="S3097" s="11">
        <f t="shared" si="242"/>
        <v>42523.025231481486</v>
      </c>
      <c r="T3097" s="11">
        <f t="shared" si="243"/>
        <v>17014.025231481482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1</v>
      </c>
      <c r="P3098">
        <f t="shared" si="241"/>
        <v>7.86</v>
      </c>
      <c r="Q3098" s="13" t="s">
        <v>8318</v>
      </c>
      <c r="R3098" t="s">
        <v>8358</v>
      </c>
      <c r="S3098" s="11">
        <f t="shared" si="242"/>
        <v>42114.825532407413</v>
      </c>
      <c r="T3098" s="11">
        <f t="shared" si="243"/>
        <v>16575.825532407409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</v>
      </c>
      <c r="P3099">
        <f t="shared" si="241"/>
        <v>2.62</v>
      </c>
      <c r="Q3099" s="13" t="s">
        <v>8318</v>
      </c>
      <c r="R3099" t="s">
        <v>8358</v>
      </c>
      <c r="S3099" s="11">
        <f t="shared" si="242"/>
        <v>42629.503483796296</v>
      </c>
      <c r="T3099" s="11">
        <f t="shared" si="243"/>
        <v>17081.583333333332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0</v>
      </c>
      <c r="P3100">
        <f t="shared" si="241"/>
        <v>4.07</v>
      </c>
      <c r="Q3100" s="13" t="s">
        <v>8318</v>
      </c>
      <c r="R3100" t="s">
        <v>8358</v>
      </c>
      <c r="S3100" s="11">
        <f t="shared" si="242"/>
        <v>42359.792233796295</v>
      </c>
      <c r="T3100" s="11">
        <f t="shared" si="243"/>
        <v>16839.011805555554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6</v>
      </c>
      <c r="P3101">
        <f t="shared" si="241"/>
        <v>22</v>
      </c>
      <c r="Q3101" s="13" t="s">
        <v>8318</v>
      </c>
      <c r="R3101" t="s">
        <v>8358</v>
      </c>
      <c r="S3101" s="11">
        <f t="shared" si="242"/>
        <v>42382.189710648148</v>
      </c>
      <c r="T3101" s="11">
        <f t="shared" si="243"/>
        <v>16843.189710648148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</v>
      </c>
      <c r="P3102">
        <f t="shared" si="241"/>
        <v>8.4600000000000009</v>
      </c>
      <c r="Q3102" s="13" t="s">
        <v>8318</v>
      </c>
      <c r="R3102" t="s">
        <v>8358</v>
      </c>
      <c r="S3102" s="11">
        <f t="shared" si="242"/>
        <v>41902.622395833336</v>
      </c>
      <c r="T3102" s="11">
        <f t="shared" si="243"/>
        <v>16363.622395833334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4</v>
      </c>
      <c r="P3103">
        <f t="shared" si="241"/>
        <v>9.17</v>
      </c>
      <c r="Q3103" s="13" t="s">
        <v>8318</v>
      </c>
      <c r="R3103" t="s">
        <v>8358</v>
      </c>
      <c r="S3103" s="11">
        <f t="shared" si="242"/>
        <v>42171.383530092593</v>
      </c>
      <c r="T3103" s="11">
        <f t="shared" si="243"/>
        <v>16632.330555555556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1</v>
      </c>
      <c r="P3104">
        <f t="shared" si="241"/>
        <v>1.21</v>
      </c>
      <c r="Q3104" s="13" t="s">
        <v>8318</v>
      </c>
      <c r="R3104" t="s">
        <v>8358</v>
      </c>
      <c r="S3104" s="11">
        <f t="shared" si="242"/>
        <v>42555.340486111112</v>
      </c>
      <c r="T3104" s="11">
        <f t="shared" si="243"/>
        <v>17036.340486111112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3</v>
      </c>
      <c r="P3105">
        <f t="shared" si="241"/>
        <v>54</v>
      </c>
      <c r="Q3105" s="13" t="s">
        <v>8318</v>
      </c>
      <c r="R3105" t="s">
        <v>8358</v>
      </c>
      <c r="S3105" s="11">
        <f t="shared" si="242"/>
        <v>42107.156319444446</v>
      </c>
      <c r="T3105" s="11">
        <f t="shared" si="243"/>
        <v>16598.156319444446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</v>
      </c>
      <c r="P3106">
        <f t="shared" si="241"/>
        <v>21.6</v>
      </c>
      <c r="Q3106" s="13" t="s">
        <v>8318</v>
      </c>
      <c r="R3106" t="s">
        <v>8358</v>
      </c>
      <c r="S3106" s="11">
        <f t="shared" si="242"/>
        <v>42006.908692129626</v>
      </c>
      <c r="T3106" s="11">
        <f t="shared" si="243"/>
        <v>16469.083333333332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2</v>
      </c>
      <c r="P3107">
        <f t="shared" si="241"/>
        <v>3.45</v>
      </c>
      <c r="Q3107" s="13" t="s">
        <v>8318</v>
      </c>
      <c r="R3107" t="s">
        <v>8358</v>
      </c>
      <c r="S3107" s="11">
        <f t="shared" si="242"/>
        <v>41876.718935185185</v>
      </c>
      <c r="T3107" s="11">
        <f t="shared" si="243"/>
        <v>16362.208333333334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11</v>
      </c>
      <c r="P3108">
        <f t="shared" si="241"/>
        <v>26.5</v>
      </c>
      <c r="Q3108" s="13" t="s">
        <v>8318</v>
      </c>
      <c r="R3108" t="s">
        <v>8358</v>
      </c>
      <c r="S3108" s="11">
        <f t="shared" si="242"/>
        <v>42241.429120370376</v>
      </c>
      <c r="T3108" s="11">
        <f t="shared" si="243"/>
        <v>16694.916666666668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0</v>
      </c>
      <c r="P3109">
        <f t="shared" si="241"/>
        <v>3.66</v>
      </c>
      <c r="Q3109" s="13" t="s">
        <v>8318</v>
      </c>
      <c r="R3109" t="s">
        <v>8358</v>
      </c>
      <c r="S3109" s="11">
        <f t="shared" si="242"/>
        <v>42128.814247685179</v>
      </c>
      <c r="T3109" s="11">
        <f t="shared" si="243"/>
        <v>16566.814247685183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53</v>
      </c>
      <c r="Q3110" s="13" t="s">
        <v>8318</v>
      </c>
      <c r="R3110" t="s">
        <v>8358</v>
      </c>
      <c r="S3110" s="11">
        <f t="shared" si="242"/>
        <v>42062.680486111116</v>
      </c>
      <c r="T3110" s="11">
        <f t="shared" si="243"/>
        <v>16553.638819444444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0</v>
      </c>
      <c r="P3111">
        <f t="shared" si="241"/>
        <v>0.93</v>
      </c>
      <c r="Q3111" s="13" t="s">
        <v>8318</v>
      </c>
      <c r="R3111" t="s">
        <v>8358</v>
      </c>
      <c r="S3111" s="11">
        <f t="shared" si="242"/>
        <v>41844.125115740739</v>
      </c>
      <c r="T3111" s="11">
        <f t="shared" si="243"/>
        <v>16310.125115740741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106</v>
      </c>
      <c r="Q3112" s="13" t="s">
        <v>8318</v>
      </c>
      <c r="R3112" t="s">
        <v>8358</v>
      </c>
      <c r="S3112" s="11">
        <f t="shared" si="242"/>
        <v>42745.031469907408</v>
      </c>
      <c r="T3112" s="11">
        <f t="shared" si="243"/>
        <v>17216.031469907408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1</v>
      </c>
      <c r="P3113">
        <f t="shared" si="241"/>
        <v>1.39</v>
      </c>
      <c r="Q3113" s="13" t="s">
        <v>8318</v>
      </c>
      <c r="R3113" t="s">
        <v>8358</v>
      </c>
      <c r="S3113" s="11">
        <f t="shared" si="242"/>
        <v>41885.595138888886</v>
      </c>
      <c r="T3113" s="11">
        <f t="shared" si="243"/>
        <v>16347.595138888888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1</v>
      </c>
      <c r="P3114">
        <f t="shared" si="241"/>
        <v>11.67</v>
      </c>
      <c r="Q3114" s="13" t="s">
        <v>8318</v>
      </c>
      <c r="R3114" t="s">
        <v>8358</v>
      </c>
      <c r="S3114" s="11">
        <f t="shared" si="242"/>
        <v>42615.121921296297</v>
      </c>
      <c r="T3114" s="11">
        <f t="shared" si="243"/>
        <v>17106.121921296297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0</v>
      </c>
      <c r="P3115">
        <f t="shared" si="241"/>
        <v>2.84</v>
      </c>
      <c r="Q3115" s="13" t="s">
        <v>8318</v>
      </c>
      <c r="R3115" t="s">
        <v>8358</v>
      </c>
      <c r="S3115" s="11">
        <f t="shared" si="242"/>
        <v>42081.731273148151</v>
      </c>
      <c r="T3115" s="11">
        <f t="shared" si="243"/>
        <v>16542.731273148147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3" t="s">
        <v>8318</v>
      </c>
      <c r="R3116" t="s">
        <v>8358</v>
      </c>
      <c r="S3116" s="11">
        <f t="shared" si="242"/>
        <v>41843.632523148146</v>
      </c>
      <c r="T3116" s="11">
        <f t="shared" si="243"/>
        <v>16334.632523148148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1</v>
      </c>
      <c r="P3117">
        <f t="shared" si="241"/>
        <v>105</v>
      </c>
      <c r="Q3117" s="13" t="s">
        <v>8318</v>
      </c>
      <c r="R3117" t="s">
        <v>8358</v>
      </c>
      <c r="S3117" s="11">
        <f t="shared" si="242"/>
        <v>42496.447071759263</v>
      </c>
      <c r="T3117" s="11">
        <f t="shared" si="243"/>
        <v>16957.447071759259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14</v>
      </c>
      <c r="P3118">
        <f t="shared" si="241"/>
        <v>10.5</v>
      </c>
      <c r="Q3118" s="13" t="s">
        <v>8318</v>
      </c>
      <c r="R3118" t="s">
        <v>8358</v>
      </c>
      <c r="S3118" s="11">
        <f t="shared" si="242"/>
        <v>42081.515335648146</v>
      </c>
      <c r="T3118" s="11">
        <f t="shared" si="243"/>
        <v>16526.51533564815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11</v>
      </c>
      <c r="P3119">
        <f t="shared" si="241"/>
        <v>105</v>
      </c>
      <c r="Q3119" s="13" t="s">
        <v>8318</v>
      </c>
      <c r="R3119" t="s">
        <v>8358</v>
      </c>
      <c r="S3119" s="11">
        <f t="shared" si="242"/>
        <v>42509.374537037031</v>
      </c>
      <c r="T3119" s="11">
        <f t="shared" si="243"/>
        <v>16948.55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52</v>
      </c>
      <c r="Q3120" s="13" t="s">
        <v>8318</v>
      </c>
      <c r="R3120" t="s">
        <v>8358</v>
      </c>
      <c r="S3120" s="11">
        <f t="shared" si="242"/>
        <v>42534.649571759262</v>
      </c>
      <c r="T3120" s="11">
        <f t="shared" si="243"/>
        <v>16984.649571759259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1</v>
      </c>
      <c r="P3121">
        <f t="shared" si="241"/>
        <v>102</v>
      </c>
      <c r="Q3121" s="13" t="s">
        <v>8318</v>
      </c>
      <c r="R3121" t="s">
        <v>8358</v>
      </c>
      <c r="S3121" s="11">
        <f t="shared" si="242"/>
        <v>42060.04550925926</v>
      </c>
      <c r="T3121" s="11">
        <f t="shared" si="243"/>
        <v>16521.003842592592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10.199999999999999</v>
      </c>
      <c r="Q3122" s="13" t="s">
        <v>8318</v>
      </c>
      <c r="R3122" t="s">
        <v>8358</v>
      </c>
      <c r="S3122" s="11">
        <f t="shared" si="242"/>
        <v>42435.942083333335</v>
      </c>
      <c r="T3122" s="11">
        <f t="shared" si="243"/>
        <v>16926.900416666667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7</v>
      </c>
      <c r="P3123">
        <f t="shared" si="241"/>
        <v>101</v>
      </c>
      <c r="Q3123" s="13" t="s">
        <v>8318</v>
      </c>
      <c r="R3123" t="s">
        <v>8358</v>
      </c>
      <c r="S3123" s="11">
        <f t="shared" si="242"/>
        <v>41848.679803240739</v>
      </c>
      <c r="T3123" s="11">
        <f t="shared" si="243"/>
        <v>16339.679803240741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51</v>
      </c>
      <c r="P3124">
        <f t="shared" si="241"/>
        <v>50.5</v>
      </c>
      <c r="Q3124" s="13" t="s">
        <v>8318</v>
      </c>
      <c r="R3124" t="s">
        <v>8358</v>
      </c>
      <c r="S3124" s="11">
        <f t="shared" si="242"/>
        <v>42678.932083333333</v>
      </c>
      <c r="T3124" s="11">
        <f t="shared" si="243"/>
        <v>17114.973750000001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0</v>
      </c>
      <c r="P3125">
        <f t="shared" si="241"/>
        <v>0.28999999999999998</v>
      </c>
      <c r="Q3125" s="13" t="s">
        <v>8318</v>
      </c>
      <c r="R3125" t="s">
        <v>8358</v>
      </c>
      <c r="S3125" s="11">
        <f t="shared" si="242"/>
        <v>42530.993032407408</v>
      </c>
      <c r="T3125" s="11">
        <f t="shared" si="243"/>
        <v>16991.993032407405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25.25</v>
      </c>
      <c r="Q3126" s="13" t="s">
        <v>8318</v>
      </c>
      <c r="R3126" t="s">
        <v>8358</v>
      </c>
      <c r="S3126" s="11">
        <f t="shared" si="242"/>
        <v>41977.780104166668</v>
      </c>
      <c r="T3126" s="11">
        <f t="shared" si="243"/>
        <v>16468.780104166668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3" t="s">
        <v>8318</v>
      </c>
      <c r="R3127" t="s">
        <v>8358</v>
      </c>
      <c r="S3127" s="11">
        <f t="shared" si="242"/>
        <v>42346.20685185185</v>
      </c>
      <c r="T3127" s="11">
        <f t="shared" si="243"/>
        <v>16807.206851851854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0</v>
      </c>
      <c r="P3128">
        <f t="shared" si="241"/>
        <v>5.88</v>
      </c>
      <c r="Q3128" s="13" t="s">
        <v>8318</v>
      </c>
      <c r="R3128" t="s">
        <v>8358</v>
      </c>
      <c r="S3128" s="11">
        <f t="shared" si="242"/>
        <v>42427.01807870371</v>
      </c>
      <c r="T3128" s="11">
        <f t="shared" si="243"/>
        <v>16887.976412037038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3" t="s">
        <v>8318</v>
      </c>
      <c r="R3129" t="s">
        <v>8358</v>
      </c>
      <c r="S3129" s="11">
        <f t="shared" si="242"/>
        <v>42034.856817129628</v>
      </c>
      <c r="T3129" s="11">
        <f t="shared" si="243"/>
        <v>16495.856817129628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</v>
      </c>
      <c r="P3130">
        <f t="shared" si="241"/>
        <v>0.85</v>
      </c>
      <c r="Q3130" s="13" t="s">
        <v>8318</v>
      </c>
      <c r="R3130" t="s">
        <v>8319</v>
      </c>
      <c r="S3130" s="11">
        <f t="shared" si="242"/>
        <v>42780.825706018513</v>
      </c>
      <c r="T3130" s="11">
        <f t="shared" si="243"/>
        <v>17241.784039351853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8</v>
      </c>
      <c r="P3131">
        <f t="shared" si="241"/>
        <v>100</v>
      </c>
      <c r="Q3131" s="13" t="s">
        <v>8318</v>
      </c>
      <c r="R3131" t="s">
        <v>8319</v>
      </c>
      <c r="S3131" s="11">
        <f t="shared" si="242"/>
        <v>42803.842812499999</v>
      </c>
      <c r="T3131" s="11">
        <f t="shared" si="243"/>
        <v>17274.801145833331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1</v>
      </c>
      <c r="P3132">
        <f t="shared" si="241"/>
        <v>25</v>
      </c>
      <c r="Q3132" s="13" t="s">
        <v>8318</v>
      </c>
      <c r="R3132" t="s">
        <v>8319</v>
      </c>
      <c r="S3132" s="11">
        <f t="shared" si="242"/>
        <v>42808.640231481477</v>
      </c>
      <c r="T3132" s="11">
        <f t="shared" si="243"/>
        <v>17270.207638888889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2</v>
      </c>
      <c r="P3133">
        <f t="shared" si="241"/>
        <v>8.33</v>
      </c>
      <c r="Q3133" s="13" t="s">
        <v>8318</v>
      </c>
      <c r="R3133" t="s">
        <v>8319</v>
      </c>
      <c r="S3133" s="11">
        <f t="shared" si="242"/>
        <v>42803.579224537039</v>
      </c>
      <c r="T3133" s="11">
        <f t="shared" si="243"/>
        <v>17264.537557870372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100</v>
      </c>
      <c r="Q3134" s="13" t="s">
        <v>8318</v>
      </c>
      <c r="R3134" t="s">
        <v>8319</v>
      </c>
      <c r="S3134" s="11">
        <f t="shared" si="242"/>
        <v>42786.350231481483</v>
      </c>
      <c r="T3134" s="11">
        <f t="shared" si="243"/>
        <v>17277.308564814815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20</v>
      </c>
      <c r="P3135">
        <f t="shared" si="241"/>
        <v>6.25</v>
      </c>
      <c r="Q3135" s="13" t="s">
        <v>8318</v>
      </c>
      <c r="R3135" t="s">
        <v>8319</v>
      </c>
      <c r="S3135" s="11">
        <f t="shared" si="242"/>
        <v>42788.565208333333</v>
      </c>
      <c r="T3135" s="11">
        <f t="shared" si="243"/>
        <v>17249.523541666666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10</v>
      </c>
      <c r="P3136">
        <f t="shared" si="241"/>
        <v>8.33</v>
      </c>
      <c r="Q3136" s="13" t="s">
        <v>8318</v>
      </c>
      <c r="R3136" t="s">
        <v>8319</v>
      </c>
      <c r="S3136" s="11">
        <f t="shared" si="242"/>
        <v>42800.720127314817</v>
      </c>
      <c r="T3136" s="11">
        <f t="shared" si="243"/>
        <v>17252.678460648149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13</v>
      </c>
      <c r="P3137">
        <f t="shared" si="241"/>
        <v>14.29</v>
      </c>
      <c r="Q3137" s="13" t="s">
        <v>8318</v>
      </c>
      <c r="R3137" t="s">
        <v>8319</v>
      </c>
      <c r="S3137" s="11">
        <f t="shared" si="242"/>
        <v>42807.151863425926</v>
      </c>
      <c r="T3137" s="11">
        <f t="shared" si="243"/>
        <v>17260.151863425926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20</v>
      </c>
      <c r="P3138">
        <f t="shared" si="241"/>
        <v>4.55</v>
      </c>
      <c r="Q3138" s="13" t="s">
        <v>8318</v>
      </c>
      <c r="R3138" t="s">
        <v>8319</v>
      </c>
      <c r="S3138" s="11">
        <f t="shared" si="242"/>
        <v>42789.462430555555</v>
      </c>
      <c r="T3138" s="11">
        <f t="shared" si="243"/>
        <v>17256.957638888889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7</v>
      </c>
      <c r="P3139">
        <f t="shared" ref="P3139:P3202" si="246">ROUND(E3139/L3139,2)</f>
        <v>100</v>
      </c>
      <c r="Q3139" s="13" t="s">
        <v>8318</v>
      </c>
      <c r="R3139" t="s">
        <v>8319</v>
      </c>
      <c r="S3139" s="11">
        <f t="shared" ref="S3139:S3202" si="247">(((J3139/60)/60)/24)+DATE(1970, 1,1)</f>
        <v>42807.885057870371</v>
      </c>
      <c r="T3139" s="11">
        <f t="shared" ref="T3139:T3202" si="248">(((I3139/60)/60)/24)</f>
        <v>17289.8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50</v>
      </c>
      <c r="P3140" t="e">
        <f t="shared" si="246"/>
        <v>#DIV/0!</v>
      </c>
      <c r="Q3140" s="13" t="s">
        <v>8318</v>
      </c>
      <c r="R3140" t="s">
        <v>8319</v>
      </c>
      <c r="S3140" s="11">
        <f t="shared" si="247"/>
        <v>42809.645914351851</v>
      </c>
      <c r="T3140" s="11">
        <f t="shared" si="248"/>
        <v>17259.645914351851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0</v>
      </c>
      <c r="P3141">
        <f t="shared" si="246"/>
        <v>16.670000000000002</v>
      </c>
      <c r="Q3141" s="13" t="s">
        <v>8318</v>
      </c>
      <c r="R3141" t="s">
        <v>8319</v>
      </c>
      <c r="S3141" s="11">
        <f t="shared" si="247"/>
        <v>42785.270370370374</v>
      </c>
      <c r="T3141" s="11">
        <f t="shared" si="248"/>
        <v>17250.189583333333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25</v>
      </c>
      <c r="Q3142" s="13" t="s">
        <v>8318</v>
      </c>
      <c r="R3142" t="s">
        <v>8319</v>
      </c>
      <c r="S3142" s="11">
        <f t="shared" si="247"/>
        <v>42802.718784722223</v>
      </c>
      <c r="T3142" s="11">
        <f t="shared" si="248"/>
        <v>17263.677118055555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20</v>
      </c>
      <c r="P3143">
        <f t="shared" si="246"/>
        <v>12.5</v>
      </c>
      <c r="Q3143" s="13" t="s">
        <v>8318</v>
      </c>
      <c r="R3143" t="s">
        <v>8319</v>
      </c>
      <c r="S3143" s="11">
        <f t="shared" si="247"/>
        <v>42800.753333333334</v>
      </c>
      <c r="T3143" s="11">
        <f t="shared" si="248"/>
        <v>17272.833333333332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4</v>
      </c>
      <c r="P3144">
        <f t="shared" si="246"/>
        <v>33.33</v>
      </c>
      <c r="Q3144" s="13" t="s">
        <v>8318</v>
      </c>
      <c r="R3144" t="s">
        <v>8319</v>
      </c>
      <c r="S3144" s="11">
        <f t="shared" si="247"/>
        <v>42783.513182870374</v>
      </c>
      <c r="T3144" s="11">
        <f t="shared" si="248"/>
        <v>17244.471516203706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14</v>
      </c>
      <c r="P3145" t="e">
        <f t="shared" si="246"/>
        <v>#DIV/0!</v>
      </c>
      <c r="Q3145" s="13" t="s">
        <v>8318</v>
      </c>
      <c r="R3145" t="s">
        <v>8319</v>
      </c>
      <c r="S3145" s="11">
        <f t="shared" si="247"/>
        <v>42808.358287037037</v>
      </c>
      <c r="T3145" s="11">
        <f t="shared" si="248"/>
        <v>17265.358287037037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1</v>
      </c>
      <c r="P3146">
        <f t="shared" si="246"/>
        <v>3.33</v>
      </c>
      <c r="Q3146" s="13" t="s">
        <v>8318</v>
      </c>
      <c r="R3146" t="s">
        <v>8319</v>
      </c>
      <c r="S3146" s="11">
        <f t="shared" si="247"/>
        <v>42796.538275462968</v>
      </c>
      <c r="T3146" s="11">
        <f t="shared" si="248"/>
        <v>17244.25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3" t="s">
        <v>8318</v>
      </c>
      <c r="R3147" t="s">
        <v>8319</v>
      </c>
      <c r="S3147" s="11">
        <f t="shared" si="247"/>
        <v>42762.040902777779</v>
      </c>
      <c r="T3147" s="11">
        <f t="shared" si="248"/>
        <v>17252.999236111111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0</v>
      </c>
      <c r="P3148">
        <f t="shared" si="246"/>
        <v>8.33</v>
      </c>
      <c r="Q3148" s="13" t="s">
        <v>8318</v>
      </c>
      <c r="R3148" t="s">
        <v>8319</v>
      </c>
      <c r="S3148" s="11">
        <f t="shared" si="247"/>
        <v>42796.682476851856</v>
      </c>
      <c r="T3148" s="11">
        <f t="shared" si="248"/>
        <v>17272.640810185185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</v>
      </c>
      <c r="P3149">
        <f t="shared" si="246"/>
        <v>0.47</v>
      </c>
      <c r="Q3149" s="13" t="s">
        <v>8318</v>
      </c>
      <c r="R3149" t="s">
        <v>8319</v>
      </c>
      <c r="S3149" s="11">
        <f t="shared" si="247"/>
        <v>41909.969386574077</v>
      </c>
      <c r="T3149" s="11">
        <f t="shared" si="248"/>
        <v>16381.011053240742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6</v>
      </c>
      <c r="P3150">
        <f t="shared" si="246"/>
        <v>1.75</v>
      </c>
      <c r="Q3150" s="13" t="s">
        <v>8318</v>
      </c>
      <c r="R3150" t="s">
        <v>8319</v>
      </c>
      <c r="S3150" s="11">
        <f t="shared" si="247"/>
        <v>41891.665324074071</v>
      </c>
      <c r="T3150" s="11">
        <f t="shared" si="248"/>
        <v>16344.166666666666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8</v>
      </c>
      <c r="P3151">
        <f t="shared" si="246"/>
        <v>4</v>
      </c>
      <c r="Q3151" s="13" t="s">
        <v>8318</v>
      </c>
      <c r="R3151" t="s">
        <v>8319</v>
      </c>
      <c r="S3151" s="11">
        <f t="shared" si="247"/>
        <v>41226.017361111109</v>
      </c>
      <c r="T3151" s="11">
        <f t="shared" si="248"/>
        <v>15681.083333333334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3</v>
      </c>
      <c r="P3152">
        <f t="shared" si="246"/>
        <v>0.92</v>
      </c>
      <c r="Q3152" s="13" t="s">
        <v>8318</v>
      </c>
      <c r="R3152" t="s">
        <v>8319</v>
      </c>
      <c r="S3152" s="11">
        <f t="shared" si="247"/>
        <v>40478.263923611114</v>
      </c>
      <c r="T3152" s="11">
        <f t="shared" si="248"/>
        <v>14999.166666666666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3</v>
      </c>
      <c r="P3153">
        <f t="shared" si="246"/>
        <v>2.79</v>
      </c>
      <c r="Q3153" s="13" t="s">
        <v>8318</v>
      </c>
      <c r="R3153" t="s">
        <v>8319</v>
      </c>
      <c r="S3153" s="11">
        <f t="shared" si="247"/>
        <v>41862.83997685185</v>
      </c>
      <c r="T3153" s="11">
        <f t="shared" si="248"/>
        <v>16323.839976851852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4</v>
      </c>
      <c r="P3154">
        <f t="shared" si="246"/>
        <v>1.42</v>
      </c>
      <c r="Q3154" s="13" t="s">
        <v>8318</v>
      </c>
      <c r="R3154" t="s">
        <v>8319</v>
      </c>
      <c r="S3154" s="11">
        <f t="shared" si="247"/>
        <v>41550.867673611108</v>
      </c>
      <c r="T3154" s="11">
        <f t="shared" si="248"/>
        <v>16011.86767361111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</v>
      </c>
      <c r="P3155">
        <f t="shared" si="246"/>
        <v>0.39</v>
      </c>
      <c r="Q3155" s="13" t="s">
        <v>8318</v>
      </c>
      <c r="R3155" t="s">
        <v>8319</v>
      </c>
      <c r="S3155" s="11">
        <f t="shared" si="247"/>
        <v>40633.154363425929</v>
      </c>
      <c r="T3155" s="11">
        <f t="shared" si="248"/>
        <v>15095.207638888889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</v>
      </c>
      <c r="P3156">
        <f t="shared" si="246"/>
        <v>0.77</v>
      </c>
      <c r="Q3156" s="13" t="s">
        <v>8318</v>
      </c>
      <c r="R3156" t="s">
        <v>8319</v>
      </c>
      <c r="S3156" s="11">
        <f t="shared" si="247"/>
        <v>40970.875671296293</v>
      </c>
      <c r="T3156" s="11">
        <f t="shared" si="248"/>
        <v>15431.834004629629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2</v>
      </c>
      <c r="P3157">
        <f t="shared" si="246"/>
        <v>0.31</v>
      </c>
      <c r="Q3157" s="13" t="s">
        <v>8318</v>
      </c>
      <c r="R3157" t="s">
        <v>8319</v>
      </c>
      <c r="S3157" s="11">
        <f t="shared" si="247"/>
        <v>41233.499131944445</v>
      </c>
      <c r="T3157" s="11">
        <f t="shared" si="248"/>
        <v>15694.499131944445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2</v>
      </c>
      <c r="P3158">
        <f t="shared" si="246"/>
        <v>1.06</v>
      </c>
      <c r="Q3158" s="13" t="s">
        <v>8318</v>
      </c>
      <c r="R3158" t="s">
        <v>8319</v>
      </c>
      <c r="S3158" s="11">
        <f t="shared" si="247"/>
        <v>41026.953055555554</v>
      </c>
      <c r="T3158" s="11">
        <f t="shared" si="248"/>
        <v>15492.953055555554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2</v>
      </c>
      <c r="P3159">
        <f t="shared" si="246"/>
        <v>2.27</v>
      </c>
      <c r="Q3159" s="13" t="s">
        <v>8318</v>
      </c>
      <c r="R3159" t="s">
        <v>8319</v>
      </c>
      <c r="S3159" s="11">
        <f t="shared" si="247"/>
        <v>41829.788252314815</v>
      </c>
      <c r="T3159" s="11">
        <f t="shared" si="248"/>
        <v>16270.208333333334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2</v>
      </c>
      <c r="P3160">
        <f t="shared" si="246"/>
        <v>1.33</v>
      </c>
      <c r="Q3160" s="13" t="s">
        <v>8318</v>
      </c>
      <c r="R3160" t="s">
        <v>8319</v>
      </c>
      <c r="S3160" s="11">
        <f t="shared" si="247"/>
        <v>41447.839722222219</v>
      </c>
      <c r="T3160" s="11">
        <f t="shared" si="248"/>
        <v>15908.839722222221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6</v>
      </c>
      <c r="P3161">
        <f t="shared" si="246"/>
        <v>1.75</v>
      </c>
      <c r="Q3161" s="13" t="s">
        <v>8318</v>
      </c>
      <c r="R3161" t="s">
        <v>8319</v>
      </c>
      <c r="S3161" s="11">
        <f t="shared" si="247"/>
        <v>40884.066678240742</v>
      </c>
      <c r="T3161" s="11">
        <f t="shared" si="248"/>
        <v>15357.958333333334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2</v>
      </c>
      <c r="P3162">
        <f t="shared" si="246"/>
        <v>1.58</v>
      </c>
      <c r="Q3162" s="13" t="s">
        <v>8318</v>
      </c>
      <c r="R3162" t="s">
        <v>8319</v>
      </c>
      <c r="S3162" s="11">
        <f t="shared" si="247"/>
        <v>41841.26489583333</v>
      </c>
      <c r="T3162" s="11">
        <f t="shared" si="248"/>
        <v>16295.207638888889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5</v>
      </c>
      <c r="P3163">
        <f t="shared" si="246"/>
        <v>1.22</v>
      </c>
      <c r="Q3163" s="13" t="s">
        <v>8318</v>
      </c>
      <c r="R3163" t="s">
        <v>8319</v>
      </c>
      <c r="S3163" s="11">
        <f t="shared" si="247"/>
        <v>41897.536134259259</v>
      </c>
      <c r="T3163" s="11">
        <f t="shared" si="248"/>
        <v>16358.536134259261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2</v>
      </c>
      <c r="P3164">
        <f t="shared" si="246"/>
        <v>1.43</v>
      </c>
      <c r="Q3164" s="13" t="s">
        <v>8318</v>
      </c>
      <c r="R3164" t="s">
        <v>8319</v>
      </c>
      <c r="S3164" s="11">
        <f t="shared" si="247"/>
        <v>41799.685902777775</v>
      </c>
      <c r="T3164" s="11">
        <f t="shared" si="248"/>
        <v>16258.083333333334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</v>
      </c>
      <c r="P3165">
        <f t="shared" si="246"/>
        <v>1.25</v>
      </c>
      <c r="Q3165" s="13" t="s">
        <v>8318</v>
      </c>
      <c r="R3165" t="s">
        <v>8319</v>
      </c>
      <c r="S3165" s="11">
        <f t="shared" si="247"/>
        <v>41775.753761574073</v>
      </c>
      <c r="T3165" s="11">
        <f t="shared" si="248"/>
        <v>16236.753761574075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4</v>
      </c>
      <c r="P3166">
        <f t="shared" si="246"/>
        <v>1.27</v>
      </c>
      <c r="Q3166" s="13" t="s">
        <v>8318</v>
      </c>
      <c r="R3166" t="s">
        <v>8319</v>
      </c>
      <c r="S3166" s="11">
        <f t="shared" si="247"/>
        <v>41766.80572916667</v>
      </c>
      <c r="T3166" s="11">
        <f t="shared" si="248"/>
        <v>16230.805729166668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12</v>
      </c>
      <c r="P3167">
        <f t="shared" si="246"/>
        <v>4.29</v>
      </c>
      <c r="Q3167" s="13" t="s">
        <v>8318</v>
      </c>
      <c r="R3167" t="s">
        <v>8319</v>
      </c>
      <c r="S3167" s="11">
        <f t="shared" si="247"/>
        <v>40644.159259259257</v>
      </c>
      <c r="T3167" s="11">
        <f t="shared" si="248"/>
        <v>15097.165972222223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0</v>
      </c>
      <c r="P3168">
        <f t="shared" si="246"/>
        <v>0.1</v>
      </c>
      <c r="Q3168" s="13" t="s">
        <v>8318</v>
      </c>
      <c r="R3168" t="s">
        <v>8319</v>
      </c>
      <c r="S3168" s="11">
        <f t="shared" si="247"/>
        <v>41940.69158564815</v>
      </c>
      <c r="T3168" s="11">
        <f t="shared" si="248"/>
        <v>16400.332638888889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3</v>
      </c>
      <c r="P3169">
        <f t="shared" si="246"/>
        <v>1.56</v>
      </c>
      <c r="Q3169" s="13" t="s">
        <v>8318</v>
      </c>
      <c r="R3169" t="s">
        <v>8319</v>
      </c>
      <c r="S3169" s="11">
        <f t="shared" si="247"/>
        <v>41839.175706018519</v>
      </c>
      <c r="T3169" s="11">
        <f t="shared" si="248"/>
        <v>16284.175706018517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3</v>
      </c>
      <c r="P3170">
        <f t="shared" si="246"/>
        <v>1.41</v>
      </c>
      <c r="Q3170" s="13" t="s">
        <v>8318</v>
      </c>
      <c r="R3170" t="s">
        <v>8319</v>
      </c>
      <c r="S3170" s="11">
        <f t="shared" si="247"/>
        <v>41772.105937500004</v>
      </c>
      <c r="T3170" s="11">
        <f t="shared" si="248"/>
        <v>16234.916666666666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</v>
      </c>
      <c r="P3171">
        <f t="shared" si="246"/>
        <v>1.04</v>
      </c>
      <c r="Q3171" s="13" t="s">
        <v>8318</v>
      </c>
      <c r="R3171" t="s">
        <v>8319</v>
      </c>
      <c r="S3171" s="11">
        <f t="shared" si="247"/>
        <v>41591.737974537034</v>
      </c>
      <c r="T3171" s="11">
        <f t="shared" si="248"/>
        <v>16052.207638888889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4</v>
      </c>
      <c r="P3172">
        <f t="shared" si="246"/>
        <v>1.2</v>
      </c>
      <c r="Q3172" s="13" t="s">
        <v>8318</v>
      </c>
      <c r="R3172" t="s">
        <v>8319</v>
      </c>
      <c r="S3172" s="11">
        <f t="shared" si="247"/>
        <v>41789.080370370371</v>
      </c>
      <c r="T3172" s="11">
        <f t="shared" si="248"/>
        <v>16253.166666666666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</v>
      </c>
      <c r="P3173">
        <f t="shared" si="246"/>
        <v>0.73</v>
      </c>
      <c r="Q3173" s="13" t="s">
        <v>8318</v>
      </c>
      <c r="R3173" t="s">
        <v>8319</v>
      </c>
      <c r="S3173" s="11">
        <f t="shared" si="247"/>
        <v>42466.608310185184</v>
      </c>
      <c r="T3173" s="11">
        <f t="shared" si="248"/>
        <v>16927.608310185184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4</v>
      </c>
      <c r="P3174">
        <f t="shared" si="246"/>
        <v>2.93</v>
      </c>
      <c r="Q3174" s="13" t="s">
        <v>8318</v>
      </c>
      <c r="R3174" t="s">
        <v>8319</v>
      </c>
      <c r="S3174" s="11">
        <f t="shared" si="247"/>
        <v>40923.729953703703</v>
      </c>
      <c r="T3174" s="11">
        <f t="shared" si="248"/>
        <v>15384.729953703703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</v>
      </c>
      <c r="P3175">
        <f t="shared" si="246"/>
        <v>1.1499999999999999</v>
      </c>
      <c r="Q3175" s="13" t="s">
        <v>8318</v>
      </c>
      <c r="R3175" t="s">
        <v>8319</v>
      </c>
      <c r="S3175" s="11">
        <f t="shared" si="247"/>
        <v>41878.878379629627</v>
      </c>
      <c r="T3175" s="11">
        <f t="shared" si="248"/>
        <v>16339.878379629628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3</v>
      </c>
      <c r="P3176">
        <f t="shared" si="246"/>
        <v>3.7</v>
      </c>
      <c r="Q3176" s="13" t="s">
        <v>8318</v>
      </c>
      <c r="R3176" t="s">
        <v>8319</v>
      </c>
      <c r="S3176" s="11">
        <f t="shared" si="247"/>
        <v>41862.864675925928</v>
      </c>
      <c r="T3176" s="11">
        <f t="shared" si="248"/>
        <v>16307.864675925926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2</v>
      </c>
      <c r="P3177">
        <f t="shared" si="246"/>
        <v>1.42</v>
      </c>
      <c r="Q3177" s="13" t="s">
        <v>8318</v>
      </c>
      <c r="R3177" t="s">
        <v>8319</v>
      </c>
      <c r="S3177" s="11">
        <f t="shared" si="247"/>
        <v>40531.886886574073</v>
      </c>
      <c r="T3177" s="11">
        <f t="shared" si="248"/>
        <v>15022.886886574073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4</v>
      </c>
      <c r="P3178">
        <f t="shared" si="246"/>
        <v>1.51</v>
      </c>
      <c r="Q3178" s="13" t="s">
        <v>8318</v>
      </c>
      <c r="R3178" t="s">
        <v>8319</v>
      </c>
      <c r="S3178" s="11">
        <f t="shared" si="247"/>
        <v>41477.930914351848</v>
      </c>
      <c r="T3178" s="11">
        <f t="shared" si="248"/>
        <v>15935.625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3</v>
      </c>
      <c r="P3179">
        <f t="shared" si="246"/>
        <v>1.61</v>
      </c>
      <c r="Q3179" s="13" t="s">
        <v>8318</v>
      </c>
      <c r="R3179" t="s">
        <v>8319</v>
      </c>
      <c r="S3179" s="11">
        <f t="shared" si="247"/>
        <v>41781.666770833333</v>
      </c>
      <c r="T3179" s="11">
        <f t="shared" si="248"/>
        <v>16242.666770833333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5</v>
      </c>
      <c r="P3180">
        <f t="shared" si="246"/>
        <v>1.05</v>
      </c>
      <c r="Q3180" s="13" t="s">
        <v>8318</v>
      </c>
      <c r="R3180" t="s">
        <v>8319</v>
      </c>
      <c r="S3180" s="11">
        <f t="shared" si="247"/>
        <v>41806.605034722219</v>
      </c>
      <c r="T3180" s="11">
        <f t="shared" si="248"/>
        <v>16267.605034722221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2</v>
      </c>
      <c r="P3181">
        <f t="shared" si="246"/>
        <v>1.32</v>
      </c>
      <c r="Q3181" s="13" t="s">
        <v>8318</v>
      </c>
      <c r="R3181" t="s">
        <v>8319</v>
      </c>
      <c r="S3181" s="11">
        <f t="shared" si="247"/>
        <v>41375.702210648145</v>
      </c>
      <c r="T3181" s="11">
        <f t="shared" si="248"/>
        <v>15831.702210648147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7</v>
      </c>
      <c r="P3182">
        <f t="shared" si="246"/>
        <v>1.8</v>
      </c>
      <c r="Q3182" s="13" t="s">
        <v>8318</v>
      </c>
      <c r="R3182" t="s">
        <v>8319</v>
      </c>
      <c r="S3182" s="11">
        <f t="shared" si="247"/>
        <v>41780.412604166668</v>
      </c>
      <c r="T3182" s="11">
        <f t="shared" si="248"/>
        <v>16241.412604166666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16</v>
      </c>
      <c r="P3183">
        <f t="shared" si="246"/>
        <v>5.4</v>
      </c>
      <c r="Q3183" s="13" t="s">
        <v>8318</v>
      </c>
      <c r="R3183" t="s">
        <v>8319</v>
      </c>
      <c r="S3183" s="11">
        <f t="shared" si="247"/>
        <v>41779.310034722221</v>
      </c>
      <c r="T3183" s="11">
        <f t="shared" si="248"/>
        <v>16236.666666666666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</v>
      </c>
      <c r="P3184">
        <f t="shared" si="246"/>
        <v>0.53</v>
      </c>
      <c r="Q3184" s="13" t="s">
        <v>8318</v>
      </c>
      <c r="R3184" t="s">
        <v>8319</v>
      </c>
      <c r="S3184" s="11">
        <f t="shared" si="247"/>
        <v>40883.949317129627</v>
      </c>
      <c r="T3184" s="11">
        <f t="shared" si="248"/>
        <v>15370.708333333334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3</v>
      </c>
      <c r="P3185">
        <f t="shared" si="246"/>
        <v>1.18</v>
      </c>
      <c r="Q3185" s="13" t="s">
        <v>8318</v>
      </c>
      <c r="R3185" t="s">
        <v>8319</v>
      </c>
      <c r="S3185" s="11">
        <f t="shared" si="247"/>
        <v>41491.79478009259</v>
      </c>
      <c r="T3185" s="11">
        <f t="shared" si="248"/>
        <v>15940.794780092592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2</v>
      </c>
      <c r="P3186">
        <f t="shared" si="246"/>
        <v>1.74</v>
      </c>
      <c r="Q3186" s="13" t="s">
        <v>8318</v>
      </c>
      <c r="R3186" t="s">
        <v>8319</v>
      </c>
      <c r="S3186" s="11">
        <f t="shared" si="247"/>
        <v>41791.993414351848</v>
      </c>
      <c r="T3186" s="11">
        <f t="shared" si="248"/>
        <v>16252.993414351849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8</v>
      </c>
      <c r="P3187">
        <f t="shared" si="246"/>
        <v>3.33</v>
      </c>
      <c r="Q3187" s="13" t="s">
        <v>8318</v>
      </c>
      <c r="R3187" t="s">
        <v>8319</v>
      </c>
      <c r="S3187" s="11">
        <f t="shared" si="247"/>
        <v>41829.977326388893</v>
      </c>
      <c r="T3187" s="11">
        <f t="shared" si="248"/>
        <v>16267.977326388891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3</v>
      </c>
      <c r="P3188">
        <f t="shared" si="246"/>
        <v>1.1399999999999999</v>
      </c>
      <c r="Q3188" s="13" t="s">
        <v>8318</v>
      </c>
      <c r="R3188" t="s">
        <v>8319</v>
      </c>
      <c r="S3188" s="11">
        <f t="shared" si="247"/>
        <v>41868.924050925925</v>
      </c>
      <c r="T3188" s="11">
        <f t="shared" si="248"/>
        <v>16329.875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</v>
      </c>
      <c r="P3189">
        <f t="shared" si="246"/>
        <v>0.32</v>
      </c>
      <c r="Q3189" s="13" t="s">
        <v>8318</v>
      </c>
      <c r="R3189" t="s">
        <v>8319</v>
      </c>
      <c r="S3189" s="11">
        <f t="shared" si="247"/>
        <v>41835.666354166664</v>
      </c>
      <c r="T3189" s="11">
        <f t="shared" si="248"/>
        <v>16286.666354166666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39</v>
      </c>
      <c r="P3190">
        <f t="shared" si="246"/>
        <v>8.56</v>
      </c>
      <c r="Q3190" s="13" t="s">
        <v>8318</v>
      </c>
      <c r="R3190" t="s">
        <v>8360</v>
      </c>
      <c r="S3190" s="11">
        <f t="shared" si="247"/>
        <v>42144.415532407409</v>
      </c>
      <c r="T3190" s="11">
        <f t="shared" si="248"/>
        <v>16596.415532407405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0</v>
      </c>
      <c r="P3191">
        <f t="shared" si="246"/>
        <v>4</v>
      </c>
      <c r="Q3191" s="13" t="s">
        <v>8318</v>
      </c>
      <c r="R3191" t="s">
        <v>8360</v>
      </c>
      <c r="S3191" s="11">
        <f t="shared" si="247"/>
        <v>42118.346435185187</v>
      </c>
      <c r="T3191" s="11">
        <f t="shared" si="248"/>
        <v>16579.346435185184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2</v>
      </c>
      <c r="P3192" t="e">
        <f t="shared" si="246"/>
        <v>#DIV/0!</v>
      </c>
      <c r="Q3192" s="13" t="s">
        <v>8318</v>
      </c>
      <c r="R3192" t="s">
        <v>8360</v>
      </c>
      <c r="S3192" s="11">
        <f t="shared" si="247"/>
        <v>42683.151331018518</v>
      </c>
      <c r="T3192" s="11">
        <f t="shared" si="248"/>
        <v>17144.192997685186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2</v>
      </c>
      <c r="P3193">
        <f t="shared" si="246"/>
        <v>18.75</v>
      </c>
      <c r="Q3193" s="13" t="s">
        <v>8318</v>
      </c>
      <c r="R3193" t="s">
        <v>8360</v>
      </c>
      <c r="S3193" s="11">
        <f t="shared" si="247"/>
        <v>42538.755428240736</v>
      </c>
      <c r="T3193" s="11">
        <f t="shared" si="248"/>
        <v>17029.75542824074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9.3800000000000008</v>
      </c>
      <c r="Q3194" s="13" t="s">
        <v>8318</v>
      </c>
      <c r="R3194" t="s">
        <v>8360</v>
      </c>
      <c r="S3194" s="11">
        <f t="shared" si="247"/>
        <v>42018.94049768518</v>
      </c>
      <c r="T3194" s="11">
        <f t="shared" si="248"/>
        <v>16494.916666666668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2</v>
      </c>
      <c r="P3195">
        <f t="shared" si="246"/>
        <v>3.13</v>
      </c>
      <c r="Q3195" s="13" t="s">
        <v>8318</v>
      </c>
      <c r="R3195" t="s">
        <v>8360</v>
      </c>
      <c r="S3195" s="11">
        <f t="shared" si="247"/>
        <v>42010.968240740738</v>
      </c>
      <c r="T3195" s="11">
        <f t="shared" si="248"/>
        <v>16486.968240740742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1</v>
      </c>
      <c r="P3196" t="e">
        <f t="shared" si="246"/>
        <v>#DIV/0!</v>
      </c>
      <c r="Q3196" s="13" t="s">
        <v>8318</v>
      </c>
      <c r="R3196" t="s">
        <v>8360</v>
      </c>
      <c r="S3196" s="11">
        <f t="shared" si="247"/>
        <v>42182.062476851846</v>
      </c>
      <c r="T3196" s="11">
        <f t="shared" si="248"/>
        <v>16643.06247685185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2</v>
      </c>
      <c r="P3197">
        <f t="shared" si="246"/>
        <v>1.92</v>
      </c>
      <c r="Q3197" s="13" t="s">
        <v>8318</v>
      </c>
      <c r="R3197" t="s">
        <v>8360</v>
      </c>
      <c r="S3197" s="11">
        <f t="shared" si="247"/>
        <v>42017.594236111108</v>
      </c>
      <c r="T3197" s="11">
        <f t="shared" si="248"/>
        <v>16478.594236111112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12.5</v>
      </c>
      <c r="Q3198" s="13" t="s">
        <v>8318</v>
      </c>
      <c r="R3198" t="s">
        <v>8360</v>
      </c>
      <c r="S3198" s="11">
        <f t="shared" si="247"/>
        <v>42157.598090277781</v>
      </c>
      <c r="T3198" s="11">
        <f t="shared" si="248"/>
        <v>16648.583333333332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</v>
      </c>
      <c r="P3199">
        <f t="shared" si="246"/>
        <v>18.75</v>
      </c>
      <c r="Q3199" s="13" t="s">
        <v>8318</v>
      </c>
      <c r="R3199" t="s">
        <v>8360</v>
      </c>
      <c r="S3199" s="11">
        <f t="shared" si="247"/>
        <v>42009.493263888886</v>
      </c>
      <c r="T3199" s="11">
        <f t="shared" si="248"/>
        <v>16470.493263888889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25</v>
      </c>
      <c r="Q3200" s="13" t="s">
        <v>8318</v>
      </c>
      <c r="R3200" t="s">
        <v>8360</v>
      </c>
      <c r="S3200" s="11">
        <f t="shared" si="247"/>
        <v>42013.424502314811</v>
      </c>
      <c r="T3200" s="11">
        <f t="shared" si="248"/>
        <v>16482.424502314814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2</v>
      </c>
      <c r="P3201">
        <f t="shared" si="246"/>
        <v>1.42</v>
      </c>
      <c r="Q3201" s="13" t="s">
        <v>8318</v>
      </c>
      <c r="R3201" t="s">
        <v>8360</v>
      </c>
      <c r="S3201" s="11">
        <f t="shared" si="247"/>
        <v>41858.761782407404</v>
      </c>
      <c r="T3201" s="11">
        <f t="shared" si="248"/>
        <v>16319.875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75</v>
      </c>
      <c r="Q3202" s="13" t="s">
        <v>8318</v>
      </c>
      <c r="R3202" t="s">
        <v>8360</v>
      </c>
      <c r="S3202" s="11">
        <f t="shared" si="247"/>
        <v>42460.320613425924</v>
      </c>
      <c r="T3202" s="11">
        <f t="shared" si="248"/>
        <v>16921.231944444444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4</v>
      </c>
      <c r="P3203">
        <f t="shared" ref="P3203:P3266" si="251">ROUND(E3203/L3203,2)</f>
        <v>37.5</v>
      </c>
      <c r="Q3203" s="13" t="s">
        <v>8318</v>
      </c>
      <c r="R3203" t="s">
        <v>8360</v>
      </c>
      <c r="S3203" s="11">
        <f t="shared" ref="S3203:S3266" si="252">(((J3203/60)/60)/24)+DATE(1970, 1,1)</f>
        <v>41861.767094907409</v>
      </c>
      <c r="T3203" s="11">
        <f t="shared" ref="T3203:T3266" si="253">(((I3203/60)/60)/24)</f>
        <v>16313.767094907407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2</v>
      </c>
      <c r="P3204">
        <f t="shared" si="251"/>
        <v>3</v>
      </c>
      <c r="Q3204" s="13" t="s">
        <v>8318</v>
      </c>
      <c r="R3204" t="s">
        <v>8360</v>
      </c>
      <c r="S3204" s="11">
        <f t="shared" si="252"/>
        <v>42293.853541666671</v>
      </c>
      <c r="T3204" s="11">
        <f t="shared" si="253"/>
        <v>16783.249305555557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7</v>
      </c>
      <c r="P3205">
        <f t="shared" si="251"/>
        <v>12.33</v>
      </c>
      <c r="Q3205" s="13" t="s">
        <v>8318</v>
      </c>
      <c r="R3205" t="s">
        <v>8360</v>
      </c>
      <c r="S3205" s="11">
        <f t="shared" si="252"/>
        <v>42242.988680555558</v>
      </c>
      <c r="T3205" s="11">
        <f t="shared" si="253"/>
        <v>16703.988680555554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15</v>
      </c>
      <c r="P3206" t="e">
        <f t="shared" si="251"/>
        <v>#DIV/0!</v>
      </c>
      <c r="Q3206" s="13" t="s">
        <v>8318</v>
      </c>
      <c r="R3206" t="s">
        <v>8360</v>
      </c>
      <c r="S3206" s="11">
        <f t="shared" si="252"/>
        <v>42172.686099537037</v>
      </c>
      <c r="T3206" s="11">
        <f t="shared" si="253"/>
        <v>16633.676388888889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1</v>
      </c>
      <c r="P3207">
        <f t="shared" si="251"/>
        <v>6</v>
      </c>
      <c r="Q3207" s="13" t="s">
        <v>8318</v>
      </c>
      <c r="R3207" t="s">
        <v>8360</v>
      </c>
      <c r="S3207" s="11">
        <f t="shared" si="252"/>
        <v>42095.374675925923</v>
      </c>
      <c r="T3207" s="11">
        <f t="shared" si="253"/>
        <v>16556.374675925927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1</v>
      </c>
      <c r="P3208" t="e">
        <f t="shared" si="251"/>
        <v>#DIV/0!</v>
      </c>
      <c r="Q3208" s="13" t="s">
        <v>8318</v>
      </c>
      <c r="R3208" t="s">
        <v>8360</v>
      </c>
      <c r="S3208" s="11">
        <f t="shared" si="252"/>
        <v>42236.276053240741</v>
      </c>
      <c r="T3208" s="11">
        <f t="shared" si="253"/>
        <v>16697.276053240741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1</v>
      </c>
      <c r="P3209">
        <f t="shared" si="251"/>
        <v>1.97</v>
      </c>
      <c r="Q3209" s="13" t="s">
        <v>8318</v>
      </c>
      <c r="R3209" t="s">
        <v>8360</v>
      </c>
      <c r="S3209" s="11">
        <f t="shared" si="252"/>
        <v>42057.277858796297</v>
      </c>
      <c r="T3209" s="11">
        <f t="shared" si="253"/>
        <v>16548.236192129629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</v>
      </c>
      <c r="P3210">
        <f t="shared" si="251"/>
        <v>0.87</v>
      </c>
      <c r="Q3210" s="13" t="s">
        <v>8318</v>
      </c>
      <c r="R3210" t="s">
        <v>8319</v>
      </c>
      <c r="S3210" s="11">
        <f t="shared" si="252"/>
        <v>41827.605057870373</v>
      </c>
      <c r="T3210" s="11">
        <f t="shared" si="253"/>
        <v>16279.605057870373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</v>
      </c>
      <c r="P3211">
        <f t="shared" si="251"/>
        <v>0.31</v>
      </c>
      <c r="Q3211" s="13" t="s">
        <v>8318</v>
      </c>
      <c r="R3211" t="s">
        <v>8319</v>
      </c>
      <c r="S3211" s="11">
        <f t="shared" si="252"/>
        <v>41778.637245370373</v>
      </c>
      <c r="T3211" s="11">
        <f t="shared" si="253"/>
        <v>16241.958333333334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2</v>
      </c>
      <c r="P3212">
        <f t="shared" si="251"/>
        <v>1.17</v>
      </c>
      <c r="Q3212" s="13" t="s">
        <v>8318</v>
      </c>
      <c r="R3212" t="s">
        <v>8319</v>
      </c>
      <c r="S3212" s="11">
        <f t="shared" si="252"/>
        <v>41013.936562499999</v>
      </c>
      <c r="T3212" s="11">
        <f t="shared" si="253"/>
        <v>15492.165972222223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0</v>
      </c>
      <c r="P3213">
        <f t="shared" si="251"/>
        <v>0.22</v>
      </c>
      <c r="Q3213" s="13" t="s">
        <v>8318</v>
      </c>
      <c r="R3213" t="s">
        <v>8319</v>
      </c>
      <c r="S3213" s="11">
        <f t="shared" si="252"/>
        <v>41834.586574074077</v>
      </c>
      <c r="T3213" s="11">
        <f t="shared" si="253"/>
        <v>16297.083333333334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2</v>
      </c>
      <c r="P3214">
        <f t="shared" si="251"/>
        <v>0.74</v>
      </c>
      <c r="Q3214" s="13" t="s">
        <v>8318</v>
      </c>
      <c r="R3214" t="s">
        <v>8319</v>
      </c>
      <c r="S3214" s="11">
        <f t="shared" si="252"/>
        <v>41829.795729166668</v>
      </c>
      <c r="T3214" s="11">
        <f t="shared" si="253"/>
        <v>16290.795729166668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</v>
      </c>
      <c r="P3215">
        <f t="shared" si="251"/>
        <v>1.49</v>
      </c>
      <c r="Q3215" s="13" t="s">
        <v>8318</v>
      </c>
      <c r="R3215" t="s">
        <v>8319</v>
      </c>
      <c r="S3215" s="11">
        <f t="shared" si="252"/>
        <v>42171.763414351852</v>
      </c>
      <c r="T3215" s="11">
        <f t="shared" si="253"/>
        <v>16642.763414351852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</v>
      </c>
      <c r="P3216">
        <f t="shared" si="251"/>
        <v>0.61</v>
      </c>
      <c r="Q3216" s="13" t="s">
        <v>8318</v>
      </c>
      <c r="R3216" t="s">
        <v>8319</v>
      </c>
      <c r="S3216" s="11">
        <f t="shared" si="252"/>
        <v>42337.792511574073</v>
      </c>
      <c r="T3216" s="11">
        <f t="shared" si="253"/>
        <v>16805.996527777777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0</v>
      </c>
      <c r="P3217">
        <f t="shared" si="251"/>
        <v>0.52</v>
      </c>
      <c r="Q3217" s="13" t="s">
        <v>8318</v>
      </c>
      <c r="R3217" t="s">
        <v>8319</v>
      </c>
      <c r="S3217" s="11">
        <f t="shared" si="252"/>
        <v>42219.665173611109</v>
      </c>
      <c r="T3217" s="11">
        <f t="shared" si="253"/>
        <v>16688.165972222221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4</v>
      </c>
      <c r="P3218">
        <f t="shared" si="251"/>
        <v>2</v>
      </c>
      <c r="Q3218" s="13" t="s">
        <v>8318</v>
      </c>
      <c r="R3218" t="s">
        <v>8319</v>
      </c>
      <c r="S3218" s="11">
        <f t="shared" si="252"/>
        <v>42165.462627314817</v>
      </c>
      <c r="T3218" s="11">
        <f t="shared" si="253"/>
        <v>16627.604166666668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2</v>
      </c>
      <c r="P3219">
        <f t="shared" si="251"/>
        <v>0.67</v>
      </c>
      <c r="Q3219" s="13" t="s">
        <v>8318</v>
      </c>
      <c r="R3219" t="s">
        <v>8319</v>
      </c>
      <c r="S3219" s="11">
        <f t="shared" si="252"/>
        <v>42648.546111111107</v>
      </c>
      <c r="T3219" s="11">
        <f t="shared" si="253"/>
        <v>17109.546111111111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</v>
      </c>
      <c r="P3220">
        <f t="shared" si="251"/>
        <v>0.38</v>
      </c>
      <c r="Q3220" s="13" t="s">
        <v>8318</v>
      </c>
      <c r="R3220" t="s">
        <v>8319</v>
      </c>
      <c r="S3220" s="11">
        <f t="shared" si="252"/>
        <v>41971.002152777779</v>
      </c>
      <c r="T3220" s="11">
        <f t="shared" si="253"/>
        <v>16435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0</v>
      </c>
      <c r="P3221">
        <f t="shared" si="251"/>
        <v>0.57999999999999996</v>
      </c>
      <c r="Q3221" s="13" t="s">
        <v>8318</v>
      </c>
      <c r="R3221" t="s">
        <v>8319</v>
      </c>
      <c r="S3221" s="11">
        <f t="shared" si="252"/>
        <v>42050.983182870375</v>
      </c>
      <c r="T3221" s="11">
        <f t="shared" si="253"/>
        <v>16516.941516203704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0</v>
      </c>
      <c r="P3222">
        <f t="shared" si="251"/>
        <v>1.1499999999999999</v>
      </c>
      <c r="Q3222" s="13" t="s">
        <v>8318</v>
      </c>
      <c r="R3222" t="s">
        <v>8319</v>
      </c>
      <c r="S3222" s="11">
        <f t="shared" si="252"/>
        <v>42772.833379629628</v>
      </c>
      <c r="T3222" s="11">
        <f t="shared" si="253"/>
        <v>17237.875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2</v>
      </c>
      <c r="P3223">
        <f t="shared" si="251"/>
        <v>0.6</v>
      </c>
      <c r="Q3223" s="13" t="s">
        <v>8318</v>
      </c>
      <c r="R3223" t="s">
        <v>8319</v>
      </c>
      <c r="S3223" s="11">
        <f t="shared" si="252"/>
        <v>42155.696793981479</v>
      </c>
      <c r="T3223" s="11">
        <f t="shared" si="253"/>
        <v>16621.696793981482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3</v>
      </c>
      <c r="P3224">
        <f t="shared" si="251"/>
        <v>0.8</v>
      </c>
      <c r="Q3224" s="13" t="s">
        <v>8318</v>
      </c>
      <c r="R3224" t="s">
        <v>8319</v>
      </c>
      <c r="S3224" s="11">
        <f t="shared" si="252"/>
        <v>42270.582141203704</v>
      </c>
      <c r="T3224" s="11">
        <f t="shared" si="253"/>
        <v>16732.895138888889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2</v>
      </c>
      <c r="P3225">
        <f t="shared" si="251"/>
        <v>0.88</v>
      </c>
      <c r="Q3225" s="13" t="s">
        <v>8318</v>
      </c>
      <c r="R3225" t="s">
        <v>8319</v>
      </c>
      <c r="S3225" s="11">
        <f t="shared" si="252"/>
        <v>42206.835370370376</v>
      </c>
      <c r="T3225" s="11">
        <f t="shared" si="253"/>
        <v>16667.835370370372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0</v>
      </c>
      <c r="P3226">
        <f t="shared" si="251"/>
        <v>0.3</v>
      </c>
      <c r="Q3226" s="13" t="s">
        <v>8318</v>
      </c>
      <c r="R3226" t="s">
        <v>8319</v>
      </c>
      <c r="S3226" s="11">
        <f t="shared" si="252"/>
        <v>42697.850844907407</v>
      </c>
      <c r="T3226" s="11">
        <f t="shared" si="253"/>
        <v>17176.208333333332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3</v>
      </c>
      <c r="P3227">
        <f t="shared" si="251"/>
        <v>1.67</v>
      </c>
      <c r="Q3227" s="13" t="s">
        <v>8318</v>
      </c>
      <c r="R3227" t="s">
        <v>8319</v>
      </c>
      <c r="S3227" s="11">
        <f t="shared" si="252"/>
        <v>42503.559467592597</v>
      </c>
      <c r="T3227" s="11">
        <f t="shared" si="253"/>
        <v>16955.875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5</v>
      </c>
      <c r="P3228">
        <f t="shared" si="251"/>
        <v>3.1</v>
      </c>
      <c r="Q3228" s="13" t="s">
        <v>8318</v>
      </c>
      <c r="R3228" t="s">
        <v>8319</v>
      </c>
      <c r="S3228" s="11">
        <f t="shared" si="252"/>
        <v>42277.583472222221</v>
      </c>
      <c r="T3228" s="11">
        <f t="shared" si="253"/>
        <v>16738.583472222221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5</v>
      </c>
      <c r="P3229">
        <f t="shared" si="251"/>
        <v>2.17</v>
      </c>
      <c r="Q3229" s="13" t="s">
        <v>8318</v>
      </c>
      <c r="R3229" t="s">
        <v>8319</v>
      </c>
      <c r="S3229" s="11">
        <f t="shared" si="252"/>
        <v>42722.882361111115</v>
      </c>
      <c r="T3229" s="11">
        <f t="shared" si="253"/>
        <v>17183.882361111111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</v>
      </c>
      <c r="P3230">
        <f t="shared" si="251"/>
        <v>1.76</v>
      </c>
      <c r="Q3230" s="13" t="s">
        <v>8318</v>
      </c>
      <c r="R3230" t="s">
        <v>8319</v>
      </c>
      <c r="S3230" s="11">
        <f t="shared" si="252"/>
        <v>42323.70930555556</v>
      </c>
      <c r="T3230" s="11">
        <f t="shared" si="253"/>
        <v>16786.207638888889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0</v>
      </c>
      <c r="P3231">
        <f t="shared" si="251"/>
        <v>0.32</v>
      </c>
      <c r="Q3231" s="13" t="s">
        <v>8318</v>
      </c>
      <c r="R3231" t="s">
        <v>8319</v>
      </c>
      <c r="S3231" s="11">
        <f t="shared" si="252"/>
        <v>41933.291643518518</v>
      </c>
      <c r="T3231" s="11">
        <f t="shared" si="253"/>
        <v>16394.333310185186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2</v>
      </c>
      <c r="P3232">
        <f t="shared" si="251"/>
        <v>1.73</v>
      </c>
      <c r="Q3232" s="13" t="s">
        <v>8318</v>
      </c>
      <c r="R3232" t="s">
        <v>8319</v>
      </c>
      <c r="S3232" s="11">
        <f t="shared" si="252"/>
        <v>41898.168125000004</v>
      </c>
      <c r="T3232" s="11">
        <f t="shared" si="253"/>
        <v>16344.165972222223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6</v>
      </c>
      <c r="P3233">
        <f t="shared" si="251"/>
        <v>2.25</v>
      </c>
      <c r="Q3233" s="13" t="s">
        <v>8318</v>
      </c>
      <c r="R3233" t="s">
        <v>8319</v>
      </c>
      <c r="S3233" s="11">
        <f t="shared" si="252"/>
        <v>42446.943831018521</v>
      </c>
      <c r="T3233" s="11">
        <f t="shared" si="253"/>
        <v>16907.943831018518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6</v>
      </c>
      <c r="P3234">
        <f t="shared" si="251"/>
        <v>2.38</v>
      </c>
      <c r="Q3234" s="13" t="s">
        <v>8318</v>
      </c>
      <c r="R3234" t="s">
        <v>8319</v>
      </c>
      <c r="S3234" s="11">
        <f t="shared" si="252"/>
        <v>42463.81385416667</v>
      </c>
      <c r="T3234" s="11">
        <f t="shared" si="253"/>
        <v>16925.165972222221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</v>
      </c>
      <c r="P3235">
        <f t="shared" si="251"/>
        <v>1</v>
      </c>
      <c r="Q3235" s="13" t="s">
        <v>8318</v>
      </c>
      <c r="R3235" t="s">
        <v>8319</v>
      </c>
      <c r="S3235" s="11">
        <f t="shared" si="252"/>
        <v>42766.805034722223</v>
      </c>
      <c r="T3235" s="11">
        <f t="shared" si="253"/>
        <v>17227.805034722223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2</v>
      </c>
      <c r="P3236">
        <f t="shared" si="251"/>
        <v>0.53</v>
      </c>
      <c r="Q3236" s="13" t="s">
        <v>8318</v>
      </c>
      <c r="R3236" t="s">
        <v>8319</v>
      </c>
      <c r="S3236" s="11">
        <f t="shared" si="252"/>
        <v>42734.789444444439</v>
      </c>
      <c r="T3236" s="11">
        <f t="shared" si="253"/>
        <v>17198.979861111111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0</v>
      </c>
      <c r="P3237">
        <f t="shared" si="251"/>
        <v>0.34</v>
      </c>
      <c r="Q3237" s="13" t="s">
        <v>8318</v>
      </c>
      <c r="R3237" t="s">
        <v>8319</v>
      </c>
      <c r="S3237" s="11">
        <f t="shared" si="252"/>
        <v>42522.347812499997</v>
      </c>
      <c r="T3237" s="11">
        <f t="shared" si="253"/>
        <v>16983.3478125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0</v>
      </c>
      <c r="P3238">
        <f t="shared" si="251"/>
        <v>0.55000000000000004</v>
      </c>
      <c r="Q3238" s="13" t="s">
        <v>8318</v>
      </c>
      <c r="R3238" t="s">
        <v>8319</v>
      </c>
      <c r="S3238" s="11">
        <f t="shared" si="252"/>
        <v>42702.917048611111</v>
      </c>
      <c r="T3238" s="11">
        <f t="shared" si="253"/>
        <v>17163.917048611111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0</v>
      </c>
      <c r="P3239">
        <f t="shared" si="251"/>
        <v>0.22</v>
      </c>
      <c r="Q3239" s="13" t="s">
        <v>8318</v>
      </c>
      <c r="R3239" t="s">
        <v>8319</v>
      </c>
      <c r="S3239" s="11">
        <f t="shared" si="252"/>
        <v>42252.474351851852</v>
      </c>
      <c r="T3239" s="11">
        <f t="shared" si="253"/>
        <v>16707.165972222221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2</v>
      </c>
      <c r="P3240">
        <f t="shared" si="251"/>
        <v>0.76</v>
      </c>
      <c r="Q3240" s="13" t="s">
        <v>8318</v>
      </c>
      <c r="R3240" t="s">
        <v>8319</v>
      </c>
      <c r="S3240" s="11">
        <f t="shared" si="252"/>
        <v>42156.510393518518</v>
      </c>
      <c r="T3240" s="11">
        <f t="shared" si="253"/>
        <v>16617.510393518518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</v>
      </c>
      <c r="P3241">
        <f t="shared" si="251"/>
        <v>0.57999999999999996</v>
      </c>
      <c r="Q3241" s="13" t="s">
        <v>8318</v>
      </c>
      <c r="R3241" t="s">
        <v>8319</v>
      </c>
      <c r="S3241" s="11">
        <f t="shared" si="252"/>
        <v>42278.089039351849</v>
      </c>
      <c r="T3241" s="11">
        <f t="shared" si="253"/>
        <v>16733.999305555557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2</v>
      </c>
      <c r="P3242">
        <f t="shared" si="251"/>
        <v>1.76</v>
      </c>
      <c r="Q3242" s="13" t="s">
        <v>8318</v>
      </c>
      <c r="R3242" t="s">
        <v>8319</v>
      </c>
      <c r="S3242" s="11">
        <f t="shared" si="252"/>
        <v>42754.693842592591</v>
      </c>
      <c r="T3242" s="11">
        <f t="shared" si="253"/>
        <v>17213.958333333332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</v>
      </c>
      <c r="P3243">
        <f t="shared" si="251"/>
        <v>0.36</v>
      </c>
      <c r="Q3243" s="13" t="s">
        <v>8318</v>
      </c>
      <c r="R3243" t="s">
        <v>8319</v>
      </c>
      <c r="S3243" s="11">
        <f t="shared" si="252"/>
        <v>41893.324884259258</v>
      </c>
      <c r="T3243" s="11">
        <f t="shared" si="253"/>
        <v>16357.290972222223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</v>
      </c>
      <c r="P3244">
        <f t="shared" si="251"/>
        <v>0.33</v>
      </c>
      <c r="Q3244" s="13" t="s">
        <v>8318</v>
      </c>
      <c r="R3244" t="s">
        <v>8319</v>
      </c>
      <c r="S3244" s="11">
        <f t="shared" si="252"/>
        <v>41871.755694444444</v>
      </c>
      <c r="T3244" s="11">
        <f t="shared" si="253"/>
        <v>16332.755694444444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</v>
      </c>
      <c r="P3245">
        <f t="shared" si="251"/>
        <v>0.85</v>
      </c>
      <c r="Q3245" s="13" t="s">
        <v>8318</v>
      </c>
      <c r="R3245" t="s">
        <v>8319</v>
      </c>
      <c r="S3245" s="11">
        <f t="shared" si="252"/>
        <v>42262.096782407403</v>
      </c>
      <c r="T3245" s="11">
        <f t="shared" si="253"/>
        <v>16717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4</v>
      </c>
      <c r="P3246">
        <f t="shared" si="251"/>
        <v>0.86</v>
      </c>
      <c r="Q3246" s="13" t="s">
        <v>8318</v>
      </c>
      <c r="R3246" t="s">
        <v>8319</v>
      </c>
      <c r="S3246" s="11">
        <f t="shared" si="252"/>
        <v>42675.694236111114</v>
      </c>
      <c r="T3246" s="11">
        <f t="shared" si="253"/>
        <v>17136.735902777778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0</v>
      </c>
      <c r="P3247">
        <f t="shared" si="251"/>
        <v>0.22</v>
      </c>
      <c r="Q3247" s="13" t="s">
        <v>8318</v>
      </c>
      <c r="R3247" t="s">
        <v>8319</v>
      </c>
      <c r="S3247" s="11">
        <f t="shared" si="252"/>
        <v>42135.60020833333</v>
      </c>
      <c r="T3247" s="11">
        <f t="shared" si="253"/>
        <v>16598.083333333332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</v>
      </c>
      <c r="P3248">
        <f t="shared" si="251"/>
        <v>0.3</v>
      </c>
      <c r="Q3248" s="13" t="s">
        <v>8318</v>
      </c>
      <c r="R3248" t="s">
        <v>8319</v>
      </c>
      <c r="S3248" s="11">
        <f t="shared" si="252"/>
        <v>42230.472222222219</v>
      </c>
      <c r="T3248" s="11">
        <f t="shared" si="253"/>
        <v>16690.165972222221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2</v>
      </c>
      <c r="P3249">
        <f t="shared" si="251"/>
        <v>0.98</v>
      </c>
      <c r="Q3249" s="13" t="s">
        <v>8318</v>
      </c>
      <c r="R3249" t="s">
        <v>8319</v>
      </c>
      <c r="S3249" s="11">
        <f t="shared" si="252"/>
        <v>42167.434166666666</v>
      </c>
      <c r="T3249" s="11">
        <f t="shared" si="253"/>
        <v>16628.434166666666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0</v>
      </c>
      <c r="P3250">
        <f t="shared" si="251"/>
        <v>0.28000000000000003</v>
      </c>
      <c r="Q3250" s="13" t="s">
        <v>8318</v>
      </c>
      <c r="R3250" t="s">
        <v>8319</v>
      </c>
      <c r="S3250" s="11">
        <f t="shared" si="252"/>
        <v>42068.888391203705</v>
      </c>
      <c r="T3250" s="11">
        <f t="shared" si="253"/>
        <v>16529.846724537038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</v>
      </c>
      <c r="P3251">
        <f t="shared" si="251"/>
        <v>0.64</v>
      </c>
      <c r="Q3251" s="13" t="s">
        <v>8318</v>
      </c>
      <c r="R3251" t="s">
        <v>8319</v>
      </c>
      <c r="S3251" s="11">
        <f t="shared" si="252"/>
        <v>42145.746689814812</v>
      </c>
      <c r="T3251" s="11">
        <f t="shared" si="253"/>
        <v>16606.746689814816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0</v>
      </c>
      <c r="P3252">
        <f t="shared" si="251"/>
        <v>0.26</v>
      </c>
      <c r="Q3252" s="13" t="s">
        <v>8318</v>
      </c>
      <c r="R3252" t="s">
        <v>8319</v>
      </c>
      <c r="S3252" s="11">
        <f t="shared" si="252"/>
        <v>41918.742175925923</v>
      </c>
      <c r="T3252" s="11">
        <f t="shared" si="253"/>
        <v>16379.783842592593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4</v>
      </c>
      <c r="P3253">
        <f t="shared" si="251"/>
        <v>2.75</v>
      </c>
      <c r="Q3253" s="13" t="s">
        <v>8318</v>
      </c>
      <c r="R3253" t="s">
        <v>8319</v>
      </c>
      <c r="S3253" s="11">
        <f t="shared" si="252"/>
        <v>42146.731087962966</v>
      </c>
      <c r="T3253" s="11">
        <f t="shared" si="253"/>
        <v>16607.731087962962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2</v>
      </c>
      <c r="P3254">
        <f t="shared" si="251"/>
        <v>1.1000000000000001</v>
      </c>
      <c r="Q3254" s="13" t="s">
        <v>8318</v>
      </c>
      <c r="R3254" t="s">
        <v>8319</v>
      </c>
      <c r="S3254" s="11">
        <f t="shared" si="252"/>
        <v>42590.472685185188</v>
      </c>
      <c r="T3254" s="11">
        <f t="shared" si="253"/>
        <v>17051.472685185185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0</v>
      </c>
      <c r="P3255">
        <f t="shared" si="251"/>
        <v>0.48</v>
      </c>
      <c r="Q3255" s="13" t="s">
        <v>8318</v>
      </c>
      <c r="R3255" t="s">
        <v>8319</v>
      </c>
      <c r="S3255" s="11">
        <f t="shared" si="252"/>
        <v>42602.576712962968</v>
      </c>
      <c r="T3255" s="11">
        <f t="shared" si="253"/>
        <v>17052.15625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0</v>
      </c>
      <c r="P3256">
        <f t="shared" si="251"/>
        <v>0.3</v>
      </c>
      <c r="Q3256" s="13" t="s">
        <v>8318</v>
      </c>
      <c r="R3256" t="s">
        <v>8319</v>
      </c>
      <c r="S3256" s="11">
        <f t="shared" si="252"/>
        <v>42059.085752314815</v>
      </c>
      <c r="T3256" s="11">
        <f t="shared" si="253"/>
        <v>16520.044085648147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18</v>
      </c>
      <c r="P3257">
        <f t="shared" si="251"/>
        <v>3.06</v>
      </c>
      <c r="Q3257" s="13" t="s">
        <v>8318</v>
      </c>
      <c r="R3257" t="s">
        <v>8319</v>
      </c>
      <c r="S3257" s="11">
        <f t="shared" si="252"/>
        <v>41889.768229166664</v>
      </c>
      <c r="T3257" s="11">
        <f t="shared" si="253"/>
        <v>16350.768229166666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</v>
      </c>
      <c r="P3258">
        <f t="shared" si="251"/>
        <v>0.31</v>
      </c>
      <c r="Q3258" s="13" t="s">
        <v>8318</v>
      </c>
      <c r="R3258" t="s">
        <v>8319</v>
      </c>
      <c r="S3258" s="11">
        <f t="shared" si="252"/>
        <v>42144.573807870373</v>
      </c>
      <c r="T3258" s="11">
        <f t="shared" si="253"/>
        <v>16597.165972222221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3</v>
      </c>
      <c r="P3259">
        <f t="shared" si="251"/>
        <v>1.34</v>
      </c>
      <c r="Q3259" s="13" t="s">
        <v>8318</v>
      </c>
      <c r="R3259" t="s">
        <v>8319</v>
      </c>
      <c r="S3259" s="11">
        <f t="shared" si="252"/>
        <v>42758.559629629628</v>
      </c>
      <c r="T3259" s="11">
        <f t="shared" si="253"/>
        <v>17219.559629629632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</v>
      </c>
      <c r="P3260">
        <f t="shared" si="251"/>
        <v>0.71</v>
      </c>
      <c r="Q3260" s="13" t="s">
        <v>8318</v>
      </c>
      <c r="R3260" t="s">
        <v>8319</v>
      </c>
      <c r="S3260" s="11">
        <f t="shared" si="252"/>
        <v>41982.887280092589</v>
      </c>
      <c r="T3260" s="11">
        <f t="shared" si="253"/>
        <v>16443.887280092593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0</v>
      </c>
      <c r="P3261">
        <f t="shared" si="251"/>
        <v>0.55000000000000004</v>
      </c>
      <c r="Q3261" s="13" t="s">
        <v>8318</v>
      </c>
      <c r="R3261" t="s">
        <v>8319</v>
      </c>
      <c r="S3261" s="11">
        <f t="shared" si="252"/>
        <v>42614.760937500003</v>
      </c>
      <c r="T3261" s="11">
        <f t="shared" si="253"/>
        <v>17075.165972222221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</v>
      </c>
      <c r="P3262">
        <f t="shared" si="251"/>
        <v>0.73</v>
      </c>
      <c r="Q3262" s="13" t="s">
        <v>8318</v>
      </c>
      <c r="R3262" t="s">
        <v>8319</v>
      </c>
      <c r="S3262" s="11">
        <f t="shared" si="252"/>
        <v>42303.672662037032</v>
      </c>
      <c r="T3262" s="11">
        <f t="shared" si="253"/>
        <v>16769.714328703703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2</v>
      </c>
      <c r="P3263">
        <f t="shared" si="251"/>
        <v>1.08</v>
      </c>
      <c r="Q3263" s="13" t="s">
        <v>8318</v>
      </c>
      <c r="R3263" t="s">
        <v>8319</v>
      </c>
      <c r="S3263" s="11">
        <f t="shared" si="252"/>
        <v>42171.725416666668</v>
      </c>
      <c r="T3263" s="11">
        <f t="shared" si="253"/>
        <v>16632.725416666668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0</v>
      </c>
      <c r="P3264">
        <f t="shared" si="251"/>
        <v>0.39</v>
      </c>
      <c r="Q3264" s="13" t="s">
        <v>8318</v>
      </c>
      <c r="R3264" t="s">
        <v>8319</v>
      </c>
      <c r="S3264" s="11">
        <f t="shared" si="252"/>
        <v>41964.315532407403</v>
      </c>
      <c r="T3264" s="11">
        <f t="shared" si="253"/>
        <v>16426.166666666668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2</v>
      </c>
      <c r="P3265">
        <f t="shared" si="251"/>
        <v>0.76</v>
      </c>
      <c r="Q3265" s="13" t="s">
        <v>8318</v>
      </c>
      <c r="R3265" t="s">
        <v>8319</v>
      </c>
      <c r="S3265" s="11">
        <f t="shared" si="252"/>
        <v>42284.516064814816</v>
      </c>
      <c r="T3265" s="11">
        <f t="shared" si="253"/>
        <v>16738.875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2</v>
      </c>
      <c r="P3266">
        <f t="shared" si="251"/>
        <v>1.06</v>
      </c>
      <c r="Q3266" s="13" t="s">
        <v>8318</v>
      </c>
      <c r="R3266" t="s">
        <v>8319</v>
      </c>
      <c r="S3266" s="11">
        <f t="shared" si="252"/>
        <v>42016.800208333334</v>
      </c>
      <c r="T3266" s="11">
        <f t="shared" si="253"/>
        <v>16463.916666666668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2</v>
      </c>
      <c r="P3267">
        <f t="shared" ref="P3267:P3330" si="256">ROUND(E3267/L3267,2)</f>
        <v>0.81</v>
      </c>
      <c r="Q3267" s="13" t="s">
        <v>8318</v>
      </c>
      <c r="R3267" t="s">
        <v>8319</v>
      </c>
      <c r="S3267" s="11">
        <f t="shared" ref="S3267:S3330" si="257">(((J3267/60)/60)/24)+DATE(1970, 1,1)</f>
        <v>42311.711979166663</v>
      </c>
      <c r="T3267" s="11">
        <f t="shared" ref="T3267:T3330" si="258">(((I3267/60)/60)/24)</f>
        <v>16772.708333333332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</v>
      </c>
      <c r="P3268">
        <f t="shared" si="256"/>
        <v>0.31</v>
      </c>
      <c r="Q3268" s="13" t="s">
        <v>8318</v>
      </c>
      <c r="R3268" t="s">
        <v>8319</v>
      </c>
      <c r="S3268" s="11">
        <f t="shared" si="257"/>
        <v>42136.536134259266</v>
      </c>
      <c r="T3268" s="11">
        <f t="shared" si="258"/>
        <v>16598.875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0</v>
      </c>
      <c r="P3269">
        <f t="shared" si="256"/>
        <v>0.18</v>
      </c>
      <c r="Q3269" s="13" t="s">
        <v>8318</v>
      </c>
      <c r="R3269" t="s">
        <v>8319</v>
      </c>
      <c r="S3269" s="11">
        <f t="shared" si="257"/>
        <v>42172.757638888885</v>
      </c>
      <c r="T3269" s="11">
        <f t="shared" si="258"/>
        <v>16633.757638888888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3</v>
      </c>
      <c r="P3270">
        <f t="shared" si="256"/>
        <v>1.21</v>
      </c>
      <c r="Q3270" s="13" t="s">
        <v>8318</v>
      </c>
      <c r="R3270" t="s">
        <v>8319</v>
      </c>
      <c r="S3270" s="11">
        <f t="shared" si="257"/>
        <v>42590.90425925926</v>
      </c>
      <c r="T3270" s="11">
        <f t="shared" si="258"/>
        <v>17037.90425925926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</v>
      </c>
      <c r="P3271">
        <f t="shared" si="256"/>
        <v>0.73</v>
      </c>
      <c r="Q3271" s="13" t="s">
        <v>8318</v>
      </c>
      <c r="R3271" t="s">
        <v>8319</v>
      </c>
      <c r="S3271" s="11">
        <f t="shared" si="257"/>
        <v>42137.395798611105</v>
      </c>
      <c r="T3271" s="11">
        <f t="shared" si="258"/>
        <v>16602.458333333332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3</v>
      </c>
      <c r="P3272">
        <f t="shared" si="256"/>
        <v>1.7</v>
      </c>
      <c r="Q3272" s="13" t="s">
        <v>8318</v>
      </c>
      <c r="R3272" t="s">
        <v>8319</v>
      </c>
      <c r="S3272" s="11">
        <f t="shared" si="257"/>
        <v>42167.533159722225</v>
      </c>
      <c r="T3272" s="11">
        <f t="shared" si="258"/>
        <v>16628.533159722221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3</v>
      </c>
      <c r="P3273">
        <f t="shared" si="256"/>
        <v>1</v>
      </c>
      <c r="Q3273" s="13" t="s">
        <v>8318</v>
      </c>
      <c r="R3273" t="s">
        <v>8319</v>
      </c>
      <c r="S3273" s="11">
        <f t="shared" si="257"/>
        <v>41915.437210648146</v>
      </c>
      <c r="T3273" s="11">
        <f t="shared" si="258"/>
        <v>16376.478877314816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</v>
      </c>
      <c r="P3274">
        <f t="shared" si="256"/>
        <v>0.35</v>
      </c>
      <c r="Q3274" s="13" t="s">
        <v>8318</v>
      </c>
      <c r="R3274" t="s">
        <v>8319</v>
      </c>
      <c r="S3274" s="11">
        <f t="shared" si="257"/>
        <v>42284.500104166669</v>
      </c>
      <c r="T3274" s="11">
        <f t="shared" si="258"/>
        <v>16745.541770833333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</v>
      </c>
      <c r="P3275">
        <f t="shared" si="256"/>
        <v>2.4300000000000002</v>
      </c>
      <c r="Q3275" s="13" t="s">
        <v>8318</v>
      </c>
      <c r="R3275" t="s">
        <v>8319</v>
      </c>
      <c r="S3275" s="11">
        <f t="shared" si="257"/>
        <v>42611.801412037035</v>
      </c>
      <c r="T3275" s="11">
        <f t="shared" si="258"/>
        <v>17058.791666666668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0</v>
      </c>
      <c r="P3276">
        <f t="shared" si="256"/>
        <v>0.17</v>
      </c>
      <c r="Q3276" s="13" t="s">
        <v>8318</v>
      </c>
      <c r="R3276" t="s">
        <v>8319</v>
      </c>
      <c r="S3276" s="11">
        <f t="shared" si="257"/>
        <v>42400.704537037032</v>
      </c>
      <c r="T3276" s="11">
        <f t="shared" si="258"/>
        <v>16875.875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3</v>
      </c>
      <c r="P3277">
        <f t="shared" si="256"/>
        <v>4.17</v>
      </c>
      <c r="Q3277" s="13" t="s">
        <v>8318</v>
      </c>
      <c r="R3277" t="s">
        <v>8319</v>
      </c>
      <c r="S3277" s="11">
        <f t="shared" si="257"/>
        <v>42017.88045138889</v>
      </c>
      <c r="T3277" s="11">
        <f t="shared" si="258"/>
        <v>16475.1875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</v>
      </c>
      <c r="P3278">
        <f t="shared" si="256"/>
        <v>0.5</v>
      </c>
      <c r="Q3278" s="13" t="s">
        <v>8318</v>
      </c>
      <c r="R3278" t="s">
        <v>8319</v>
      </c>
      <c r="S3278" s="11">
        <f t="shared" si="257"/>
        <v>42426.949988425928</v>
      </c>
      <c r="T3278" s="11">
        <f t="shared" si="258"/>
        <v>16892.165972222221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</v>
      </c>
      <c r="P3279">
        <f t="shared" si="256"/>
        <v>0.5</v>
      </c>
      <c r="Q3279" s="13" t="s">
        <v>8318</v>
      </c>
      <c r="R3279" t="s">
        <v>8319</v>
      </c>
      <c r="S3279" s="11">
        <f t="shared" si="257"/>
        <v>41931.682939814818</v>
      </c>
      <c r="T3279" s="11">
        <f t="shared" si="258"/>
        <v>16392.724606481483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2</v>
      </c>
      <c r="P3280">
        <f t="shared" si="256"/>
        <v>1.47</v>
      </c>
      <c r="Q3280" s="13" t="s">
        <v>8318</v>
      </c>
      <c r="R3280" t="s">
        <v>8319</v>
      </c>
      <c r="S3280" s="11">
        <f t="shared" si="257"/>
        <v>42124.848414351851</v>
      </c>
      <c r="T3280" s="11">
        <f t="shared" si="258"/>
        <v>16585.848414351851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</v>
      </c>
      <c r="P3281">
        <f t="shared" si="256"/>
        <v>0.79</v>
      </c>
      <c r="Q3281" s="13" t="s">
        <v>8318</v>
      </c>
      <c r="R3281" t="s">
        <v>8319</v>
      </c>
      <c r="S3281" s="11">
        <f t="shared" si="257"/>
        <v>42431.102534722217</v>
      </c>
      <c r="T3281" s="11">
        <f t="shared" si="258"/>
        <v>16892.060868055556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3</v>
      </c>
      <c r="P3282">
        <f t="shared" si="256"/>
        <v>1.67</v>
      </c>
      <c r="Q3282" s="13" t="s">
        <v>8318</v>
      </c>
      <c r="R3282" t="s">
        <v>8319</v>
      </c>
      <c r="S3282" s="11">
        <f t="shared" si="257"/>
        <v>42121.756921296299</v>
      </c>
      <c r="T3282" s="11">
        <f t="shared" si="258"/>
        <v>16587.208333333332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</v>
      </c>
      <c r="P3283">
        <f t="shared" si="256"/>
        <v>1.06</v>
      </c>
      <c r="Q3283" s="13" t="s">
        <v>8318</v>
      </c>
      <c r="R3283" t="s">
        <v>8319</v>
      </c>
      <c r="S3283" s="11">
        <f t="shared" si="257"/>
        <v>42219.019733796296</v>
      </c>
      <c r="T3283" s="11">
        <f t="shared" si="258"/>
        <v>16680.019733796296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0</v>
      </c>
      <c r="P3284">
        <f t="shared" si="256"/>
        <v>0.21</v>
      </c>
      <c r="Q3284" s="13" t="s">
        <v>8318</v>
      </c>
      <c r="R3284" t="s">
        <v>8319</v>
      </c>
      <c r="S3284" s="11">
        <f t="shared" si="257"/>
        <v>42445.19430555556</v>
      </c>
      <c r="T3284" s="11">
        <f t="shared" si="258"/>
        <v>16920.194305555557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6</v>
      </c>
      <c r="P3285">
        <f t="shared" si="256"/>
        <v>1.06</v>
      </c>
      <c r="Q3285" s="13" t="s">
        <v>8318</v>
      </c>
      <c r="R3285" t="s">
        <v>8319</v>
      </c>
      <c r="S3285" s="11">
        <f t="shared" si="257"/>
        <v>42379.74418981481</v>
      </c>
      <c r="T3285" s="11">
        <f t="shared" si="258"/>
        <v>16841.875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2</v>
      </c>
      <c r="P3286">
        <f t="shared" si="256"/>
        <v>3.33</v>
      </c>
      <c r="Q3286" s="13" t="s">
        <v>8318</v>
      </c>
      <c r="R3286" t="s">
        <v>8319</v>
      </c>
      <c r="S3286" s="11">
        <f t="shared" si="257"/>
        <v>42380.884872685187</v>
      </c>
      <c r="T3286" s="11">
        <f t="shared" si="258"/>
        <v>16829.249305555557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</v>
      </c>
      <c r="P3287">
        <f t="shared" si="256"/>
        <v>0.62</v>
      </c>
      <c r="Q3287" s="13" t="s">
        <v>8318</v>
      </c>
      <c r="R3287" t="s">
        <v>8319</v>
      </c>
      <c r="S3287" s="11">
        <f t="shared" si="257"/>
        <v>42762.942430555559</v>
      </c>
      <c r="T3287" s="11">
        <f t="shared" si="258"/>
        <v>17225.208333333332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0</v>
      </c>
      <c r="P3288">
        <f t="shared" si="256"/>
        <v>0.41</v>
      </c>
      <c r="Q3288" s="13" t="s">
        <v>8318</v>
      </c>
      <c r="R3288" t="s">
        <v>8319</v>
      </c>
      <c r="S3288" s="11">
        <f t="shared" si="257"/>
        <v>42567.840069444443</v>
      </c>
      <c r="T3288" s="11">
        <f t="shared" si="258"/>
        <v>17028.840069444446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2</v>
      </c>
      <c r="P3289">
        <f t="shared" si="256"/>
        <v>1.47</v>
      </c>
      <c r="Q3289" s="13" t="s">
        <v>8318</v>
      </c>
      <c r="R3289" t="s">
        <v>8319</v>
      </c>
      <c r="S3289" s="11">
        <f t="shared" si="257"/>
        <v>42311.750324074077</v>
      </c>
      <c r="T3289" s="11">
        <f t="shared" si="258"/>
        <v>16767.750324074073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</v>
      </c>
      <c r="P3290">
        <f t="shared" si="256"/>
        <v>0.24</v>
      </c>
      <c r="Q3290" s="13" t="s">
        <v>8318</v>
      </c>
      <c r="R3290" t="s">
        <v>8319</v>
      </c>
      <c r="S3290" s="11">
        <f t="shared" si="257"/>
        <v>42505.774479166663</v>
      </c>
      <c r="T3290" s="11">
        <f t="shared" si="258"/>
        <v>16972.958333333332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10</v>
      </c>
      <c r="P3291">
        <f t="shared" si="256"/>
        <v>2</v>
      </c>
      <c r="Q3291" s="13" t="s">
        <v>8318</v>
      </c>
      <c r="R3291" t="s">
        <v>8319</v>
      </c>
      <c r="S3291" s="11">
        <f t="shared" si="257"/>
        <v>42758.368078703701</v>
      </c>
      <c r="T3291" s="11">
        <f t="shared" si="258"/>
        <v>17217.368078703705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3</v>
      </c>
      <c r="P3292">
        <f t="shared" si="256"/>
        <v>0.69</v>
      </c>
      <c r="Q3292" s="13" t="s">
        <v>8318</v>
      </c>
      <c r="R3292" t="s">
        <v>8319</v>
      </c>
      <c r="S3292" s="11">
        <f t="shared" si="257"/>
        <v>42775.51494212963</v>
      </c>
      <c r="T3292" s="11">
        <f t="shared" si="258"/>
        <v>17236.51494212963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10</v>
      </c>
      <c r="P3293">
        <f t="shared" si="256"/>
        <v>3.57</v>
      </c>
      <c r="Q3293" s="13" t="s">
        <v>8318</v>
      </c>
      <c r="R3293" t="s">
        <v>8319</v>
      </c>
      <c r="S3293" s="11">
        <f t="shared" si="257"/>
        <v>42232.702546296292</v>
      </c>
      <c r="T3293" s="11">
        <f t="shared" si="258"/>
        <v>16695.165972222221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50</v>
      </c>
      <c r="P3294">
        <f t="shared" si="256"/>
        <v>3.33</v>
      </c>
      <c r="Q3294" s="13" t="s">
        <v>8318</v>
      </c>
      <c r="R3294" t="s">
        <v>8319</v>
      </c>
      <c r="S3294" s="11">
        <f t="shared" si="257"/>
        <v>42282.770231481481</v>
      </c>
      <c r="T3294" s="11">
        <f t="shared" si="258"/>
        <v>16773.811898148149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</v>
      </c>
      <c r="P3295">
        <f t="shared" si="256"/>
        <v>0.55000000000000004</v>
      </c>
      <c r="Q3295" s="13" t="s">
        <v>8318</v>
      </c>
      <c r="R3295" t="s">
        <v>8319</v>
      </c>
      <c r="S3295" s="11">
        <f t="shared" si="257"/>
        <v>42768.425370370373</v>
      </c>
      <c r="T3295" s="11">
        <f t="shared" si="258"/>
        <v>17229.425370370373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8</v>
      </c>
      <c r="P3296">
        <f t="shared" si="256"/>
        <v>2.08</v>
      </c>
      <c r="Q3296" s="13" t="s">
        <v>8318</v>
      </c>
      <c r="R3296" t="s">
        <v>8319</v>
      </c>
      <c r="S3296" s="11">
        <f t="shared" si="257"/>
        <v>42141.541134259256</v>
      </c>
      <c r="T3296" s="11">
        <f t="shared" si="258"/>
        <v>16602.54113425926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7</v>
      </c>
      <c r="P3297">
        <f t="shared" si="256"/>
        <v>1.85</v>
      </c>
      <c r="Q3297" s="13" t="s">
        <v>8318</v>
      </c>
      <c r="R3297" t="s">
        <v>8319</v>
      </c>
      <c r="S3297" s="11">
        <f t="shared" si="257"/>
        <v>42609.442465277782</v>
      </c>
      <c r="T3297" s="11">
        <f t="shared" si="258"/>
        <v>17070.442465277778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3</v>
      </c>
      <c r="P3298">
        <f t="shared" si="256"/>
        <v>1.06</v>
      </c>
      <c r="Q3298" s="13" t="s">
        <v>8318</v>
      </c>
      <c r="R3298" t="s">
        <v>8319</v>
      </c>
      <c r="S3298" s="11">
        <f t="shared" si="257"/>
        <v>42309.756620370375</v>
      </c>
      <c r="T3298" s="11">
        <f t="shared" si="258"/>
        <v>16761.916666666668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</v>
      </c>
      <c r="P3299">
        <f t="shared" si="256"/>
        <v>1.1399999999999999</v>
      </c>
      <c r="Q3299" s="13" t="s">
        <v>8318</v>
      </c>
      <c r="R3299" t="s">
        <v>8319</v>
      </c>
      <c r="S3299" s="11">
        <f t="shared" si="257"/>
        <v>42193.771481481483</v>
      </c>
      <c r="T3299" s="11">
        <f t="shared" si="258"/>
        <v>16643.957638888889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</v>
      </c>
      <c r="P3300">
        <f t="shared" si="256"/>
        <v>0.69</v>
      </c>
      <c r="Q3300" s="13" t="s">
        <v>8318</v>
      </c>
      <c r="R3300" t="s">
        <v>8319</v>
      </c>
      <c r="S3300" s="11">
        <f t="shared" si="257"/>
        <v>42239.957962962959</v>
      </c>
      <c r="T3300" s="11">
        <f t="shared" si="258"/>
        <v>16691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2</v>
      </c>
      <c r="P3301">
        <f t="shared" si="256"/>
        <v>0.79</v>
      </c>
      <c r="Q3301" s="13" t="s">
        <v>8318</v>
      </c>
      <c r="R3301" t="s">
        <v>8319</v>
      </c>
      <c r="S3301" s="11">
        <f t="shared" si="257"/>
        <v>42261.917395833334</v>
      </c>
      <c r="T3301" s="11">
        <f t="shared" si="258"/>
        <v>16722.917395833334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2</v>
      </c>
      <c r="P3302">
        <f t="shared" si="256"/>
        <v>0.56999999999999995</v>
      </c>
      <c r="Q3302" s="13" t="s">
        <v>8318</v>
      </c>
      <c r="R3302" t="s">
        <v>8319</v>
      </c>
      <c r="S3302" s="11">
        <f t="shared" si="257"/>
        <v>42102.743773148148</v>
      </c>
      <c r="T3302" s="11">
        <f t="shared" si="258"/>
        <v>16554.743773148151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2</v>
      </c>
      <c r="P3303">
        <f t="shared" si="256"/>
        <v>0.71</v>
      </c>
      <c r="Q3303" s="13" t="s">
        <v>8318</v>
      </c>
      <c r="R3303" t="s">
        <v>8319</v>
      </c>
      <c r="S3303" s="11">
        <f t="shared" si="257"/>
        <v>42538.73583333334</v>
      </c>
      <c r="T3303" s="11">
        <f t="shared" si="258"/>
        <v>17014.290972222221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</v>
      </c>
      <c r="P3304">
        <f t="shared" si="256"/>
        <v>1</v>
      </c>
      <c r="Q3304" s="13" t="s">
        <v>8318</v>
      </c>
      <c r="R3304" t="s">
        <v>8319</v>
      </c>
      <c r="S3304" s="11">
        <f t="shared" si="257"/>
        <v>42681.35157407407</v>
      </c>
      <c r="T3304" s="11">
        <f t="shared" si="258"/>
        <v>17142.351574074073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3</v>
      </c>
      <c r="P3305">
        <f t="shared" si="256"/>
        <v>1.43</v>
      </c>
      <c r="Q3305" s="13" t="s">
        <v>8318</v>
      </c>
      <c r="R3305" t="s">
        <v>8319</v>
      </c>
      <c r="S3305" s="11">
        <f t="shared" si="257"/>
        <v>42056.65143518518</v>
      </c>
      <c r="T3305" s="11">
        <f t="shared" si="258"/>
        <v>16522.60976851852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0</v>
      </c>
      <c r="P3306">
        <f t="shared" si="256"/>
        <v>0.28999999999999998</v>
      </c>
      <c r="Q3306" s="13" t="s">
        <v>8318</v>
      </c>
      <c r="R3306" t="s">
        <v>8319</v>
      </c>
      <c r="S3306" s="11">
        <f t="shared" si="257"/>
        <v>42696.624444444446</v>
      </c>
      <c r="T3306" s="11">
        <f t="shared" si="258"/>
        <v>17157.624444444442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</v>
      </c>
      <c r="P3307">
        <f t="shared" si="256"/>
        <v>2.5</v>
      </c>
      <c r="Q3307" s="13" t="s">
        <v>8318</v>
      </c>
      <c r="R3307" t="s">
        <v>8319</v>
      </c>
      <c r="S3307" s="11">
        <f t="shared" si="257"/>
        <v>42186.855879629627</v>
      </c>
      <c r="T3307" s="11">
        <f t="shared" si="258"/>
        <v>16647.855879629627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3</v>
      </c>
      <c r="P3308">
        <f t="shared" si="256"/>
        <v>0.89</v>
      </c>
      <c r="Q3308" s="13" t="s">
        <v>8318</v>
      </c>
      <c r="R3308" t="s">
        <v>8319</v>
      </c>
      <c r="S3308" s="11">
        <f t="shared" si="257"/>
        <v>42493.219236111108</v>
      </c>
      <c r="T3308" s="11">
        <f t="shared" si="258"/>
        <v>16962.125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5</v>
      </c>
      <c r="P3309">
        <f t="shared" si="256"/>
        <v>2.38</v>
      </c>
      <c r="Q3309" s="13" t="s">
        <v>8318</v>
      </c>
      <c r="R3309" t="s">
        <v>8319</v>
      </c>
      <c r="S3309" s="11">
        <f t="shared" si="257"/>
        <v>42475.057164351849</v>
      </c>
      <c r="T3309" s="11">
        <f t="shared" si="258"/>
        <v>16936.057164351852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</v>
      </c>
      <c r="P3310">
        <f t="shared" si="256"/>
        <v>0.82</v>
      </c>
      <c r="Q3310" s="13" t="s">
        <v>8318</v>
      </c>
      <c r="R3310" t="s">
        <v>8319</v>
      </c>
      <c r="S3310" s="11">
        <f t="shared" si="257"/>
        <v>42452.876909722225</v>
      </c>
      <c r="T3310" s="11">
        <f t="shared" si="258"/>
        <v>16904.876909722221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13</v>
      </c>
      <c r="P3311">
        <f t="shared" si="256"/>
        <v>1.52</v>
      </c>
      <c r="Q3311" s="13" t="s">
        <v>8318</v>
      </c>
      <c r="R3311" t="s">
        <v>8319</v>
      </c>
      <c r="S3311" s="11">
        <f t="shared" si="257"/>
        <v>42628.650208333333</v>
      </c>
      <c r="T3311" s="11">
        <f t="shared" si="258"/>
        <v>17090.650208333336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</v>
      </c>
      <c r="P3312">
        <f t="shared" si="256"/>
        <v>1.45</v>
      </c>
      <c r="Q3312" s="13" t="s">
        <v>8318</v>
      </c>
      <c r="R3312" t="s">
        <v>8319</v>
      </c>
      <c r="S3312" s="11">
        <f t="shared" si="257"/>
        <v>42253.928530092591</v>
      </c>
      <c r="T3312" s="11">
        <f t="shared" si="258"/>
        <v>16714.928530092591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2</v>
      </c>
      <c r="P3313">
        <f t="shared" si="256"/>
        <v>1</v>
      </c>
      <c r="Q3313" s="13" t="s">
        <v>8318</v>
      </c>
      <c r="R3313" t="s">
        <v>8319</v>
      </c>
      <c r="S3313" s="11">
        <f t="shared" si="257"/>
        <v>42264.29178240741</v>
      </c>
      <c r="T3313" s="11">
        <f t="shared" si="258"/>
        <v>16725.291782407407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2</v>
      </c>
      <c r="P3314">
        <f t="shared" si="256"/>
        <v>1.1000000000000001</v>
      </c>
      <c r="Q3314" s="13" t="s">
        <v>8318</v>
      </c>
      <c r="R3314" t="s">
        <v>8319</v>
      </c>
      <c r="S3314" s="11">
        <f t="shared" si="257"/>
        <v>42664.809560185182</v>
      </c>
      <c r="T3314" s="11">
        <f t="shared" si="258"/>
        <v>17116.916666666668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2</v>
      </c>
      <c r="P3315">
        <f t="shared" si="256"/>
        <v>1.55</v>
      </c>
      <c r="Q3315" s="13" t="s">
        <v>8318</v>
      </c>
      <c r="R3315" t="s">
        <v>8319</v>
      </c>
      <c r="S3315" s="11">
        <f t="shared" si="257"/>
        <v>42382.244409722218</v>
      </c>
      <c r="T3315" s="11">
        <f t="shared" si="258"/>
        <v>16827.041666666668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6</v>
      </c>
      <c r="P3316">
        <f t="shared" si="256"/>
        <v>0.78</v>
      </c>
      <c r="Q3316" s="13" t="s">
        <v>8318</v>
      </c>
      <c r="R3316" t="s">
        <v>8319</v>
      </c>
      <c r="S3316" s="11">
        <f t="shared" si="257"/>
        <v>42105.267488425925</v>
      </c>
      <c r="T3316" s="11">
        <f t="shared" si="258"/>
        <v>16563.836805555555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</v>
      </c>
      <c r="P3317">
        <f t="shared" si="256"/>
        <v>0.51</v>
      </c>
      <c r="Q3317" s="13" t="s">
        <v>8318</v>
      </c>
      <c r="R3317" t="s">
        <v>8319</v>
      </c>
      <c r="S3317" s="11">
        <f t="shared" si="257"/>
        <v>42466.303715277783</v>
      </c>
      <c r="T3317" s="11">
        <f t="shared" si="258"/>
        <v>16927.30371527778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0</v>
      </c>
      <c r="P3318">
        <f t="shared" si="256"/>
        <v>0.36</v>
      </c>
      <c r="Q3318" s="13" t="s">
        <v>8318</v>
      </c>
      <c r="R3318" t="s">
        <v>8319</v>
      </c>
      <c r="S3318" s="11">
        <f t="shared" si="257"/>
        <v>41826.871238425927</v>
      </c>
      <c r="T3318" s="11">
        <f t="shared" si="258"/>
        <v>16290.579166666668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4</v>
      </c>
      <c r="P3319">
        <f t="shared" si="256"/>
        <v>2.5</v>
      </c>
      <c r="Q3319" s="13" t="s">
        <v>8318</v>
      </c>
      <c r="R3319" t="s">
        <v>8319</v>
      </c>
      <c r="S3319" s="11">
        <f t="shared" si="257"/>
        <v>42499.039629629624</v>
      </c>
      <c r="T3319" s="11">
        <f t="shared" si="258"/>
        <v>16960.039629629628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2</v>
      </c>
      <c r="P3320">
        <f t="shared" si="256"/>
        <v>1.41</v>
      </c>
      <c r="Q3320" s="13" t="s">
        <v>8318</v>
      </c>
      <c r="R3320" t="s">
        <v>8319</v>
      </c>
      <c r="S3320" s="11">
        <f t="shared" si="257"/>
        <v>42431.302002314813</v>
      </c>
      <c r="T3320" s="11">
        <f t="shared" si="258"/>
        <v>16902.104166666668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9</v>
      </c>
      <c r="P3321">
        <f t="shared" si="256"/>
        <v>2.81</v>
      </c>
      <c r="Q3321" s="13" t="s">
        <v>8318</v>
      </c>
      <c r="R3321" t="s">
        <v>8319</v>
      </c>
      <c r="S3321" s="11">
        <f t="shared" si="257"/>
        <v>41990.585486111115</v>
      </c>
      <c r="T3321" s="11">
        <f t="shared" si="258"/>
        <v>16466.585486111111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2</v>
      </c>
      <c r="P3322">
        <f t="shared" si="256"/>
        <v>1.18</v>
      </c>
      <c r="Q3322" s="13" t="s">
        <v>8318</v>
      </c>
      <c r="R3322" t="s">
        <v>8319</v>
      </c>
      <c r="S3322" s="11">
        <f t="shared" si="257"/>
        <v>42513.045798611114</v>
      </c>
      <c r="T3322" s="11">
        <f t="shared" si="258"/>
        <v>16974.045798611111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9</v>
      </c>
      <c r="P3323">
        <f t="shared" si="256"/>
        <v>3</v>
      </c>
      <c r="Q3323" s="13" t="s">
        <v>8318</v>
      </c>
      <c r="R3323" t="s">
        <v>8319</v>
      </c>
      <c r="S3323" s="11">
        <f t="shared" si="257"/>
        <v>41914.100289351853</v>
      </c>
      <c r="T3323" s="11">
        <f t="shared" si="258"/>
        <v>16359.165972222223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</v>
      </c>
      <c r="P3324">
        <f t="shared" si="256"/>
        <v>1.96</v>
      </c>
      <c r="Q3324" s="13" t="s">
        <v>8318</v>
      </c>
      <c r="R3324" t="s">
        <v>8319</v>
      </c>
      <c r="S3324" s="11">
        <f t="shared" si="257"/>
        <v>42521.010370370372</v>
      </c>
      <c r="T3324" s="11">
        <f t="shared" si="258"/>
        <v>16974.163194444445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5</v>
      </c>
      <c r="P3325">
        <f t="shared" si="256"/>
        <v>0.92</v>
      </c>
      <c r="Q3325" s="13" t="s">
        <v>8318</v>
      </c>
      <c r="R3325" t="s">
        <v>8319</v>
      </c>
      <c r="S3325" s="11">
        <f t="shared" si="257"/>
        <v>42608.36583333333</v>
      </c>
      <c r="T3325" s="11">
        <f t="shared" si="258"/>
        <v>17069.365833333333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3</v>
      </c>
      <c r="P3326">
        <f t="shared" si="256"/>
        <v>4.5</v>
      </c>
      <c r="Q3326" s="13" t="s">
        <v>8318</v>
      </c>
      <c r="R3326" t="s">
        <v>8319</v>
      </c>
      <c r="S3326" s="11">
        <f t="shared" si="257"/>
        <v>42512.58321759259</v>
      </c>
      <c r="T3326" s="11">
        <f t="shared" si="258"/>
        <v>16957.583217592593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</v>
      </c>
      <c r="P3327">
        <f t="shared" si="256"/>
        <v>3</v>
      </c>
      <c r="Q3327" s="13" t="s">
        <v>8318</v>
      </c>
      <c r="R3327" t="s">
        <v>8319</v>
      </c>
      <c r="S3327" s="11">
        <f t="shared" si="257"/>
        <v>42064.785613425927</v>
      </c>
      <c r="T3327" s="11">
        <f t="shared" si="258"/>
        <v>16530.743946759259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</v>
      </c>
      <c r="P3328">
        <f t="shared" si="256"/>
        <v>0.74</v>
      </c>
      <c r="Q3328" s="13" t="s">
        <v>8318</v>
      </c>
      <c r="R3328" t="s">
        <v>8319</v>
      </c>
      <c r="S3328" s="11">
        <f t="shared" si="257"/>
        <v>42041.714178240742</v>
      </c>
      <c r="T3328" s="11">
        <f t="shared" si="258"/>
        <v>16502.672511574074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5</v>
      </c>
      <c r="P3329">
        <f t="shared" si="256"/>
        <v>1.27</v>
      </c>
      <c r="Q3329" s="13" t="s">
        <v>8318</v>
      </c>
      <c r="R3329" t="s">
        <v>8319</v>
      </c>
      <c r="S3329" s="11">
        <f t="shared" si="257"/>
        <v>42468.374606481477</v>
      </c>
      <c r="T3329" s="11">
        <f t="shared" si="258"/>
        <v>16929.37460648148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2</v>
      </c>
      <c r="P3330">
        <f t="shared" si="256"/>
        <v>4.67</v>
      </c>
      <c r="Q3330" s="13" t="s">
        <v>8318</v>
      </c>
      <c r="R3330" t="s">
        <v>8319</v>
      </c>
      <c r="S3330" s="11">
        <f t="shared" si="257"/>
        <v>41822.57503472222</v>
      </c>
      <c r="T3330" s="11">
        <f t="shared" si="258"/>
        <v>16256.041666666666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4</v>
      </c>
      <c r="P3331">
        <f t="shared" ref="P3331:P3394" si="261">ROUND(E3331/L3331,2)</f>
        <v>1.58</v>
      </c>
      <c r="Q3331" s="13" t="s">
        <v>8318</v>
      </c>
      <c r="R3331" t="s">
        <v>8319</v>
      </c>
      <c r="S3331" s="11">
        <f t="shared" ref="S3331:S3394" si="262">(((J3331/60)/60)/24)+DATE(1970, 1,1)</f>
        <v>41837.323009259257</v>
      </c>
      <c r="T3331" s="11">
        <f t="shared" ref="T3331:T3394" si="263">(((I3331/60)/60)/24)</f>
        <v>16278.958333333334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3</v>
      </c>
      <c r="P3332">
        <f t="shared" si="261"/>
        <v>0.59</v>
      </c>
      <c r="Q3332" s="13" t="s">
        <v>8318</v>
      </c>
      <c r="R3332" t="s">
        <v>8319</v>
      </c>
      <c r="S3332" s="11">
        <f t="shared" si="262"/>
        <v>42065.887361111112</v>
      </c>
      <c r="T3332" s="11">
        <f t="shared" si="263"/>
        <v>16526.845694444444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</v>
      </c>
      <c r="P3333">
        <f t="shared" si="261"/>
        <v>0.63</v>
      </c>
      <c r="Q3333" s="13" t="s">
        <v>8318</v>
      </c>
      <c r="R3333" t="s">
        <v>8319</v>
      </c>
      <c r="S3333" s="11">
        <f t="shared" si="262"/>
        <v>42248.697754629626</v>
      </c>
      <c r="T3333" s="11">
        <f t="shared" si="263"/>
        <v>16714.697754629629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</v>
      </c>
      <c r="P3334">
        <f t="shared" si="261"/>
        <v>0.48</v>
      </c>
      <c r="Q3334" s="13" t="s">
        <v>8318</v>
      </c>
      <c r="R3334" t="s">
        <v>8319</v>
      </c>
      <c r="S3334" s="11">
        <f t="shared" si="262"/>
        <v>41809.860300925924</v>
      </c>
      <c r="T3334" s="11">
        <f t="shared" si="263"/>
        <v>16270.860300925924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</v>
      </c>
      <c r="P3335">
        <f t="shared" si="261"/>
        <v>0.36</v>
      </c>
      <c r="Q3335" s="13" t="s">
        <v>8318</v>
      </c>
      <c r="R3335" t="s">
        <v>8319</v>
      </c>
      <c r="S3335" s="11">
        <f t="shared" si="262"/>
        <v>42148.676851851851</v>
      </c>
      <c r="T3335" s="11">
        <f t="shared" si="263"/>
        <v>16601.676851851855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</v>
      </c>
      <c r="P3336">
        <f t="shared" si="261"/>
        <v>0.87</v>
      </c>
      <c r="Q3336" s="13" t="s">
        <v>8318</v>
      </c>
      <c r="R3336" t="s">
        <v>8319</v>
      </c>
      <c r="S3336" s="11">
        <f t="shared" si="262"/>
        <v>42185.521087962959</v>
      </c>
      <c r="T3336" s="11">
        <f t="shared" si="263"/>
        <v>16646.521087962963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</v>
      </c>
      <c r="P3337">
        <f t="shared" si="261"/>
        <v>0.63</v>
      </c>
      <c r="Q3337" s="13" t="s">
        <v>8318</v>
      </c>
      <c r="R3337" t="s">
        <v>8319</v>
      </c>
      <c r="S3337" s="11">
        <f t="shared" si="262"/>
        <v>41827.674143518518</v>
      </c>
      <c r="T3337" s="11">
        <f t="shared" si="263"/>
        <v>16285.958333333334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16</v>
      </c>
      <c r="P3338">
        <f t="shared" si="261"/>
        <v>4.4400000000000004</v>
      </c>
      <c r="Q3338" s="13" t="s">
        <v>8318</v>
      </c>
      <c r="R3338" t="s">
        <v>8319</v>
      </c>
      <c r="S3338" s="11">
        <f t="shared" si="262"/>
        <v>42437.398680555561</v>
      </c>
      <c r="T3338" s="11">
        <f t="shared" si="263"/>
        <v>16896.35701388889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2</v>
      </c>
      <c r="P3339">
        <f t="shared" si="261"/>
        <v>1.18</v>
      </c>
      <c r="Q3339" s="13" t="s">
        <v>8318</v>
      </c>
      <c r="R3339" t="s">
        <v>8319</v>
      </c>
      <c r="S3339" s="11">
        <f t="shared" si="262"/>
        <v>41901.282025462962</v>
      </c>
      <c r="T3339" s="11">
        <f t="shared" si="263"/>
        <v>16353.875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0</v>
      </c>
      <c r="P3340">
        <f t="shared" si="261"/>
        <v>0.36</v>
      </c>
      <c r="Q3340" s="13" t="s">
        <v>8318</v>
      </c>
      <c r="R3340" t="s">
        <v>8319</v>
      </c>
      <c r="S3340" s="11">
        <f t="shared" si="262"/>
        <v>42769.574999999997</v>
      </c>
      <c r="T3340" s="11">
        <f t="shared" si="263"/>
        <v>17221.575000000001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</v>
      </c>
      <c r="P3341">
        <f t="shared" si="261"/>
        <v>0.85</v>
      </c>
      <c r="Q3341" s="13" t="s">
        <v>8318</v>
      </c>
      <c r="R3341" t="s">
        <v>8319</v>
      </c>
      <c r="S3341" s="11">
        <f t="shared" si="262"/>
        <v>42549.665717592594</v>
      </c>
      <c r="T3341" s="11">
        <f t="shared" si="263"/>
        <v>17010.66571759259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</v>
      </c>
      <c r="P3342">
        <f t="shared" si="261"/>
        <v>1.05</v>
      </c>
      <c r="Q3342" s="13" t="s">
        <v>8318</v>
      </c>
      <c r="R3342" t="s">
        <v>8319</v>
      </c>
      <c r="S3342" s="11">
        <f t="shared" si="262"/>
        <v>42685.974004629628</v>
      </c>
      <c r="T3342" s="11">
        <f t="shared" si="263"/>
        <v>17141.974004629628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</v>
      </c>
      <c r="P3343">
        <f t="shared" si="261"/>
        <v>1.43</v>
      </c>
      <c r="Q3343" s="13" t="s">
        <v>8318</v>
      </c>
      <c r="R3343" t="s">
        <v>8319</v>
      </c>
      <c r="S3343" s="11">
        <f t="shared" si="262"/>
        <v>42510.798854166671</v>
      </c>
      <c r="T3343" s="11">
        <f t="shared" si="263"/>
        <v>16964.708333333332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</v>
      </c>
      <c r="P3344">
        <f t="shared" si="261"/>
        <v>0.51</v>
      </c>
      <c r="Q3344" s="13" t="s">
        <v>8318</v>
      </c>
      <c r="R3344" t="s">
        <v>8319</v>
      </c>
      <c r="S3344" s="11">
        <f t="shared" si="262"/>
        <v>42062.296412037031</v>
      </c>
      <c r="T3344" s="11">
        <f t="shared" si="263"/>
        <v>16526.207638888889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6</v>
      </c>
      <c r="P3345">
        <f t="shared" si="261"/>
        <v>1.74</v>
      </c>
      <c r="Q3345" s="13" t="s">
        <v>8318</v>
      </c>
      <c r="R3345" t="s">
        <v>8319</v>
      </c>
      <c r="S3345" s="11">
        <f t="shared" si="262"/>
        <v>42452.916481481487</v>
      </c>
      <c r="T3345" s="11">
        <f t="shared" si="263"/>
        <v>16904.554166666665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</v>
      </c>
      <c r="P3346">
        <f t="shared" si="261"/>
        <v>1</v>
      </c>
      <c r="Q3346" s="13" t="s">
        <v>8318</v>
      </c>
      <c r="R3346" t="s">
        <v>8319</v>
      </c>
      <c r="S3346" s="11">
        <f t="shared" si="262"/>
        <v>41851.200150462959</v>
      </c>
      <c r="T3346" s="11">
        <f t="shared" si="263"/>
        <v>16312.200150462961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8</v>
      </c>
      <c r="P3347">
        <f t="shared" si="261"/>
        <v>3</v>
      </c>
      <c r="Q3347" s="13" t="s">
        <v>8318</v>
      </c>
      <c r="R3347" t="s">
        <v>8319</v>
      </c>
      <c r="S3347" s="11">
        <f t="shared" si="262"/>
        <v>42053.106111111112</v>
      </c>
      <c r="T3347" s="11">
        <f t="shared" si="263"/>
        <v>16543.025694444445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3</v>
      </c>
      <c r="P3348">
        <f t="shared" si="261"/>
        <v>2.17</v>
      </c>
      <c r="Q3348" s="13" t="s">
        <v>8318</v>
      </c>
      <c r="R3348" t="s">
        <v>8319</v>
      </c>
      <c r="S3348" s="11">
        <f t="shared" si="262"/>
        <v>42054.024421296301</v>
      </c>
      <c r="T3348" s="11">
        <f t="shared" si="263"/>
        <v>16492.024421296297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2</v>
      </c>
      <c r="P3349">
        <f t="shared" si="261"/>
        <v>1.73</v>
      </c>
      <c r="Q3349" s="13" t="s">
        <v>8318</v>
      </c>
      <c r="R3349" t="s">
        <v>8319</v>
      </c>
      <c r="S3349" s="11">
        <f t="shared" si="262"/>
        <v>42484.551550925928</v>
      </c>
      <c r="T3349" s="11">
        <f t="shared" si="263"/>
        <v>16929.875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</v>
      </c>
      <c r="P3350">
        <f t="shared" si="261"/>
        <v>0.47</v>
      </c>
      <c r="Q3350" s="13" t="s">
        <v>8318</v>
      </c>
      <c r="R3350" t="s">
        <v>8319</v>
      </c>
      <c r="S3350" s="11">
        <f t="shared" si="262"/>
        <v>42466.558796296296</v>
      </c>
      <c r="T3350" s="11">
        <f t="shared" si="263"/>
        <v>16921.165972222221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4</v>
      </c>
      <c r="P3351">
        <f t="shared" si="261"/>
        <v>2.57</v>
      </c>
      <c r="Q3351" s="13" t="s">
        <v>8318</v>
      </c>
      <c r="R3351" t="s">
        <v>8319</v>
      </c>
      <c r="S3351" s="11">
        <f t="shared" si="262"/>
        <v>42513.110787037032</v>
      </c>
      <c r="T3351" s="11">
        <f t="shared" si="263"/>
        <v>16965.708333333332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</v>
      </c>
      <c r="P3352">
        <f t="shared" si="261"/>
        <v>0.71</v>
      </c>
      <c r="Q3352" s="13" t="s">
        <v>8318</v>
      </c>
      <c r="R3352" t="s">
        <v>8319</v>
      </c>
      <c r="S3352" s="11">
        <f t="shared" si="262"/>
        <v>42302.701516203699</v>
      </c>
      <c r="T3352" s="11">
        <f t="shared" si="263"/>
        <v>16768.958333333332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</v>
      </c>
      <c r="P3353">
        <f t="shared" si="261"/>
        <v>0.67</v>
      </c>
      <c r="Q3353" s="13" t="s">
        <v>8318</v>
      </c>
      <c r="R3353" t="s">
        <v>8319</v>
      </c>
      <c r="S3353" s="11">
        <f t="shared" si="262"/>
        <v>41806.395428240743</v>
      </c>
      <c r="T3353" s="11">
        <f t="shared" si="263"/>
        <v>16274.458333333334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</v>
      </c>
      <c r="P3354">
        <f t="shared" si="261"/>
        <v>0.51</v>
      </c>
      <c r="Q3354" s="13" t="s">
        <v>8318</v>
      </c>
      <c r="R3354" t="s">
        <v>8319</v>
      </c>
      <c r="S3354" s="11">
        <f t="shared" si="262"/>
        <v>42495.992800925931</v>
      </c>
      <c r="T3354" s="11">
        <f t="shared" si="263"/>
        <v>16983.958333333332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7</v>
      </c>
      <c r="P3355">
        <f t="shared" si="261"/>
        <v>0.8</v>
      </c>
      <c r="Q3355" s="13" t="s">
        <v>8318</v>
      </c>
      <c r="R3355" t="s">
        <v>8319</v>
      </c>
      <c r="S3355" s="11">
        <f t="shared" si="262"/>
        <v>42479.432291666672</v>
      </c>
      <c r="T3355" s="11">
        <f t="shared" si="263"/>
        <v>16923.958333333332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</v>
      </c>
      <c r="P3356">
        <f t="shared" si="261"/>
        <v>0.64</v>
      </c>
      <c r="Q3356" s="13" t="s">
        <v>8318</v>
      </c>
      <c r="R3356" t="s">
        <v>8319</v>
      </c>
      <c r="S3356" s="11">
        <f t="shared" si="262"/>
        <v>42270.7269212963</v>
      </c>
      <c r="T3356" s="11">
        <f t="shared" si="263"/>
        <v>16737.167361111111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2</v>
      </c>
      <c r="P3357">
        <f t="shared" si="261"/>
        <v>2.33</v>
      </c>
      <c r="Q3357" s="13" t="s">
        <v>8318</v>
      </c>
      <c r="R3357" t="s">
        <v>8319</v>
      </c>
      <c r="S3357" s="11">
        <f t="shared" si="262"/>
        <v>42489.619525462964</v>
      </c>
      <c r="T3357" s="11">
        <f t="shared" si="263"/>
        <v>16931.47013888889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2</v>
      </c>
      <c r="P3358">
        <f t="shared" si="261"/>
        <v>1.3</v>
      </c>
      <c r="Q3358" s="13" t="s">
        <v>8318</v>
      </c>
      <c r="R3358" t="s">
        <v>8319</v>
      </c>
      <c r="S3358" s="11">
        <f t="shared" si="262"/>
        <v>42536.815648148149</v>
      </c>
      <c r="T3358" s="11">
        <f t="shared" si="263"/>
        <v>16997.815648148149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2</v>
      </c>
      <c r="P3359">
        <f t="shared" si="261"/>
        <v>1.67</v>
      </c>
      <c r="Q3359" s="13" t="s">
        <v>8318</v>
      </c>
      <c r="R3359" t="s">
        <v>8319</v>
      </c>
      <c r="S3359" s="11">
        <f t="shared" si="262"/>
        <v>41822.417939814812</v>
      </c>
      <c r="T3359" s="11">
        <f t="shared" si="263"/>
        <v>16283.417939814814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0</v>
      </c>
      <c r="P3360">
        <f t="shared" si="261"/>
        <v>0.22</v>
      </c>
      <c r="Q3360" s="13" t="s">
        <v>8318</v>
      </c>
      <c r="R3360" t="s">
        <v>8319</v>
      </c>
      <c r="S3360" s="11">
        <f t="shared" si="262"/>
        <v>41932.311099537037</v>
      </c>
      <c r="T3360" s="11">
        <f t="shared" si="263"/>
        <v>16393.352766203705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</v>
      </c>
      <c r="P3361">
        <f t="shared" si="261"/>
        <v>1.52</v>
      </c>
      <c r="Q3361" s="13" t="s">
        <v>8318</v>
      </c>
      <c r="R3361" t="s">
        <v>8319</v>
      </c>
      <c r="S3361" s="11">
        <f t="shared" si="262"/>
        <v>42746.057106481487</v>
      </c>
      <c r="T3361" s="11">
        <f t="shared" si="263"/>
        <v>17222.057106481483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0</v>
      </c>
      <c r="P3362">
        <f t="shared" si="261"/>
        <v>0.49</v>
      </c>
      <c r="Q3362" s="13" t="s">
        <v>8318</v>
      </c>
      <c r="R3362" t="s">
        <v>8319</v>
      </c>
      <c r="S3362" s="11">
        <f t="shared" si="262"/>
        <v>42697.082673611112</v>
      </c>
      <c r="T3362" s="11">
        <f t="shared" si="263"/>
        <v>17149.665972222221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</v>
      </c>
      <c r="P3363">
        <f t="shared" si="261"/>
        <v>0.51</v>
      </c>
      <c r="Q3363" s="13" t="s">
        <v>8318</v>
      </c>
      <c r="R3363" t="s">
        <v>8319</v>
      </c>
      <c r="S3363" s="11">
        <f t="shared" si="262"/>
        <v>41866.025347222225</v>
      </c>
      <c r="T3363" s="11">
        <f t="shared" si="263"/>
        <v>16314.665972222223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7</v>
      </c>
      <c r="P3364">
        <f t="shared" si="261"/>
        <v>1.75</v>
      </c>
      <c r="Q3364" s="13" t="s">
        <v>8318</v>
      </c>
      <c r="R3364" t="s">
        <v>8319</v>
      </c>
      <c r="S3364" s="11">
        <f t="shared" si="262"/>
        <v>42056.091631944444</v>
      </c>
      <c r="T3364" s="11">
        <f t="shared" si="263"/>
        <v>16501.204861111113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0</v>
      </c>
      <c r="P3365">
        <f t="shared" si="261"/>
        <v>1.35</v>
      </c>
      <c r="Q3365" s="13" t="s">
        <v>8318</v>
      </c>
      <c r="R3365" t="s">
        <v>8319</v>
      </c>
      <c r="S3365" s="11">
        <f t="shared" si="262"/>
        <v>41851.771354166667</v>
      </c>
      <c r="T3365" s="11">
        <f t="shared" si="263"/>
        <v>16301.666666666666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</v>
      </c>
      <c r="P3366">
        <f t="shared" si="261"/>
        <v>0.49</v>
      </c>
      <c r="Q3366" s="13" t="s">
        <v>8318</v>
      </c>
      <c r="R3366" t="s">
        <v>8319</v>
      </c>
      <c r="S3366" s="11">
        <f t="shared" si="262"/>
        <v>42422.977418981478</v>
      </c>
      <c r="T3366" s="11">
        <f t="shared" si="263"/>
        <v>16875.875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</v>
      </c>
      <c r="P3367">
        <f t="shared" si="261"/>
        <v>11.33</v>
      </c>
      <c r="Q3367" s="13" t="s">
        <v>8318</v>
      </c>
      <c r="R3367" t="s">
        <v>8319</v>
      </c>
      <c r="S3367" s="11">
        <f t="shared" si="262"/>
        <v>42321.101759259262</v>
      </c>
      <c r="T3367" s="11">
        <f t="shared" si="263"/>
        <v>16782.101759259262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7</v>
      </c>
      <c r="P3368">
        <f t="shared" si="261"/>
        <v>1.89</v>
      </c>
      <c r="Q3368" s="13" t="s">
        <v>8318</v>
      </c>
      <c r="R3368" t="s">
        <v>8319</v>
      </c>
      <c r="S3368" s="11">
        <f t="shared" si="262"/>
        <v>42107.067557870367</v>
      </c>
      <c r="T3368" s="11">
        <f t="shared" si="263"/>
        <v>16568.06755787037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5</v>
      </c>
      <c r="P3369">
        <f t="shared" si="261"/>
        <v>1.1299999999999999</v>
      </c>
      <c r="Q3369" s="13" t="s">
        <v>8318</v>
      </c>
      <c r="R3369" t="s">
        <v>8319</v>
      </c>
      <c r="S3369" s="11">
        <f t="shared" si="262"/>
        <v>42192.933958333335</v>
      </c>
      <c r="T3369" s="11">
        <f t="shared" si="263"/>
        <v>16648.933958333331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3</v>
      </c>
      <c r="P3370">
        <f t="shared" si="261"/>
        <v>1.39</v>
      </c>
      <c r="Q3370" s="13" t="s">
        <v>8318</v>
      </c>
      <c r="R3370" t="s">
        <v>8319</v>
      </c>
      <c r="S3370" s="11">
        <f t="shared" si="262"/>
        <v>41969.199756944443</v>
      </c>
      <c r="T3370" s="11">
        <f t="shared" si="263"/>
        <v>16436.208333333332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</v>
      </c>
      <c r="P3371">
        <f t="shared" si="261"/>
        <v>0.59</v>
      </c>
      <c r="Q3371" s="13" t="s">
        <v>8318</v>
      </c>
      <c r="R3371" t="s">
        <v>8319</v>
      </c>
      <c r="S3371" s="11">
        <f t="shared" si="262"/>
        <v>42690.041435185187</v>
      </c>
      <c r="T3371" s="11">
        <f t="shared" si="263"/>
        <v>17181.041435185187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2</v>
      </c>
      <c r="P3372">
        <f t="shared" si="261"/>
        <v>1.23</v>
      </c>
      <c r="Q3372" s="13" t="s">
        <v>8318</v>
      </c>
      <c r="R3372" t="s">
        <v>8319</v>
      </c>
      <c r="S3372" s="11">
        <f t="shared" si="262"/>
        <v>42690.334317129629</v>
      </c>
      <c r="T3372" s="11">
        <f t="shared" si="263"/>
        <v>17152.333333333332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16</v>
      </c>
      <c r="P3373">
        <f t="shared" si="261"/>
        <v>3.44</v>
      </c>
      <c r="Q3373" s="13" t="s">
        <v>8318</v>
      </c>
      <c r="R3373" t="s">
        <v>8319</v>
      </c>
      <c r="S3373" s="11">
        <f t="shared" si="262"/>
        <v>42312.874594907407</v>
      </c>
      <c r="T3373" s="11">
        <f t="shared" si="263"/>
        <v>16771.874594907407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3</v>
      </c>
      <c r="P3374">
        <f t="shared" si="261"/>
        <v>1.1499999999999999</v>
      </c>
      <c r="Q3374" s="13" t="s">
        <v>8318</v>
      </c>
      <c r="R3374" t="s">
        <v>8319</v>
      </c>
      <c r="S3374" s="11">
        <f t="shared" si="262"/>
        <v>41855.548101851848</v>
      </c>
      <c r="T3374" s="11">
        <f t="shared" si="263"/>
        <v>16307.207638888889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2</v>
      </c>
      <c r="P3375">
        <f t="shared" si="261"/>
        <v>1</v>
      </c>
      <c r="Q3375" s="13" t="s">
        <v>8318</v>
      </c>
      <c r="R3375" t="s">
        <v>8319</v>
      </c>
      <c r="S3375" s="11">
        <f t="shared" si="262"/>
        <v>42179.854629629626</v>
      </c>
      <c r="T3375" s="11">
        <f t="shared" si="263"/>
        <v>16634.666666666668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</v>
      </c>
      <c r="P3376">
        <f t="shared" si="261"/>
        <v>0.57999999999999996</v>
      </c>
      <c r="Q3376" s="13" t="s">
        <v>8318</v>
      </c>
      <c r="R3376" t="s">
        <v>8319</v>
      </c>
      <c r="S3376" s="11">
        <f t="shared" si="262"/>
        <v>42275.731666666667</v>
      </c>
      <c r="T3376" s="11">
        <f t="shared" si="263"/>
        <v>16736.731666666667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</v>
      </c>
      <c r="P3377">
        <f t="shared" si="261"/>
        <v>1.76</v>
      </c>
      <c r="Q3377" s="13" t="s">
        <v>8318</v>
      </c>
      <c r="R3377" t="s">
        <v>8319</v>
      </c>
      <c r="S3377" s="11">
        <f t="shared" si="262"/>
        <v>41765.610798611109</v>
      </c>
      <c r="T3377" s="11">
        <f t="shared" si="263"/>
        <v>16208.610798611111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0</v>
      </c>
      <c r="P3378">
        <f t="shared" si="261"/>
        <v>1.58</v>
      </c>
      <c r="Q3378" s="13" t="s">
        <v>8318</v>
      </c>
      <c r="R3378" t="s">
        <v>8319</v>
      </c>
      <c r="S3378" s="11">
        <f t="shared" si="262"/>
        <v>42059.701319444444</v>
      </c>
      <c r="T3378" s="11">
        <f t="shared" si="263"/>
        <v>16550.659652777777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0</v>
      </c>
      <c r="P3379">
        <f t="shared" si="261"/>
        <v>0.39</v>
      </c>
      <c r="Q3379" s="13" t="s">
        <v>8318</v>
      </c>
      <c r="R3379" t="s">
        <v>8319</v>
      </c>
      <c r="S3379" s="11">
        <f t="shared" si="262"/>
        <v>42053.732627314821</v>
      </c>
      <c r="T3379" s="11">
        <f t="shared" si="263"/>
        <v>16514.705555555556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5</v>
      </c>
      <c r="P3380">
        <f t="shared" si="261"/>
        <v>1.43</v>
      </c>
      <c r="Q3380" s="13" t="s">
        <v>8318</v>
      </c>
      <c r="R3380" t="s">
        <v>8319</v>
      </c>
      <c r="S3380" s="11">
        <f t="shared" si="262"/>
        <v>41858.355393518519</v>
      </c>
      <c r="T3380" s="11">
        <f t="shared" si="263"/>
        <v>16313.547222222223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2</v>
      </c>
      <c r="P3381">
        <f t="shared" si="261"/>
        <v>0.79</v>
      </c>
      <c r="Q3381" s="13" t="s">
        <v>8318</v>
      </c>
      <c r="R3381" t="s">
        <v>8319</v>
      </c>
      <c r="S3381" s="11">
        <f t="shared" si="262"/>
        <v>42225.513888888891</v>
      </c>
      <c r="T3381" s="11">
        <f t="shared" si="263"/>
        <v>16673.958333333332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</v>
      </c>
      <c r="P3382">
        <f t="shared" si="261"/>
        <v>1.07</v>
      </c>
      <c r="Q3382" s="13" t="s">
        <v>8318</v>
      </c>
      <c r="R3382" t="s">
        <v>8319</v>
      </c>
      <c r="S3382" s="11">
        <f t="shared" si="262"/>
        <v>41937.95344907407</v>
      </c>
      <c r="T3382" s="11">
        <f t="shared" si="263"/>
        <v>16403.995115740738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</v>
      </c>
      <c r="P3383">
        <f t="shared" si="261"/>
        <v>0.63</v>
      </c>
      <c r="Q3383" s="13" t="s">
        <v>8318</v>
      </c>
      <c r="R3383" t="s">
        <v>8319</v>
      </c>
      <c r="S3383" s="11">
        <f t="shared" si="262"/>
        <v>42044.184988425928</v>
      </c>
      <c r="T3383" s="11">
        <f t="shared" si="263"/>
        <v>16505.14332175926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</v>
      </c>
      <c r="P3384">
        <f t="shared" si="261"/>
        <v>0.65</v>
      </c>
      <c r="Q3384" s="13" t="s">
        <v>8318</v>
      </c>
      <c r="R3384" t="s">
        <v>8319</v>
      </c>
      <c r="S3384" s="11">
        <f t="shared" si="262"/>
        <v>42559.431203703702</v>
      </c>
      <c r="T3384" s="11">
        <f t="shared" si="263"/>
        <v>17014.957638888889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2</v>
      </c>
      <c r="P3385">
        <f t="shared" si="261"/>
        <v>1</v>
      </c>
      <c r="Q3385" s="13" t="s">
        <v>8318</v>
      </c>
      <c r="R3385" t="s">
        <v>8319</v>
      </c>
      <c r="S3385" s="11">
        <f t="shared" si="262"/>
        <v>42524.782638888893</v>
      </c>
      <c r="T3385" s="11">
        <f t="shared" si="263"/>
        <v>16975.78263888889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</v>
      </c>
      <c r="P3386">
        <f t="shared" si="261"/>
        <v>0.47</v>
      </c>
      <c r="Q3386" s="13" t="s">
        <v>8318</v>
      </c>
      <c r="R3386" t="s">
        <v>8319</v>
      </c>
      <c r="S3386" s="11">
        <f t="shared" si="262"/>
        <v>42292.087592592594</v>
      </c>
      <c r="T3386" s="11">
        <f t="shared" si="263"/>
        <v>16760.125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2</v>
      </c>
      <c r="P3387">
        <f t="shared" si="261"/>
        <v>2</v>
      </c>
      <c r="Q3387" s="13" t="s">
        <v>8318</v>
      </c>
      <c r="R3387" t="s">
        <v>8319</v>
      </c>
      <c r="S3387" s="11">
        <f t="shared" si="262"/>
        <v>41953.8675</v>
      </c>
      <c r="T3387" s="11">
        <f t="shared" si="263"/>
        <v>16414.8675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</v>
      </c>
      <c r="P3388">
        <f t="shared" si="261"/>
        <v>0.71</v>
      </c>
      <c r="Q3388" s="13" t="s">
        <v>8318</v>
      </c>
      <c r="R3388" t="s">
        <v>8319</v>
      </c>
      <c r="S3388" s="11">
        <f t="shared" si="262"/>
        <v>41946.644745370373</v>
      </c>
      <c r="T3388" s="11">
        <f t="shared" si="263"/>
        <v>16407.644745370369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</v>
      </c>
      <c r="P3389">
        <f t="shared" si="261"/>
        <v>0.83</v>
      </c>
      <c r="Q3389" s="13" t="s">
        <v>8318</v>
      </c>
      <c r="R3389" t="s">
        <v>8319</v>
      </c>
      <c r="S3389" s="11">
        <f t="shared" si="262"/>
        <v>41947.762592592589</v>
      </c>
      <c r="T3389" s="11">
        <f t="shared" si="263"/>
        <v>16418.762592592593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2</v>
      </c>
      <c r="P3390">
        <f t="shared" si="261"/>
        <v>0.64</v>
      </c>
      <c r="Q3390" s="13" t="s">
        <v>8318</v>
      </c>
      <c r="R3390" t="s">
        <v>8319</v>
      </c>
      <c r="S3390" s="11">
        <f t="shared" si="262"/>
        <v>42143.461122685185</v>
      </c>
      <c r="T3390" s="11">
        <f t="shared" si="263"/>
        <v>16604.461122685185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0</v>
      </c>
      <c r="P3391">
        <f t="shared" si="261"/>
        <v>0.47</v>
      </c>
      <c r="Q3391" s="13" t="s">
        <v>8318</v>
      </c>
      <c r="R3391" t="s">
        <v>8319</v>
      </c>
      <c r="S3391" s="11">
        <f t="shared" si="262"/>
        <v>42494.563449074078</v>
      </c>
      <c r="T3391" s="11">
        <f t="shared" si="263"/>
        <v>16955.563449074074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2</v>
      </c>
      <c r="P3392">
        <f t="shared" si="261"/>
        <v>1.27</v>
      </c>
      <c r="Q3392" s="13" t="s">
        <v>8318</v>
      </c>
      <c r="R3392" t="s">
        <v>8319</v>
      </c>
      <c r="S3392" s="11">
        <f t="shared" si="262"/>
        <v>41815.774826388886</v>
      </c>
      <c r="T3392" s="11">
        <f t="shared" si="263"/>
        <v>16261.774826388888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6</v>
      </c>
      <c r="P3393">
        <f t="shared" si="261"/>
        <v>1.56</v>
      </c>
      <c r="Q3393" s="13" t="s">
        <v>8318</v>
      </c>
      <c r="R3393" t="s">
        <v>8319</v>
      </c>
      <c r="S3393" s="11">
        <f t="shared" si="262"/>
        <v>41830.545694444445</v>
      </c>
      <c r="T3393" s="11">
        <f t="shared" si="263"/>
        <v>16290.936111111112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5</v>
      </c>
      <c r="P3394">
        <f t="shared" si="261"/>
        <v>2.25</v>
      </c>
      <c r="Q3394" s="13" t="s">
        <v>8318</v>
      </c>
      <c r="R3394" t="s">
        <v>8319</v>
      </c>
      <c r="S3394" s="11">
        <f t="shared" si="262"/>
        <v>42446.845543981486</v>
      </c>
      <c r="T3394" s="11">
        <f t="shared" si="263"/>
        <v>16927.845543981482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2</v>
      </c>
      <c r="P3395">
        <f t="shared" ref="P3395:P3458" si="266">ROUND(E3395/L3395,2)</f>
        <v>0.59</v>
      </c>
      <c r="Q3395" s="13" t="s">
        <v>8318</v>
      </c>
      <c r="R3395" t="s">
        <v>8319</v>
      </c>
      <c r="S3395" s="11">
        <f t="shared" ref="S3395:S3458" si="267">(((J3395/60)/60)/24)+DATE(1970, 1,1)</f>
        <v>41923.921643518523</v>
      </c>
      <c r="T3395" s="11">
        <f t="shared" ref="T3395:T3458" si="268">(((I3395/60)/60)/24)</f>
        <v>16380.031944444445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5</v>
      </c>
      <c r="P3396">
        <f t="shared" si="266"/>
        <v>0.96</v>
      </c>
      <c r="Q3396" s="13" t="s">
        <v>8318</v>
      </c>
      <c r="R3396" t="s">
        <v>8319</v>
      </c>
      <c r="S3396" s="11">
        <f t="shared" si="267"/>
        <v>41817.59542824074</v>
      </c>
      <c r="T3396" s="11">
        <f t="shared" si="268"/>
        <v>16278.595428240742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5</v>
      </c>
      <c r="P3397">
        <f t="shared" si="266"/>
        <v>0.68</v>
      </c>
      <c r="Q3397" s="13" t="s">
        <v>8318</v>
      </c>
      <c r="R3397" t="s">
        <v>8319</v>
      </c>
      <c r="S3397" s="11">
        <f t="shared" si="267"/>
        <v>42140.712314814817</v>
      </c>
      <c r="T3397" s="11">
        <f t="shared" si="268"/>
        <v>16585.756944444445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2</v>
      </c>
      <c r="P3398">
        <f t="shared" si="266"/>
        <v>0.93</v>
      </c>
      <c r="Q3398" s="13" t="s">
        <v>8318</v>
      </c>
      <c r="R3398" t="s">
        <v>8319</v>
      </c>
      <c r="S3398" s="11">
        <f t="shared" si="267"/>
        <v>41764.44663194444</v>
      </c>
      <c r="T3398" s="11">
        <f t="shared" si="268"/>
        <v>16222.165972222223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10</v>
      </c>
      <c r="P3399">
        <f t="shared" si="266"/>
        <v>1.08</v>
      </c>
      <c r="Q3399" s="13" t="s">
        <v>8318</v>
      </c>
      <c r="R3399" t="s">
        <v>8319</v>
      </c>
      <c r="S3399" s="11">
        <f t="shared" si="267"/>
        <v>42378.478344907402</v>
      </c>
      <c r="T3399" s="11">
        <f t="shared" si="268"/>
        <v>16849.916666666668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</v>
      </c>
      <c r="P3400">
        <f t="shared" si="266"/>
        <v>0.4</v>
      </c>
      <c r="Q3400" s="13" t="s">
        <v>8318</v>
      </c>
      <c r="R3400" t="s">
        <v>8319</v>
      </c>
      <c r="S3400" s="11">
        <f t="shared" si="267"/>
        <v>41941.75203703704</v>
      </c>
      <c r="T3400" s="11">
        <f t="shared" si="268"/>
        <v>16395.708333333332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2</v>
      </c>
      <c r="P3401">
        <f t="shared" si="266"/>
        <v>0.56999999999999995</v>
      </c>
      <c r="Q3401" s="13" t="s">
        <v>8318</v>
      </c>
      <c r="R3401" t="s">
        <v>8319</v>
      </c>
      <c r="S3401" s="11">
        <f t="shared" si="267"/>
        <v>42026.920428240745</v>
      </c>
      <c r="T3401" s="11">
        <f t="shared" si="268"/>
        <v>16487.920428240741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0</v>
      </c>
      <c r="P3402">
        <f t="shared" si="266"/>
        <v>0.31</v>
      </c>
      <c r="Q3402" s="13" t="s">
        <v>8318</v>
      </c>
      <c r="R3402" t="s">
        <v>8319</v>
      </c>
      <c r="S3402" s="11">
        <f t="shared" si="267"/>
        <v>41834.953865740739</v>
      </c>
      <c r="T3402" s="11">
        <f t="shared" si="268"/>
        <v>16310.953865740741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</v>
      </c>
      <c r="P3403">
        <f t="shared" si="266"/>
        <v>0.39</v>
      </c>
      <c r="Q3403" s="13" t="s">
        <v>8318</v>
      </c>
      <c r="R3403" t="s">
        <v>8319</v>
      </c>
      <c r="S3403" s="11">
        <f t="shared" si="267"/>
        <v>42193.723912037036</v>
      </c>
      <c r="T3403" s="11">
        <f t="shared" si="268"/>
        <v>16654.72391203704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0</v>
      </c>
      <c r="P3404">
        <f t="shared" si="266"/>
        <v>0.16</v>
      </c>
      <c r="Q3404" s="13" t="s">
        <v>8318</v>
      </c>
      <c r="R3404" t="s">
        <v>8319</v>
      </c>
      <c r="S3404" s="11">
        <f t="shared" si="267"/>
        <v>42290.61855324074</v>
      </c>
      <c r="T3404" s="11">
        <f t="shared" si="268"/>
        <v>16751.104861111111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</v>
      </c>
      <c r="P3405">
        <f t="shared" si="266"/>
        <v>1.53</v>
      </c>
      <c r="Q3405" s="13" t="s">
        <v>8318</v>
      </c>
      <c r="R3405" t="s">
        <v>8319</v>
      </c>
      <c r="S3405" s="11">
        <f t="shared" si="267"/>
        <v>42150.462083333332</v>
      </c>
      <c r="T3405" s="11">
        <f t="shared" si="268"/>
        <v>16611.462083333332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5</v>
      </c>
      <c r="P3406">
        <f t="shared" si="266"/>
        <v>8.67</v>
      </c>
      <c r="Q3406" s="13" t="s">
        <v>8318</v>
      </c>
      <c r="R3406" t="s">
        <v>8319</v>
      </c>
      <c r="S3406" s="11">
        <f t="shared" si="267"/>
        <v>42152.503495370373</v>
      </c>
      <c r="T3406" s="11">
        <f t="shared" si="268"/>
        <v>16603.503495370373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7</v>
      </c>
      <c r="P3407">
        <f t="shared" si="266"/>
        <v>1.53</v>
      </c>
      <c r="Q3407" s="13" t="s">
        <v>8318</v>
      </c>
      <c r="R3407" t="s">
        <v>8319</v>
      </c>
      <c r="S3407" s="11">
        <f t="shared" si="267"/>
        <v>42410.017199074078</v>
      </c>
      <c r="T3407" s="11">
        <f t="shared" si="268"/>
        <v>16861.999305555557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0</v>
      </c>
      <c r="P3408">
        <f t="shared" si="266"/>
        <v>0.27</v>
      </c>
      <c r="Q3408" s="13" t="s">
        <v>8318</v>
      </c>
      <c r="R3408" t="s">
        <v>8319</v>
      </c>
      <c r="S3408" s="11">
        <f t="shared" si="267"/>
        <v>41791.492777777778</v>
      </c>
      <c r="T3408" s="11">
        <f t="shared" si="268"/>
        <v>16267.492777777779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</v>
      </c>
      <c r="P3409">
        <f t="shared" si="266"/>
        <v>0.37</v>
      </c>
      <c r="Q3409" s="13" t="s">
        <v>8318</v>
      </c>
      <c r="R3409" t="s">
        <v>8319</v>
      </c>
      <c r="S3409" s="11">
        <f t="shared" si="267"/>
        <v>41796.422326388885</v>
      </c>
      <c r="T3409" s="11">
        <f t="shared" si="268"/>
        <v>16257.422326388887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5</v>
      </c>
      <c r="P3410">
        <f t="shared" si="266"/>
        <v>1.39</v>
      </c>
      <c r="Q3410" s="13" t="s">
        <v>8318</v>
      </c>
      <c r="R3410" t="s">
        <v>8319</v>
      </c>
      <c r="S3410" s="11">
        <f t="shared" si="267"/>
        <v>41808.991944444446</v>
      </c>
      <c r="T3410" s="11">
        <f t="shared" si="268"/>
        <v>16269.991944444444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5</v>
      </c>
      <c r="P3411">
        <f t="shared" si="266"/>
        <v>1.19</v>
      </c>
      <c r="Q3411" s="13" t="s">
        <v>8318</v>
      </c>
      <c r="R3411" t="s">
        <v>8319</v>
      </c>
      <c r="S3411" s="11">
        <f t="shared" si="267"/>
        <v>42544.814328703709</v>
      </c>
      <c r="T3411" s="11">
        <f t="shared" si="268"/>
        <v>17013.87361111111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</v>
      </c>
      <c r="P3412">
        <f t="shared" si="266"/>
        <v>0.63</v>
      </c>
      <c r="Q3412" s="13" t="s">
        <v>8318</v>
      </c>
      <c r="R3412" t="s">
        <v>8319</v>
      </c>
      <c r="S3412" s="11">
        <f t="shared" si="267"/>
        <v>42500.041550925926</v>
      </c>
      <c r="T3412" s="11">
        <f t="shared" si="268"/>
        <v>16958.291666666668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0</v>
      </c>
      <c r="P3413">
        <f t="shared" si="266"/>
        <v>0.32</v>
      </c>
      <c r="Q3413" s="13" t="s">
        <v>8318</v>
      </c>
      <c r="R3413" t="s">
        <v>8319</v>
      </c>
      <c r="S3413" s="11">
        <f t="shared" si="267"/>
        <v>42265.022824074069</v>
      </c>
      <c r="T3413" s="11">
        <f t="shared" si="268"/>
        <v>16716.022824074073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</v>
      </c>
      <c r="P3414">
        <f t="shared" si="266"/>
        <v>0.96</v>
      </c>
      <c r="Q3414" s="13" t="s">
        <v>8318</v>
      </c>
      <c r="R3414" t="s">
        <v>8319</v>
      </c>
      <c r="S3414" s="11">
        <f t="shared" si="267"/>
        <v>41879.959050925929</v>
      </c>
      <c r="T3414" s="11">
        <f t="shared" si="268"/>
        <v>16340.959050925927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5</v>
      </c>
      <c r="P3415">
        <f t="shared" si="266"/>
        <v>1.79</v>
      </c>
      <c r="Q3415" s="13" t="s">
        <v>8318</v>
      </c>
      <c r="R3415" t="s">
        <v>8319</v>
      </c>
      <c r="S3415" s="11">
        <f t="shared" si="267"/>
        <v>42053.733078703706</v>
      </c>
      <c r="T3415" s="11">
        <f t="shared" si="268"/>
        <v>16494.207638888889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</v>
      </c>
      <c r="P3416">
        <f t="shared" si="266"/>
        <v>0.56999999999999995</v>
      </c>
      <c r="Q3416" s="13" t="s">
        <v>8318</v>
      </c>
      <c r="R3416" t="s">
        <v>8319</v>
      </c>
      <c r="S3416" s="11">
        <f t="shared" si="267"/>
        <v>42675.832465277781</v>
      </c>
      <c r="T3416" s="11">
        <f t="shared" si="268"/>
        <v>17136.332638888889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13</v>
      </c>
      <c r="P3417">
        <f t="shared" si="266"/>
        <v>2.78</v>
      </c>
      <c r="Q3417" s="13" t="s">
        <v>8318</v>
      </c>
      <c r="R3417" t="s">
        <v>8319</v>
      </c>
      <c r="S3417" s="11">
        <f t="shared" si="267"/>
        <v>42467.144166666665</v>
      </c>
      <c r="T3417" s="11">
        <f t="shared" si="268"/>
        <v>16908.979166666668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</v>
      </c>
      <c r="P3418">
        <f t="shared" si="266"/>
        <v>0.83</v>
      </c>
      <c r="Q3418" s="13" t="s">
        <v>8318</v>
      </c>
      <c r="R3418" t="s">
        <v>8319</v>
      </c>
      <c r="S3418" s="11">
        <f t="shared" si="267"/>
        <v>42089.412557870368</v>
      </c>
      <c r="T3418" s="11">
        <f t="shared" si="268"/>
        <v>16548.770833333332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</v>
      </c>
      <c r="P3419">
        <f t="shared" si="266"/>
        <v>0.56000000000000005</v>
      </c>
      <c r="Q3419" s="13" t="s">
        <v>8318</v>
      </c>
      <c r="R3419" t="s">
        <v>8319</v>
      </c>
      <c r="S3419" s="11">
        <f t="shared" si="267"/>
        <v>41894.91375</v>
      </c>
      <c r="T3419" s="11">
        <f t="shared" si="268"/>
        <v>16369.029861111112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</v>
      </c>
      <c r="P3420">
        <f t="shared" si="266"/>
        <v>0.45</v>
      </c>
      <c r="Q3420" s="13" t="s">
        <v>8318</v>
      </c>
      <c r="R3420" t="s">
        <v>8319</v>
      </c>
      <c r="S3420" s="11">
        <f t="shared" si="267"/>
        <v>41752.83457175926</v>
      </c>
      <c r="T3420" s="11">
        <f t="shared" si="268"/>
        <v>16213.83457175926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</v>
      </c>
      <c r="P3421">
        <f t="shared" si="266"/>
        <v>0.54</v>
      </c>
      <c r="Q3421" s="13" t="s">
        <v>8318</v>
      </c>
      <c r="R3421" t="s">
        <v>8319</v>
      </c>
      <c r="S3421" s="11">
        <f t="shared" si="267"/>
        <v>42448.821585648147</v>
      </c>
      <c r="T3421" s="11">
        <f t="shared" si="268"/>
        <v>16897.895833333332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4</v>
      </c>
      <c r="P3422">
        <f t="shared" si="266"/>
        <v>0.74</v>
      </c>
      <c r="Q3422" s="13" t="s">
        <v>8318</v>
      </c>
      <c r="R3422" t="s">
        <v>8319</v>
      </c>
      <c r="S3422" s="11">
        <f t="shared" si="267"/>
        <v>42405.090300925927</v>
      </c>
      <c r="T3422" s="11">
        <f t="shared" si="268"/>
        <v>16845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0</v>
      </c>
      <c r="P3423">
        <f t="shared" si="266"/>
        <v>0.26</v>
      </c>
      <c r="Q3423" s="13" t="s">
        <v>8318</v>
      </c>
      <c r="R3423" t="s">
        <v>8319</v>
      </c>
      <c r="S3423" s="11">
        <f t="shared" si="267"/>
        <v>42037.791238425925</v>
      </c>
      <c r="T3423" s="11">
        <f t="shared" si="268"/>
        <v>16498.791238425925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</v>
      </c>
      <c r="P3424">
        <f t="shared" si="266"/>
        <v>0.54</v>
      </c>
      <c r="Q3424" s="13" t="s">
        <v>8318</v>
      </c>
      <c r="R3424" t="s">
        <v>8319</v>
      </c>
      <c r="S3424" s="11">
        <f t="shared" si="267"/>
        <v>42323.562222222223</v>
      </c>
      <c r="T3424" s="11">
        <f t="shared" si="268"/>
        <v>16783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10</v>
      </c>
      <c r="P3425">
        <f t="shared" si="266"/>
        <v>2.5</v>
      </c>
      <c r="Q3425" s="13" t="s">
        <v>8318</v>
      </c>
      <c r="R3425" t="s">
        <v>8319</v>
      </c>
      <c r="S3425" s="11">
        <f t="shared" si="267"/>
        <v>42088.911354166667</v>
      </c>
      <c r="T3425" s="11">
        <f t="shared" si="268"/>
        <v>16549.911354166667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0</v>
      </c>
      <c r="P3426">
        <f t="shared" si="266"/>
        <v>0.33</v>
      </c>
      <c r="Q3426" s="13" t="s">
        <v>8318</v>
      </c>
      <c r="R3426" t="s">
        <v>8319</v>
      </c>
      <c r="S3426" s="11">
        <f t="shared" si="267"/>
        <v>42018.676898148144</v>
      </c>
      <c r="T3426" s="11">
        <f t="shared" si="268"/>
        <v>16471.290972222221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0</v>
      </c>
      <c r="P3427">
        <f t="shared" si="266"/>
        <v>0.24</v>
      </c>
      <c r="Q3427" s="13" t="s">
        <v>8318</v>
      </c>
      <c r="R3427" t="s">
        <v>8319</v>
      </c>
      <c r="S3427" s="11">
        <f t="shared" si="267"/>
        <v>41884.617314814815</v>
      </c>
      <c r="T3427" s="11">
        <f t="shared" si="268"/>
        <v>16347.617314814815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</v>
      </c>
      <c r="P3428">
        <f t="shared" si="266"/>
        <v>0.28999999999999998</v>
      </c>
      <c r="Q3428" s="13" t="s">
        <v>8318</v>
      </c>
      <c r="R3428" t="s">
        <v>8319</v>
      </c>
      <c r="S3428" s="11">
        <f t="shared" si="267"/>
        <v>41884.056747685187</v>
      </c>
      <c r="T3428" s="11">
        <f t="shared" si="268"/>
        <v>16334.083333333334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2</v>
      </c>
      <c r="P3429">
        <f t="shared" si="266"/>
        <v>0.86</v>
      </c>
      <c r="Q3429" s="13" t="s">
        <v>8318</v>
      </c>
      <c r="R3429" t="s">
        <v>8319</v>
      </c>
      <c r="S3429" s="11">
        <f t="shared" si="267"/>
        <v>41792.645277777774</v>
      </c>
      <c r="T3429" s="11">
        <f t="shared" si="268"/>
        <v>16253.645277777776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</v>
      </c>
      <c r="P3430">
        <f t="shared" si="266"/>
        <v>0.49</v>
      </c>
      <c r="Q3430" s="13" t="s">
        <v>8318</v>
      </c>
      <c r="R3430" t="s">
        <v>8319</v>
      </c>
      <c r="S3430" s="11">
        <f t="shared" si="267"/>
        <v>42038.720451388886</v>
      </c>
      <c r="T3430" s="11">
        <f t="shared" si="268"/>
        <v>16494.708333333332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17</v>
      </c>
      <c r="P3431">
        <f t="shared" si="266"/>
        <v>2.08</v>
      </c>
      <c r="Q3431" s="13" t="s">
        <v>8318</v>
      </c>
      <c r="R3431" t="s">
        <v>8319</v>
      </c>
      <c r="S3431" s="11">
        <f t="shared" si="267"/>
        <v>42662.021539351852</v>
      </c>
      <c r="T3431" s="11">
        <f t="shared" si="268"/>
        <v>17107.021539351852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</v>
      </c>
      <c r="P3432">
        <f t="shared" si="266"/>
        <v>0.35</v>
      </c>
      <c r="Q3432" s="13" t="s">
        <v>8318</v>
      </c>
      <c r="R3432" t="s">
        <v>8319</v>
      </c>
      <c r="S3432" s="11">
        <f t="shared" si="267"/>
        <v>41820.945613425924</v>
      </c>
      <c r="T3432" s="11">
        <f t="shared" si="268"/>
        <v>16281.945613425925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</v>
      </c>
      <c r="P3433">
        <f t="shared" si="266"/>
        <v>1.19</v>
      </c>
      <c r="Q3433" s="13" t="s">
        <v>8318</v>
      </c>
      <c r="R3433" t="s">
        <v>8319</v>
      </c>
      <c r="S3433" s="11">
        <f t="shared" si="267"/>
        <v>41839.730937500004</v>
      </c>
      <c r="T3433" s="11">
        <f t="shared" si="268"/>
        <v>16300.730937500002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</v>
      </c>
      <c r="P3434">
        <f t="shared" si="266"/>
        <v>0.6</v>
      </c>
      <c r="Q3434" s="13" t="s">
        <v>8318</v>
      </c>
      <c r="R3434" t="s">
        <v>8319</v>
      </c>
      <c r="S3434" s="11">
        <f t="shared" si="267"/>
        <v>42380.581180555557</v>
      </c>
      <c r="T3434" s="11">
        <f t="shared" si="268"/>
        <v>16836.916666666668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0</v>
      </c>
      <c r="P3435">
        <f t="shared" si="266"/>
        <v>0.35</v>
      </c>
      <c r="Q3435" s="13" t="s">
        <v>8318</v>
      </c>
      <c r="R3435" t="s">
        <v>8319</v>
      </c>
      <c r="S3435" s="11">
        <f t="shared" si="267"/>
        <v>41776.063136574077</v>
      </c>
      <c r="T3435" s="11">
        <f t="shared" si="268"/>
        <v>16238.125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0</v>
      </c>
      <c r="P3436">
        <f t="shared" si="266"/>
        <v>0.15</v>
      </c>
      <c r="Q3436" s="13" t="s">
        <v>8318</v>
      </c>
      <c r="R3436" t="s">
        <v>8319</v>
      </c>
      <c r="S3436" s="11">
        <f t="shared" si="267"/>
        <v>41800.380428240744</v>
      </c>
      <c r="T3436" s="11">
        <f t="shared" si="268"/>
        <v>16261.380428240742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3</v>
      </c>
      <c r="P3437">
        <f t="shared" si="266"/>
        <v>1.32</v>
      </c>
      <c r="Q3437" s="13" t="s">
        <v>8318</v>
      </c>
      <c r="R3437" t="s">
        <v>8319</v>
      </c>
      <c r="S3437" s="11">
        <f t="shared" si="267"/>
        <v>42572.61681712963</v>
      </c>
      <c r="T3437" s="11">
        <f t="shared" si="268"/>
        <v>17020.125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0</v>
      </c>
      <c r="P3438">
        <f t="shared" si="266"/>
        <v>0.65</v>
      </c>
      <c r="Q3438" s="13" t="s">
        <v>8318</v>
      </c>
      <c r="R3438" t="s">
        <v>8319</v>
      </c>
      <c r="S3438" s="11">
        <f t="shared" si="267"/>
        <v>41851.541585648149</v>
      </c>
      <c r="T3438" s="11">
        <f t="shared" si="268"/>
        <v>16303.686111111112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</v>
      </c>
      <c r="P3439">
        <f t="shared" si="266"/>
        <v>0.67</v>
      </c>
      <c r="Q3439" s="13" t="s">
        <v>8318</v>
      </c>
      <c r="R3439" t="s">
        <v>8319</v>
      </c>
      <c r="S3439" s="11">
        <f t="shared" si="267"/>
        <v>42205.710879629631</v>
      </c>
      <c r="T3439" s="11">
        <f t="shared" si="268"/>
        <v>16666.710879629631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</v>
      </c>
      <c r="P3440">
        <f t="shared" si="266"/>
        <v>1.64</v>
      </c>
      <c r="Q3440" s="13" t="s">
        <v>8318</v>
      </c>
      <c r="R3440" t="s">
        <v>8319</v>
      </c>
      <c r="S3440" s="11">
        <f t="shared" si="267"/>
        <v>42100.927858796291</v>
      </c>
      <c r="T3440" s="11">
        <f t="shared" si="268"/>
        <v>16557.875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2</v>
      </c>
      <c r="P3441">
        <f t="shared" si="266"/>
        <v>1.28</v>
      </c>
      <c r="Q3441" s="13" t="s">
        <v>8318</v>
      </c>
      <c r="R3441" t="s">
        <v>8319</v>
      </c>
      <c r="S3441" s="11">
        <f t="shared" si="267"/>
        <v>42374.911226851851</v>
      </c>
      <c r="T3441" s="11">
        <f t="shared" si="268"/>
        <v>16819.207638888889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0</v>
      </c>
      <c r="P3442">
        <f t="shared" si="266"/>
        <v>0.27</v>
      </c>
      <c r="Q3442" s="13" t="s">
        <v>8318</v>
      </c>
      <c r="R3442" t="s">
        <v>8319</v>
      </c>
      <c r="S3442" s="11">
        <f t="shared" si="267"/>
        <v>41809.12300925926</v>
      </c>
      <c r="T3442" s="11">
        <f t="shared" si="268"/>
        <v>16262.677083333334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</v>
      </c>
      <c r="P3443">
        <f t="shared" si="266"/>
        <v>0.51</v>
      </c>
      <c r="Q3443" s="13" t="s">
        <v>8318</v>
      </c>
      <c r="R3443" t="s">
        <v>8319</v>
      </c>
      <c r="S3443" s="11">
        <f t="shared" si="267"/>
        <v>42294.429641203707</v>
      </c>
      <c r="T3443" s="11">
        <f t="shared" si="268"/>
        <v>16752.84513888889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8</v>
      </c>
      <c r="P3444">
        <f t="shared" si="266"/>
        <v>2.63</v>
      </c>
      <c r="Q3444" s="13" t="s">
        <v>8318</v>
      </c>
      <c r="R3444" t="s">
        <v>8319</v>
      </c>
      <c r="S3444" s="11">
        <f t="shared" si="267"/>
        <v>42124.841111111105</v>
      </c>
      <c r="T3444" s="11">
        <f t="shared" si="268"/>
        <v>16585.841111111109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2</v>
      </c>
      <c r="P3445">
        <f t="shared" si="266"/>
        <v>0.47</v>
      </c>
      <c r="Q3445" s="13" t="s">
        <v>8318</v>
      </c>
      <c r="R3445" t="s">
        <v>8319</v>
      </c>
      <c r="S3445" s="11">
        <f t="shared" si="267"/>
        <v>41861.524837962963</v>
      </c>
      <c r="T3445" s="11">
        <f t="shared" si="268"/>
        <v>16322.524837962963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7</v>
      </c>
      <c r="P3446">
        <f t="shared" si="266"/>
        <v>1.05</v>
      </c>
      <c r="Q3446" s="13" t="s">
        <v>8318</v>
      </c>
      <c r="R3446" t="s">
        <v>8319</v>
      </c>
      <c r="S3446" s="11">
        <f t="shared" si="267"/>
        <v>42521.291504629626</v>
      </c>
      <c r="T3446" s="11">
        <f t="shared" si="268"/>
        <v>16960.582638888889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</v>
      </c>
      <c r="P3447">
        <f t="shared" si="266"/>
        <v>0.68</v>
      </c>
      <c r="Q3447" s="13" t="s">
        <v>8318</v>
      </c>
      <c r="R3447" t="s">
        <v>8319</v>
      </c>
      <c r="S3447" s="11">
        <f t="shared" si="267"/>
        <v>42272.530509259261</v>
      </c>
      <c r="T3447" s="11">
        <f t="shared" si="268"/>
        <v>16731.530509259257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2</v>
      </c>
      <c r="P3448">
        <f t="shared" si="266"/>
        <v>0.84</v>
      </c>
      <c r="Q3448" s="13" t="s">
        <v>8318</v>
      </c>
      <c r="R3448" t="s">
        <v>8319</v>
      </c>
      <c r="S3448" s="11">
        <f t="shared" si="267"/>
        <v>42016.832465277781</v>
      </c>
      <c r="T3448" s="11">
        <f t="shared" si="268"/>
        <v>16471.513888888887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2</v>
      </c>
      <c r="P3449">
        <f t="shared" si="266"/>
        <v>1.5</v>
      </c>
      <c r="Q3449" s="13" t="s">
        <v>8318</v>
      </c>
      <c r="R3449" t="s">
        <v>8319</v>
      </c>
      <c r="S3449" s="11">
        <f t="shared" si="267"/>
        <v>42402.889027777783</v>
      </c>
      <c r="T3449" s="11">
        <f t="shared" si="268"/>
        <v>16878.847361111111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</v>
      </c>
      <c r="P3450">
        <f t="shared" si="266"/>
        <v>0.47</v>
      </c>
      <c r="Q3450" s="13" t="s">
        <v>8318</v>
      </c>
      <c r="R3450" t="s">
        <v>8319</v>
      </c>
      <c r="S3450" s="11">
        <f t="shared" si="267"/>
        <v>41960.119085648148</v>
      </c>
      <c r="T3450" s="11">
        <f t="shared" si="268"/>
        <v>16421.119085648148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3</v>
      </c>
      <c r="P3451">
        <f t="shared" si="266"/>
        <v>1.05</v>
      </c>
      <c r="Q3451" s="13" t="s">
        <v>8318</v>
      </c>
      <c r="R3451" t="s">
        <v>8319</v>
      </c>
      <c r="S3451" s="11">
        <f t="shared" si="267"/>
        <v>42532.052523148144</v>
      </c>
      <c r="T3451" s="11">
        <f t="shared" si="268"/>
        <v>16991.166666666668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4</v>
      </c>
      <c r="P3452">
        <f t="shared" si="266"/>
        <v>0.54</v>
      </c>
      <c r="Q3452" s="13" t="s">
        <v>8318</v>
      </c>
      <c r="R3452" t="s">
        <v>8319</v>
      </c>
      <c r="S3452" s="11">
        <f t="shared" si="267"/>
        <v>42036.704525462963</v>
      </c>
      <c r="T3452" s="11">
        <f t="shared" si="268"/>
        <v>16527.662858796295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3</v>
      </c>
      <c r="P3453">
        <f t="shared" si="266"/>
        <v>1.25</v>
      </c>
      <c r="Q3453" s="13" t="s">
        <v>8318</v>
      </c>
      <c r="R3453" t="s">
        <v>8319</v>
      </c>
      <c r="S3453" s="11">
        <f t="shared" si="267"/>
        <v>42088.723692129628</v>
      </c>
      <c r="T3453" s="11">
        <f t="shared" si="268"/>
        <v>16546.723692129632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2</v>
      </c>
      <c r="P3454">
        <f t="shared" si="266"/>
        <v>0.54</v>
      </c>
      <c r="Q3454" s="13" t="s">
        <v>8318</v>
      </c>
      <c r="R3454" t="s">
        <v>8319</v>
      </c>
      <c r="S3454" s="11">
        <f t="shared" si="267"/>
        <v>41820.639189814814</v>
      </c>
      <c r="T3454" s="11">
        <f t="shared" si="268"/>
        <v>16274.165972222223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7</v>
      </c>
      <c r="P3455">
        <f t="shared" si="266"/>
        <v>1.43</v>
      </c>
      <c r="Q3455" s="13" t="s">
        <v>8318</v>
      </c>
      <c r="R3455" t="s">
        <v>8319</v>
      </c>
      <c r="S3455" s="11">
        <f t="shared" si="267"/>
        <v>42535.97865740741</v>
      </c>
      <c r="T3455" s="11">
        <f t="shared" si="268"/>
        <v>17026.978657407406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3</v>
      </c>
      <c r="P3456">
        <f t="shared" si="266"/>
        <v>0.95</v>
      </c>
      <c r="Q3456" s="13" t="s">
        <v>8318</v>
      </c>
      <c r="R3456" t="s">
        <v>8319</v>
      </c>
      <c r="S3456" s="11">
        <f t="shared" si="267"/>
        <v>41821.698599537034</v>
      </c>
      <c r="T3456" s="11">
        <f t="shared" si="268"/>
        <v>16282.698599537036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0</v>
      </c>
      <c r="P3457">
        <f t="shared" si="266"/>
        <v>0.28999999999999998</v>
      </c>
      <c r="Q3457" s="13" t="s">
        <v>8318</v>
      </c>
      <c r="R3457" t="s">
        <v>8319</v>
      </c>
      <c r="S3457" s="11">
        <f t="shared" si="267"/>
        <v>42626.7503125</v>
      </c>
      <c r="T3457" s="11">
        <f t="shared" si="268"/>
        <v>17087.7503125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</v>
      </c>
      <c r="P3458">
        <f t="shared" si="266"/>
        <v>1.25</v>
      </c>
      <c r="Q3458" s="13" t="s">
        <v>8318</v>
      </c>
      <c r="R3458" t="s">
        <v>8319</v>
      </c>
      <c r="S3458" s="11">
        <f t="shared" si="267"/>
        <v>41821.205636574072</v>
      </c>
      <c r="T3458" s="11">
        <f t="shared" si="268"/>
        <v>16283.290972222223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</v>
      </c>
      <c r="P3459">
        <f t="shared" ref="P3459:P3522" si="271">ROUND(E3459/L3459,2)</f>
        <v>0.36</v>
      </c>
      <c r="Q3459" s="13" t="s">
        <v>8318</v>
      </c>
      <c r="R3459" t="s">
        <v>8319</v>
      </c>
      <c r="S3459" s="11">
        <f t="shared" ref="S3459:S3522" si="272">(((J3459/60)/60)/24)+DATE(1970, 1,1)</f>
        <v>42016.706678240742</v>
      </c>
      <c r="T3459" s="11">
        <f t="shared" ref="T3459:T3522" si="273">(((I3459/60)/60)/24)</f>
        <v>16478.249305555557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2</v>
      </c>
      <c r="P3460">
        <f t="shared" si="271"/>
        <v>0.74</v>
      </c>
      <c r="Q3460" s="13" t="s">
        <v>8318</v>
      </c>
      <c r="R3460" t="s">
        <v>8319</v>
      </c>
      <c r="S3460" s="11">
        <f t="shared" si="272"/>
        <v>42011.202581018515</v>
      </c>
      <c r="T3460" s="11">
        <f t="shared" si="273"/>
        <v>16469.185416666667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4</v>
      </c>
      <c r="P3461">
        <f t="shared" si="271"/>
        <v>0.56000000000000005</v>
      </c>
      <c r="Q3461" s="13" t="s">
        <v>8318</v>
      </c>
      <c r="R3461" t="s">
        <v>8319</v>
      </c>
      <c r="S3461" s="11">
        <f t="shared" si="272"/>
        <v>42480.479861111111</v>
      </c>
      <c r="T3461" s="11">
        <f t="shared" si="273"/>
        <v>16941.479861111111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4</v>
      </c>
      <c r="P3462">
        <f t="shared" si="271"/>
        <v>1.05</v>
      </c>
      <c r="Q3462" s="13" t="s">
        <v>8318</v>
      </c>
      <c r="R3462" t="s">
        <v>8319</v>
      </c>
      <c r="S3462" s="11">
        <f t="shared" si="272"/>
        <v>41852.527222222219</v>
      </c>
      <c r="T3462" s="11">
        <f t="shared" si="273"/>
        <v>16297.527222222221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4</v>
      </c>
      <c r="P3463">
        <f t="shared" si="271"/>
        <v>1.67</v>
      </c>
      <c r="Q3463" s="13" t="s">
        <v>8318</v>
      </c>
      <c r="R3463" t="s">
        <v>8319</v>
      </c>
      <c r="S3463" s="11">
        <f t="shared" si="272"/>
        <v>42643.632858796293</v>
      </c>
      <c r="T3463" s="11">
        <f t="shared" si="273"/>
        <v>17103.125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8</v>
      </c>
      <c r="P3464">
        <f t="shared" si="271"/>
        <v>1.18</v>
      </c>
      <c r="Q3464" s="13" t="s">
        <v>8318</v>
      </c>
      <c r="R3464" t="s">
        <v>8319</v>
      </c>
      <c r="S3464" s="11">
        <f t="shared" si="272"/>
        <v>42179.898472222223</v>
      </c>
      <c r="T3464" s="11">
        <f t="shared" si="273"/>
        <v>16626.75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0</v>
      </c>
      <c r="P3465">
        <f t="shared" si="271"/>
        <v>0.17</v>
      </c>
      <c r="Q3465" s="13" t="s">
        <v>8318</v>
      </c>
      <c r="R3465" t="s">
        <v>8319</v>
      </c>
      <c r="S3465" s="11">
        <f t="shared" si="272"/>
        <v>42612.918807870374</v>
      </c>
      <c r="T3465" s="11">
        <f t="shared" si="273"/>
        <v>17085.165972222221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0</v>
      </c>
      <c r="P3466">
        <f t="shared" si="271"/>
        <v>0.2</v>
      </c>
      <c r="Q3466" s="13" t="s">
        <v>8318</v>
      </c>
      <c r="R3466" t="s">
        <v>8319</v>
      </c>
      <c r="S3466" s="11">
        <f t="shared" si="272"/>
        <v>42575.130057870367</v>
      </c>
      <c r="T3466" s="11">
        <f t="shared" si="273"/>
        <v>17036.13005787037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</v>
      </c>
      <c r="P3467">
        <f t="shared" si="271"/>
        <v>0.5</v>
      </c>
      <c r="Q3467" s="13" t="s">
        <v>8318</v>
      </c>
      <c r="R3467" t="s">
        <v>8319</v>
      </c>
      <c r="S3467" s="11">
        <f t="shared" si="272"/>
        <v>42200.625833333332</v>
      </c>
      <c r="T3467" s="11">
        <f t="shared" si="273"/>
        <v>16656.666666666668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</v>
      </c>
      <c r="P3468">
        <f t="shared" si="271"/>
        <v>0.3</v>
      </c>
      <c r="Q3468" s="13" t="s">
        <v>8318</v>
      </c>
      <c r="R3468" t="s">
        <v>8319</v>
      </c>
      <c r="S3468" s="11">
        <f t="shared" si="272"/>
        <v>42420.019097222219</v>
      </c>
      <c r="T3468" s="11">
        <f t="shared" si="273"/>
        <v>16910.977430555555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</v>
      </c>
      <c r="P3469">
        <f t="shared" si="271"/>
        <v>0.36</v>
      </c>
      <c r="Q3469" s="13" t="s">
        <v>8318</v>
      </c>
      <c r="R3469" t="s">
        <v>8319</v>
      </c>
      <c r="S3469" s="11">
        <f t="shared" si="272"/>
        <v>42053.671666666662</v>
      </c>
      <c r="T3469" s="11">
        <f t="shared" si="273"/>
        <v>16514.63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0</v>
      </c>
      <c r="P3470">
        <f t="shared" si="271"/>
        <v>1</v>
      </c>
      <c r="Q3470" s="13" t="s">
        <v>8318</v>
      </c>
      <c r="R3470" t="s">
        <v>8319</v>
      </c>
      <c r="S3470" s="11">
        <f t="shared" si="272"/>
        <v>42605.765381944439</v>
      </c>
      <c r="T3470" s="11">
        <f t="shared" si="273"/>
        <v>17065.125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</v>
      </c>
      <c r="P3471">
        <f t="shared" si="271"/>
        <v>0.25</v>
      </c>
      <c r="Q3471" s="13" t="s">
        <v>8318</v>
      </c>
      <c r="R3471" t="s">
        <v>8319</v>
      </c>
      <c r="S3471" s="11">
        <f t="shared" si="272"/>
        <v>42458.641724537039</v>
      </c>
      <c r="T3471" s="11">
        <f t="shared" si="273"/>
        <v>16919.641724537036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6</v>
      </c>
      <c r="P3472">
        <f t="shared" si="271"/>
        <v>1.78</v>
      </c>
      <c r="Q3472" s="13" t="s">
        <v>8318</v>
      </c>
      <c r="R3472" t="s">
        <v>8319</v>
      </c>
      <c r="S3472" s="11">
        <f t="shared" si="272"/>
        <v>42529.022013888884</v>
      </c>
      <c r="T3472" s="11">
        <f t="shared" si="273"/>
        <v>16997.901388888891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3</v>
      </c>
      <c r="P3473">
        <f t="shared" si="271"/>
        <v>0.5</v>
      </c>
      <c r="Q3473" s="13" t="s">
        <v>8318</v>
      </c>
      <c r="R3473" t="s">
        <v>8319</v>
      </c>
      <c r="S3473" s="11">
        <f t="shared" si="272"/>
        <v>41841.820486111108</v>
      </c>
      <c r="T3473" s="11">
        <f t="shared" si="273"/>
        <v>16313.833333333334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</v>
      </c>
      <c r="P3474">
        <f t="shared" si="271"/>
        <v>0.65</v>
      </c>
      <c r="Q3474" s="13" t="s">
        <v>8318</v>
      </c>
      <c r="R3474" t="s">
        <v>8319</v>
      </c>
      <c r="S3474" s="11">
        <f t="shared" si="272"/>
        <v>41928.170497685183</v>
      </c>
      <c r="T3474" s="11">
        <f t="shared" si="273"/>
        <v>16380.249305555555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0</v>
      </c>
      <c r="P3475">
        <f t="shared" si="271"/>
        <v>0.45</v>
      </c>
      <c r="Q3475" s="13" t="s">
        <v>8318</v>
      </c>
      <c r="R3475" t="s">
        <v>8319</v>
      </c>
      <c r="S3475" s="11">
        <f t="shared" si="272"/>
        <v>42062.834444444445</v>
      </c>
      <c r="T3475" s="11">
        <f t="shared" si="273"/>
        <v>16514.852083333335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</v>
      </c>
      <c r="P3476">
        <f t="shared" si="271"/>
        <v>0.38</v>
      </c>
      <c r="Q3476" s="13" t="s">
        <v>8318</v>
      </c>
      <c r="R3476" t="s">
        <v>8319</v>
      </c>
      <c r="S3476" s="11">
        <f t="shared" si="272"/>
        <v>42541.501516203702</v>
      </c>
      <c r="T3476" s="11">
        <f t="shared" si="273"/>
        <v>17002.501516203705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5</v>
      </c>
      <c r="P3477">
        <f t="shared" si="271"/>
        <v>0.88</v>
      </c>
      <c r="Q3477" s="13" t="s">
        <v>8318</v>
      </c>
      <c r="R3477" t="s">
        <v>8319</v>
      </c>
      <c r="S3477" s="11">
        <f t="shared" si="272"/>
        <v>41918.880833333329</v>
      </c>
      <c r="T3477" s="11">
        <f t="shared" si="273"/>
        <v>16377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5</v>
      </c>
      <c r="P3478">
        <f t="shared" si="271"/>
        <v>2.5</v>
      </c>
      <c r="Q3478" s="13" t="s">
        <v>8318</v>
      </c>
      <c r="R3478" t="s">
        <v>8319</v>
      </c>
      <c r="S3478" s="11">
        <f t="shared" si="272"/>
        <v>41921.279976851853</v>
      </c>
      <c r="T3478" s="11">
        <f t="shared" si="273"/>
        <v>16370.125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</v>
      </c>
      <c r="P3479">
        <f t="shared" si="271"/>
        <v>0.38</v>
      </c>
      <c r="Q3479" s="13" t="s">
        <v>8318</v>
      </c>
      <c r="R3479" t="s">
        <v>8319</v>
      </c>
      <c r="S3479" s="11">
        <f t="shared" si="272"/>
        <v>42128.736608796295</v>
      </c>
      <c r="T3479" s="11">
        <f t="shared" si="273"/>
        <v>16572.125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</v>
      </c>
      <c r="P3480">
        <f t="shared" si="271"/>
        <v>0.26</v>
      </c>
      <c r="Q3480" s="13" t="s">
        <v>8318</v>
      </c>
      <c r="R3480" t="s">
        <v>8319</v>
      </c>
      <c r="S3480" s="11">
        <f t="shared" si="272"/>
        <v>42053.916921296302</v>
      </c>
      <c r="T3480" s="11">
        <f t="shared" si="273"/>
        <v>16510.875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</v>
      </c>
      <c r="P3481">
        <f t="shared" si="271"/>
        <v>0.27</v>
      </c>
      <c r="Q3481" s="13" t="s">
        <v>8318</v>
      </c>
      <c r="R3481" t="s">
        <v>8319</v>
      </c>
      <c r="S3481" s="11">
        <f t="shared" si="272"/>
        <v>41781.855092592588</v>
      </c>
      <c r="T3481" s="11">
        <f t="shared" si="273"/>
        <v>16242.85509259259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</v>
      </c>
      <c r="P3482">
        <f t="shared" si="271"/>
        <v>1.1499999999999999</v>
      </c>
      <c r="Q3482" s="13" t="s">
        <v>8318</v>
      </c>
      <c r="R3482" t="s">
        <v>8319</v>
      </c>
      <c r="S3482" s="11">
        <f t="shared" si="272"/>
        <v>42171.317442129628</v>
      </c>
      <c r="T3482" s="11">
        <f t="shared" si="273"/>
        <v>16626.875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0</v>
      </c>
      <c r="P3483">
        <f t="shared" si="271"/>
        <v>0.16</v>
      </c>
      <c r="Q3483" s="13" t="s">
        <v>8318</v>
      </c>
      <c r="R3483" t="s">
        <v>8319</v>
      </c>
      <c r="S3483" s="11">
        <f t="shared" si="272"/>
        <v>41989.24754629629</v>
      </c>
      <c r="T3483" s="11">
        <f t="shared" si="273"/>
        <v>16437.247546296294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</v>
      </c>
      <c r="P3484">
        <f t="shared" si="271"/>
        <v>0.19</v>
      </c>
      <c r="Q3484" s="13" t="s">
        <v>8318</v>
      </c>
      <c r="R3484" t="s">
        <v>8319</v>
      </c>
      <c r="S3484" s="11">
        <f t="shared" si="272"/>
        <v>41796.771597222221</v>
      </c>
      <c r="T3484" s="11">
        <f t="shared" si="273"/>
        <v>16257.771597222223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0</v>
      </c>
      <c r="P3485">
        <f t="shared" si="271"/>
        <v>0.11</v>
      </c>
      <c r="Q3485" s="13" t="s">
        <v>8318</v>
      </c>
      <c r="R3485" t="s">
        <v>8319</v>
      </c>
      <c r="S3485" s="11">
        <f t="shared" si="272"/>
        <v>41793.668761574074</v>
      </c>
      <c r="T3485" s="11">
        <f t="shared" si="273"/>
        <v>16254.668761574074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</v>
      </c>
      <c r="P3486">
        <f t="shared" si="271"/>
        <v>0.34</v>
      </c>
      <c r="Q3486" s="13" t="s">
        <v>8318</v>
      </c>
      <c r="R3486" t="s">
        <v>8319</v>
      </c>
      <c r="S3486" s="11">
        <f t="shared" si="272"/>
        <v>42506.760405092587</v>
      </c>
      <c r="T3486" s="11">
        <f t="shared" si="273"/>
        <v>16967.760405092591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</v>
      </c>
      <c r="P3487">
        <f t="shared" si="271"/>
        <v>0.48</v>
      </c>
      <c r="Q3487" s="13" t="s">
        <v>8318</v>
      </c>
      <c r="R3487" t="s">
        <v>8319</v>
      </c>
      <c r="S3487" s="11">
        <f t="shared" si="272"/>
        <v>42372.693055555559</v>
      </c>
      <c r="T3487" s="11">
        <f t="shared" si="273"/>
        <v>16833.693055555555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0</v>
      </c>
      <c r="P3488">
        <f t="shared" si="271"/>
        <v>0.25</v>
      </c>
      <c r="Q3488" s="13" t="s">
        <v>8318</v>
      </c>
      <c r="R3488" t="s">
        <v>8319</v>
      </c>
      <c r="S3488" s="11">
        <f t="shared" si="272"/>
        <v>42126.87501157407</v>
      </c>
      <c r="T3488" s="11">
        <f t="shared" si="273"/>
        <v>16589.290972222221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</v>
      </c>
      <c r="P3489">
        <f t="shared" si="271"/>
        <v>0.2</v>
      </c>
      <c r="Q3489" s="13" t="s">
        <v>8318</v>
      </c>
      <c r="R3489" t="s">
        <v>8319</v>
      </c>
      <c r="S3489" s="11">
        <f t="shared" si="272"/>
        <v>42149.940416666665</v>
      </c>
      <c r="T3489" s="11">
        <f t="shared" si="273"/>
        <v>16610.940416666668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0</v>
      </c>
      <c r="P3490">
        <f t="shared" si="271"/>
        <v>0.45</v>
      </c>
      <c r="Q3490" s="13" t="s">
        <v>8318</v>
      </c>
      <c r="R3490" t="s">
        <v>8319</v>
      </c>
      <c r="S3490" s="11">
        <f t="shared" si="272"/>
        <v>42087.768055555556</v>
      </c>
      <c r="T3490" s="11">
        <f t="shared" si="273"/>
        <v>16542.666666666668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0</v>
      </c>
      <c r="P3491">
        <f t="shared" si="271"/>
        <v>0.17</v>
      </c>
      <c r="Q3491" s="13" t="s">
        <v>8318</v>
      </c>
      <c r="R3491" t="s">
        <v>8319</v>
      </c>
      <c r="S3491" s="11">
        <f t="shared" si="272"/>
        <v>41753.635775462964</v>
      </c>
      <c r="T3491" s="11">
        <f t="shared" si="273"/>
        <v>16214.875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</v>
      </c>
      <c r="P3492">
        <f t="shared" si="271"/>
        <v>0.44</v>
      </c>
      <c r="Q3492" s="13" t="s">
        <v>8318</v>
      </c>
      <c r="R3492" t="s">
        <v>8319</v>
      </c>
      <c r="S3492" s="11">
        <f t="shared" si="272"/>
        <v>42443.802361111113</v>
      </c>
      <c r="T3492" s="11">
        <f t="shared" si="273"/>
        <v>16904.802361111109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2</v>
      </c>
      <c r="P3493">
        <f t="shared" si="271"/>
        <v>1.2</v>
      </c>
      <c r="Q3493" s="13" t="s">
        <v>8318</v>
      </c>
      <c r="R3493" t="s">
        <v>8319</v>
      </c>
      <c r="S3493" s="11">
        <f t="shared" si="272"/>
        <v>42121.249814814815</v>
      </c>
      <c r="T3493" s="11">
        <f t="shared" si="273"/>
        <v>16573.249814814815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0</v>
      </c>
      <c r="P3494">
        <f t="shared" si="271"/>
        <v>0.31</v>
      </c>
      <c r="Q3494" s="13" t="s">
        <v>8318</v>
      </c>
      <c r="R3494" t="s">
        <v>8319</v>
      </c>
      <c r="S3494" s="11">
        <f t="shared" si="272"/>
        <v>42268.009224537032</v>
      </c>
      <c r="T3494" s="11">
        <f t="shared" si="273"/>
        <v>16734.009224537036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</v>
      </c>
      <c r="P3495">
        <f t="shared" si="271"/>
        <v>0.38</v>
      </c>
      <c r="Q3495" s="13" t="s">
        <v>8318</v>
      </c>
      <c r="R3495" t="s">
        <v>8319</v>
      </c>
      <c r="S3495" s="11">
        <f t="shared" si="272"/>
        <v>41848.866157407407</v>
      </c>
      <c r="T3495" s="11">
        <f t="shared" si="273"/>
        <v>16299.215972222222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3</v>
      </c>
      <c r="P3496">
        <f t="shared" si="271"/>
        <v>0.85</v>
      </c>
      <c r="Q3496" s="13" t="s">
        <v>8318</v>
      </c>
      <c r="R3496" t="s">
        <v>8319</v>
      </c>
      <c r="S3496" s="11">
        <f t="shared" si="272"/>
        <v>42689.214988425927</v>
      </c>
      <c r="T3496" s="11">
        <f t="shared" si="273"/>
        <v>17131.25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0</v>
      </c>
      <c r="P3497">
        <f t="shared" si="271"/>
        <v>0.15</v>
      </c>
      <c r="Q3497" s="13" t="s">
        <v>8318</v>
      </c>
      <c r="R3497" t="s">
        <v>8319</v>
      </c>
      <c r="S3497" s="11">
        <f t="shared" si="272"/>
        <v>41915.762835648151</v>
      </c>
      <c r="T3497" s="11">
        <f t="shared" si="273"/>
        <v>16375.720833333333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0</v>
      </c>
      <c r="P3498">
        <f t="shared" si="271"/>
        <v>0.14000000000000001</v>
      </c>
      <c r="Q3498" s="13" t="s">
        <v>8318</v>
      </c>
      <c r="R3498" t="s">
        <v>8319</v>
      </c>
      <c r="S3498" s="11">
        <f t="shared" si="272"/>
        <v>42584.846828703703</v>
      </c>
      <c r="T3498" s="11">
        <f t="shared" si="273"/>
        <v>17055.846828703703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</v>
      </c>
      <c r="P3499">
        <f t="shared" si="271"/>
        <v>0.22</v>
      </c>
      <c r="Q3499" s="13" t="s">
        <v>8318</v>
      </c>
      <c r="R3499" t="s">
        <v>8319</v>
      </c>
      <c r="S3499" s="11">
        <f t="shared" si="272"/>
        <v>42511.741944444439</v>
      </c>
      <c r="T3499" s="11">
        <f t="shared" si="273"/>
        <v>16954.916666666668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</v>
      </c>
      <c r="P3500">
        <f t="shared" si="271"/>
        <v>0.26</v>
      </c>
      <c r="Q3500" s="13" t="s">
        <v>8318</v>
      </c>
      <c r="R3500" t="s">
        <v>8319</v>
      </c>
      <c r="S3500" s="11">
        <f t="shared" si="272"/>
        <v>42459.15861111111</v>
      </c>
      <c r="T3500" s="11">
        <f t="shared" si="273"/>
        <v>16949.905555555557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</v>
      </c>
      <c r="P3501">
        <f t="shared" si="271"/>
        <v>0.31</v>
      </c>
      <c r="Q3501" s="13" t="s">
        <v>8318</v>
      </c>
      <c r="R3501" t="s">
        <v>8319</v>
      </c>
      <c r="S3501" s="11">
        <f t="shared" si="272"/>
        <v>42132.036168981482</v>
      </c>
      <c r="T3501" s="11">
        <f t="shared" si="273"/>
        <v>16617.290972222221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</v>
      </c>
      <c r="P3502">
        <f t="shared" si="271"/>
        <v>0.26</v>
      </c>
      <c r="Q3502" s="13" t="s">
        <v>8318</v>
      </c>
      <c r="R3502" t="s">
        <v>8319</v>
      </c>
      <c r="S3502" s="11">
        <f t="shared" si="272"/>
        <v>42419.91942129629</v>
      </c>
      <c r="T3502" s="11">
        <f t="shared" si="273"/>
        <v>16867.207638888889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</v>
      </c>
      <c r="P3503">
        <f t="shared" si="271"/>
        <v>0.26</v>
      </c>
      <c r="Q3503" s="13" t="s">
        <v>8318</v>
      </c>
      <c r="R3503" t="s">
        <v>8319</v>
      </c>
      <c r="S3503" s="11">
        <f t="shared" si="272"/>
        <v>42233.763831018514</v>
      </c>
      <c r="T3503" s="11">
        <f t="shared" si="273"/>
        <v>16689.763831018518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0</v>
      </c>
      <c r="P3504">
        <f t="shared" si="271"/>
        <v>0.32</v>
      </c>
      <c r="Q3504" s="13" t="s">
        <v>8318</v>
      </c>
      <c r="R3504" t="s">
        <v>8319</v>
      </c>
      <c r="S3504" s="11">
        <f t="shared" si="272"/>
        <v>42430.839398148149</v>
      </c>
      <c r="T3504" s="11">
        <f t="shared" si="273"/>
        <v>16876.165972222221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0</v>
      </c>
      <c r="P3505">
        <f t="shared" si="271"/>
        <v>0.26</v>
      </c>
      <c r="Q3505" s="13" t="s">
        <v>8318</v>
      </c>
      <c r="R3505" t="s">
        <v>8319</v>
      </c>
      <c r="S3505" s="11">
        <f t="shared" si="272"/>
        <v>42545.478333333333</v>
      </c>
      <c r="T3505" s="11">
        <f t="shared" si="273"/>
        <v>17006.478333333336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</v>
      </c>
      <c r="P3506">
        <f t="shared" si="271"/>
        <v>1.25</v>
      </c>
      <c r="Q3506" s="13" t="s">
        <v>8318</v>
      </c>
      <c r="R3506" t="s">
        <v>8319</v>
      </c>
      <c r="S3506" s="11">
        <f t="shared" si="272"/>
        <v>42297.748738425929</v>
      </c>
      <c r="T3506" s="11">
        <f t="shared" si="273"/>
        <v>16758.790405092594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0</v>
      </c>
      <c r="P3507">
        <f t="shared" si="271"/>
        <v>0.26</v>
      </c>
      <c r="Q3507" s="13" t="s">
        <v>8318</v>
      </c>
      <c r="R3507" t="s">
        <v>8319</v>
      </c>
      <c r="S3507" s="11">
        <f t="shared" si="272"/>
        <v>41760.935706018521</v>
      </c>
      <c r="T3507" s="11">
        <f t="shared" si="273"/>
        <v>16203.166666666666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0</v>
      </c>
      <c r="P3508">
        <f t="shared" si="271"/>
        <v>0.34</v>
      </c>
      <c r="Q3508" s="13" t="s">
        <v>8318</v>
      </c>
      <c r="R3508" t="s">
        <v>8319</v>
      </c>
      <c r="S3508" s="11">
        <f t="shared" si="272"/>
        <v>41829.734259259261</v>
      </c>
      <c r="T3508" s="11">
        <f t="shared" si="273"/>
        <v>16305.734259259259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0</v>
      </c>
      <c r="P3509">
        <f t="shared" si="271"/>
        <v>0.14000000000000001</v>
      </c>
      <c r="Q3509" s="13" t="s">
        <v>8318</v>
      </c>
      <c r="R3509" t="s">
        <v>8319</v>
      </c>
      <c r="S3509" s="11">
        <f t="shared" si="272"/>
        <v>42491.92288194444</v>
      </c>
      <c r="T3509" s="11">
        <f t="shared" si="273"/>
        <v>16952.922881944443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10</v>
      </c>
      <c r="P3510">
        <f t="shared" si="271"/>
        <v>0.67</v>
      </c>
      <c r="Q3510" s="13" t="s">
        <v>8318</v>
      </c>
      <c r="R3510" t="s">
        <v>8319</v>
      </c>
      <c r="S3510" s="11">
        <f t="shared" si="272"/>
        <v>42477.729780092588</v>
      </c>
      <c r="T3510" s="11">
        <f t="shared" si="273"/>
        <v>16931.875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0</v>
      </c>
      <c r="P3511">
        <f t="shared" si="271"/>
        <v>0.3</v>
      </c>
      <c r="Q3511" s="13" t="s">
        <v>8318</v>
      </c>
      <c r="R3511" t="s">
        <v>8319</v>
      </c>
      <c r="S3511" s="11">
        <f t="shared" si="272"/>
        <v>41950.859560185185</v>
      </c>
      <c r="T3511" s="11">
        <f t="shared" si="273"/>
        <v>16395.204861111113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</v>
      </c>
      <c r="P3512">
        <f t="shared" si="271"/>
        <v>0.67</v>
      </c>
      <c r="Q3512" s="13" t="s">
        <v>8318</v>
      </c>
      <c r="R3512" t="s">
        <v>8319</v>
      </c>
      <c r="S3512" s="11">
        <f t="shared" si="272"/>
        <v>41802.62090277778</v>
      </c>
      <c r="T3512" s="11">
        <f t="shared" si="273"/>
        <v>16253.620902777779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</v>
      </c>
      <c r="P3513">
        <f t="shared" si="271"/>
        <v>0.53</v>
      </c>
      <c r="Q3513" s="13" t="s">
        <v>8318</v>
      </c>
      <c r="R3513" t="s">
        <v>8319</v>
      </c>
      <c r="S3513" s="11">
        <f t="shared" si="272"/>
        <v>41927.873784722222</v>
      </c>
      <c r="T3513" s="11">
        <f t="shared" si="273"/>
        <v>16381.770833333334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</v>
      </c>
      <c r="P3514">
        <f t="shared" si="271"/>
        <v>0.59</v>
      </c>
      <c r="Q3514" s="13" t="s">
        <v>8318</v>
      </c>
      <c r="R3514" t="s">
        <v>8319</v>
      </c>
      <c r="S3514" s="11">
        <f t="shared" si="272"/>
        <v>42057.536944444444</v>
      </c>
      <c r="T3514" s="11">
        <f t="shared" si="273"/>
        <v>16548.495277777776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0</v>
      </c>
      <c r="P3515">
        <f t="shared" si="271"/>
        <v>0.23</v>
      </c>
      <c r="Q3515" s="13" t="s">
        <v>8318</v>
      </c>
      <c r="R3515" t="s">
        <v>8319</v>
      </c>
      <c r="S3515" s="11">
        <f t="shared" si="272"/>
        <v>41781.096203703702</v>
      </c>
      <c r="T3515" s="11">
        <f t="shared" si="273"/>
        <v>16225.207638888889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2</v>
      </c>
      <c r="P3516">
        <f t="shared" si="271"/>
        <v>1</v>
      </c>
      <c r="Q3516" s="13" t="s">
        <v>8318</v>
      </c>
      <c r="R3516" t="s">
        <v>8319</v>
      </c>
      <c r="S3516" s="11">
        <f t="shared" si="272"/>
        <v>42020.846666666665</v>
      </c>
      <c r="T3516" s="11">
        <f t="shared" si="273"/>
        <v>16468.207638888889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0</v>
      </c>
      <c r="P3517">
        <f t="shared" si="271"/>
        <v>0.22</v>
      </c>
      <c r="Q3517" s="13" t="s">
        <v>8318</v>
      </c>
      <c r="R3517" t="s">
        <v>8319</v>
      </c>
      <c r="S3517" s="11">
        <f t="shared" si="272"/>
        <v>42125.772812499999</v>
      </c>
      <c r="T3517" s="11">
        <f t="shared" si="273"/>
        <v>16586.772812500003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0</v>
      </c>
      <c r="P3518">
        <f t="shared" si="271"/>
        <v>0.91</v>
      </c>
      <c r="Q3518" s="13" t="s">
        <v>8318</v>
      </c>
      <c r="R3518" t="s">
        <v>8319</v>
      </c>
      <c r="S3518" s="11">
        <f t="shared" si="272"/>
        <v>41856.010069444441</v>
      </c>
      <c r="T3518" s="11">
        <f t="shared" si="273"/>
        <v>16321.125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0</v>
      </c>
      <c r="P3519">
        <f t="shared" si="271"/>
        <v>0.77</v>
      </c>
      <c r="Q3519" s="13" t="s">
        <v>8318</v>
      </c>
      <c r="R3519" t="s">
        <v>8319</v>
      </c>
      <c r="S3519" s="11">
        <f t="shared" si="272"/>
        <v>41794.817523148151</v>
      </c>
      <c r="T3519" s="11">
        <f t="shared" si="273"/>
        <v>16255.458333333334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</v>
      </c>
      <c r="P3520">
        <f t="shared" si="271"/>
        <v>0.3</v>
      </c>
      <c r="Q3520" s="13" t="s">
        <v>8318</v>
      </c>
      <c r="R3520" t="s">
        <v>8319</v>
      </c>
      <c r="S3520" s="11">
        <f t="shared" si="272"/>
        <v>41893.783553240741</v>
      </c>
      <c r="T3520" s="11">
        <f t="shared" si="273"/>
        <v>16345.597916666666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</v>
      </c>
      <c r="P3521">
        <f t="shared" si="271"/>
        <v>0.36</v>
      </c>
      <c r="Q3521" s="13" t="s">
        <v>8318</v>
      </c>
      <c r="R3521" t="s">
        <v>8319</v>
      </c>
      <c r="S3521" s="11">
        <f t="shared" si="272"/>
        <v>42037.598958333328</v>
      </c>
      <c r="T3521" s="11">
        <f t="shared" si="273"/>
        <v>16498.598958333332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</v>
      </c>
      <c r="P3522">
        <f t="shared" si="271"/>
        <v>0.48</v>
      </c>
      <c r="Q3522" s="13" t="s">
        <v>8318</v>
      </c>
      <c r="R3522" t="s">
        <v>8319</v>
      </c>
      <c r="S3522" s="11">
        <f t="shared" si="272"/>
        <v>42227.824212962965</v>
      </c>
      <c r="T3522" s="11">
        <f t="shared" si="273"/>
        <v>16684.574305555554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3</v>
      </c>
      <c r="P3523">
        <f t="shared" ref="P3523:P3586" si="276">ROUND(E3523/L3523,2)</f>
        <v>0.77</v>
      </c>
      <c r="Q3523" s="13" t="s">
        <v>8318</v>
      </c>
      <c r="R3523" t="s">
        <v>8319</v>
      </c>
      <c r="S3523" s="11">
        <f t="shared" ref="S3523:S3586" si="277">(((J3523/60)/60)/24)+DATE(1970, 1,1)</f>
        <v>41881.361342592594</v>
      </c>
      <c r="T3523" s="11">
        <f t="shared" ref="T3523:T3586" si="278">(((I3523/60)/60)/24)</f>
        <v>16342.361342592592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</v>
      </c>
      <c r="P3524">
        <f t="shared" si="276"/>
        <v>0.28999999999999998</v>
      </c>
      <c r="Q3524" s="13" t="s">
        <v>8318</v>
      </c>
      <c r="R3524" t="s">
        <v>8319</v>
      </c>
      <c r="S3524" s="11">
        <f t="shared" si="277"/>
        <v>42234.789884259255</v>
      </c>
      <c r="T3524" s="11">
        <f t="shared" si="278"/>
        <v>16693.420833333334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0</v>
      </c>
      <c r="P3525">
        <f t="shared" si="276"/>
        <v>0.13</v>
      </c>
      <c r="Q3525" s="13" t="s">
        <v>8318</v>
      </c>
      <c r="R3525" t="s">
        <v>8319</v>
      </c>
      <c r="S3525" s="11">
        <f t="shared" si="277"/>
        <v>42581.397546296299</v>
      </c>
      <c r="T3525" s="11">
        <f t="shared" si="278"/>
        <v>17069.958333333332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0</v>
      </c>
      <c r="P3526">
        <f t="shared" si="276"/>
        <v>0.14000000000000001</v>
      </c>
      <c r="Q3526" s="13" t="s">
        <v>8318</v>
      </c>
      <c r="R3526" t="s">
        <v>8319</v>
      </c>
      <c r="S3526" s="11">
        <f t="shared" si="277"/>
        <v>41880.76357638889</v>
      </c>
      <c r="T3526" s="11">
        <f t="shared" si="278"/>
        <v>16326.166666666666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2</v>
      </c>
      <c r="P3527">
        <f t="shared" si="276"/>
        <v>1.43</v>
      </c>
      <c r="Q3527" s="13" t="s">
        <v>8318</v>
      </c>
      <c r="R3527" t="s">
        <v>8319</v>
      </c>
      <c r="S3527" s="11">
        <f t="shared" si="277"/>
        <v>42214.6956712963</v>
      </c>
      <c r="T3527" s="11">
        <f t="shared" si="278"/>
        <v>16656.666666666668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0</v>
      </c>
      <c r="P3528">
        <f t="shared" si="276"/>
        <v>0.28999999999999998</v>
      </c>
      <c r="Q3528" s="13" t="s">
        <v>8318</v>
      </c>
      <c r="R3528" t="s">
        <v>8319</v>
      </c>
      <c r="S3528" s="11">
        <f t="shared" si="277"/>
        <v>42460.335312499999</v>
      </c>
      <c r="T3528" s="11">
        <f t="shared" si="278"/>
        <v>16919.249305555557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0</v>
      </c>
      <c r="P3529">
        <f t="shared" si="276"/>
        <v>0.12</v>
      </c>
      <c r="Q3529" s="13" t="s">
        <v>8318</v>
      </c>
      <c r="R3529" t="s">
        <v>8319</v>
      </c>
      <c r="S3529" s="11">
        <f t="shared" si="277"/>
        <v>42167.023206018523</v>
      </c>
      <c r="T3529" s="11">
        <f t="shared" si="278"/>
        <v>16627.165972222221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</v>
      </c>
      <c r="P3530">
        <f t="shared" si="276"/>
        <v>0.27</v>
      </c>
      <c r="Q3530" s="13" t="s">
        <v>8318</v>
      </c>
      <c r="R3530" t="s">
        <v>8319</v>
      </c>
      <c r="S3530" s="11">
        <f t="shared" si="277"/>
        <v>42733.50136574074</v>
      </c>
      <c r="T3530" s="11">
        <f t="shared" si="278"/>
        <v>17184.50136574074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2</v>
      </c>
      <c r="P3531">
        <f t="shared" si="276"/>
        <v>0.56000000000000005</v>
      </c>
      <c r="Q3531" s="13" t="s">
        <v>8318</v>
      </c>
      <c r="R3531" t="s">
        <v>8319</v>
      </c>
      <c r="S3531" s="11">
        <f t="shared" si="277"/>
        <v>42177.761782407411</v>
      </c>
      <c r="T3531" s="11">
        <f t="shared" si="278"/>
        <v>16629.041666666668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0</v>
      </c>
      <c r="P3532">
        <f t="shared" si="276"/>
        <v>0.45</v>
      </c>
      <c r="Q3532" s="13" t="s">
        <v>8318</v>
      </c>
      <c r="R3532" t="s">
        <v>8319</v>
      </c>
      <c r="S3532" s="11">
        <f t="shared" si="277"/>
        <v>42442.623344907406</v>
      </c>
      <c r="T3532" s="11">
        <f t="shared" si="278"/>
        <v>16901.833333333332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</v>
      </c>
      <c r="P3533">
        <f t="shared" si="276"/>
        <v>0.38</v>
      </c>
      <c r="Q3533" s="13" t="s">
        <v>8318</v>
      </c>
      <c r="R3533" t="s">
        <v>8319</v>
      </c>
      <c r="S3533" s="11">
        <f t="shared" si="277"/>
        <v>42521.654328703706</v>
      </c>
      <c r="T3533" s="11">
        <f t="shared" si="278"/>
        <v>16982.654328703702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</v>
      </c>
      <c r="P3534">
        <f t="shared" si="276"/>
        <v>0.37</v>
      </c>
      <c r="Q3534" s="13" t="s">
        <v>8318</v>
      </c>
      <c r="R3534" t="s">
        <v>8319</v>
      </c>
      <c r="S3534" s="11">
        <f t="shared" si="277"/>
        <v>41884.599849537037</v>
      </c>
      <c r="T3534" s="11">
        <f t="shared" si="278"/>
        <v>16331.165972222223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2</v>
      </c>
      <c r="P3535">
        <f t="shared" si="276"/>
        <v>1.25</v>
      </c>
      <c r="Q3535" s="13" t="s">
        <v>8318</v>
      </c>
      <c r="R3535" t="s">
        <v>8319</v>
      </c>
      <c r="S3535" s="11">
        <f t="shared" si="277"/>
        <v>42289.761192129634</v>
      </c>
      <c r="T3535" s="11">
        <f t="shared" si="278"/>
        <v>16750.802858796294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0</v>
      </c>
      <c r="P3536">
        <f t="shared" si="276"/>
        <v>0.05</v>
      </c>
      <c r="Q3536" s="13" t="s">
        <v>8318</v>
      </c>
      <c r="R3536" t="s">
        <v>8319</v>
      </c>
      <c r="S3536" s="11">
        <f t="shared" si="277"/>
        <v>42243.6252662037</v>
      </c>
      <c r="T3536" s="11">
        <f t="shared" si="278"/>
        <v>16709.625266203704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</v>
      </c>
      <c r="P3537">
        <f t="shared" si="276"/>
        <v>0.22</v>
      </c>
      <c r="Q3537" s="13" t="s">
        <v>8318</v>
      </c>
      <c r="R3537" t="s">
        <v>8319</v>
      </c>
      <c r="S3537" s="11">
        <f t="shared" si="277"/>
        <v>42248.640162037031</v>
      </c>
      <c r="T3537" s="11">
        <f t="shared" si="278"/>
        <v>16710.75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7</v>
      </c>
      <c r="P3538">
        <f t="shared" si="276"/>
        <v>0.59</v>
      </c>
      <c r="Q3538" s="13" t="s">
        <v>8318</v>
      </c>
      <c r="R3538" t="s">
        <v>8319</v>
      </c>
      <c r="S3538" s="11">
        <f t="shared" si="277"/>
        <v>42328.727141203708</v>
      </c>
      <c r="T3538" s="11">
        <f t="shared" si="278"/>
        <v>16789.499305555557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</v>
      </c>
      <c r="P3539">
        <f t="shared" si="276"/>
        <v>0.36</v>
      </c>
      <c r="Q3539" s="13" t="s">
        <v>8318</v>
      </c>
      <c r="R3539" t="s">
        <v>8319</v>
      </c>
      <c r="S3539" s="11">
        <f t="shared" si="277"/>
        <v>41923.354351851849</v>
      </c>
      <c r="T3539" s="11">
        <f t="shared" si="278"/>
        <v>16391.332638888889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</v>
      </c>
      <c r="P3540">
        <f t="shared" si="276"/>
        <v>0.12</v>
      </c>
      <c r="Q3540" s="13" t="s">
        <v>8318</v>
      </c>
      <c r="R3540" t="s">
        <v>8319</v>
      </c>
      <c r="S3540" s="11">
        <f t="shared" si="277"/>
        <v>42571.420601851853</v>
      </c>
      <c r="T3540" s="11">
        <f t="shared" si="278"/>
        <v>17030.420601851853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2</v>
      </c>
      <c r="P3541">
        <f t="shared" si="276"/>
        <v>0.77</v>
      </c>
      <c r="Q3541" s="13" t="s">
        <v>8318</v>
      </c>
      <c r="R3541" t="s">
        <v>8319</v>
      </c>
      <c r="S3541" s="11">
        <f t="shared" si="277"/>
        <v>42600.756041666667</v>
      </c>
      <c r="T3541" s="11">
        <f t="shared" si="278"/>
        <v>17052.756041666664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3</v>
      </c>
      <c r="P3542">
        <f t="shared" si="276"/>
        <v>1.25</v>
      </c>
      <c r="Q3542" s="13" t="s">
        <v>8318</v>
      </c>
      <c r="R3542" t="s">
        <v>8319</v>
      </c>
      <c r="S3542" s="11">
        <f t="shared" si="277"/>
        <v>42517.003368055557</v>
      </c>
      <c r="T3542" s="11">
        <f t="shared" si="278"/>
        <v>16978.003368055557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</v>
      </c>
      <c r="P3543">
        <f t="shared" si="276"/>
        <v>0.31</v>
      </c>
      <c r="Q3543" s="13" t="s">
        <v>8318</v>
      </c>
      <c r="R3543" t="s">
        <v>8319</v>
      </c>
      <c r="S3543" s="11">
        <f t="shared" si="277"/>
        <v>42222.730034722219</v>
      </c>
      <c r="T3543" s="11">
        <f t="shared" si="278"/>
        <v>16678.730034722223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0</v>
      </c>
      <c r="P3544">
        <f t="shared" si="276"/>
        <v>0.12</v>
      </c>
      <c r="Q3544" s="13" t="s">
        <v>8318</v>
      </c>
      <c r="R3544" t="s">
        <v>8319</v>
      </c>
      <c r="S3544" s="11">
        <f t="shared" si="277"/>
        <v>41829.599791666667</v>
      </c>
      <c r="T3544" s="11">
        <f t="shared" si="278"/>
        <v>16320.599791666666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</v>
      </c>
      <c r="P3545">
        <f t="shared" si="276"/>
        <v>0.34</v>
      </c>
      <c r="Q3545" s="13" t="s">
        <v>8318</v>
      </c>
      <c r="R3545" t="s">
        <v>8319</v>
      </c>
      <c r="S3545" s="11">
        <f t="shared" si="277"/>
        <v>42150.755312499998</v>
      </c>
      <c r="T3545" s="11">
        <f t="shared" si="278"/>
        <v>16611.755312500001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0</v>
      </c>
      <c r="P3546">
        <f t="shared" si="276"/>
        <v>0.42</v>
      </c>
      <c r="Q3546" s="13" t="s">
        <v>8318</v>
      </c>
      <c r="R3546" t="s">
        <v>8319</v>
      </c>
      <c r="S3546" s="11">
        <f t="shared" si="277"/>
        <v>42040.831678240742</v>
      </c>
      <c r="T3546" s="11">
        <f t="shared" si="278"/>
        <v>16501.831678240742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4</v>
      </c>
      <c r="P3547">
        <f t="shared" si="276"/>
        <v>1.25</v>
      </c>
      <c r="Q3547" s="13" t="s">
        <v>8318</v>
      </c>
      <c r="R3547" t="s">
        <v>8319</v>
      </c>
      <c r="S3547" s="11">
        <f t="shared" si="277"/>
        <v>42075.807395833333</v>
      </c>
      <c r="T3547" s="11">
        <f t="shared" si="278"/>
        <v>16536.807395833333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</v>
      </c>
      <c r="P3548">
        <f t="shared" si="276"/>
        <v>0.53</v>
      </c>
      <c r="Q3548" s="13" t="s">
        <v>8318</v>
      </c>
      <c r="R3548" t="s">
        <v>8319</v>
      </c>
      <c r="S3548" s="11">
        <f t="shared" si="277"/>
        <v>42073.660694444443</v>
      </c>
      <c r="T3548" s="11">
        <f t="shared" si="278"/>
        <v>16526.165972222221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0</v>
      </c>
      <c r="P3549">
        <f t="shared" si="276"/>
        <v>0.03</v>
      </c>
      <c r="Q3549" s="13" t="s">
        <v>8318</v>
      </c>
      <c r="R3549" t="s">
        <v>8319</v>
      </c>
      <c r="S3549" s="11">
        <f t="shared" si="277"/>
        <v>42480.078715277778</v>
      </c>
      <c r="T3549" s="11">
        <f t="shared" si="278"/>
        <v>16935.165972222221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0</v>
      </c>
      <c r="P3550">
        <f t="shared" si="276"/>
        <v>0.77</v>
      </c>
      <c r="Q3550" s="13" t="s">
        <v>8318</v>
      </c>
      <c r="R3550" t="s">
        <v>8319</v>
      </c>
      <c r="S3550" s="11">
        <f t="shared" si="277"/>
        <v>42411.942291666666</v>
      </c>
      <c r="T3550" s="11">
        <f t="shared" si="278"/>
        <v>16865.041666666668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</v>
      </c>
      <c r="P3551">
        <f t="shared" si="276"/>
        <v>0.24</v>
      </c>
      <c r="Q3551" s="13" t="s">
        <v>8318</v>
      </c>
      <c r="R3551" t="s">
        <v>8319</v>
      </c>
      <c r="S3551" s="11">
        <f t="shared" si="277"/>
        <v>42223.394363425927</v>
      </c>
      <c r="T3551" s="11">
        <f t="shared" si="278"/>
        <v>16682.394363425927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0</v>
      </c>
      <c r="P3552">
        <f t="shared" si="276"/>
        <v>0.16</v>
      </c>
      <c r="Q3552" s="13" t="s">
        <v>8318</v>
      </c>
      <c r="R3552" t="s">
        <v>8319</v>
      </c>
      <c r="S3552" s="11">
        <f t="shared" si="277"/>
        <v>42462.893495370372</v>
      </c>
      <c r="T3552" s="11">
        <f t="shared" si="278"/>
        <v>16923.893495370368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</v>
      </c>
      <c r="P3553">
        <f t="shared" si="276"/>
        <v>0.4</v>
      </c>
      <c r="Q3553" s="13" t="s">
        <v>8318</v>
      </c>
      <c r="R3553" t="s">
        <v>8319</v>
      </c>
      <c r="S3553" s="11">
        <f t="shared" si="277"/>
        <v>41753.515856481477</v>
      </c>
      <c r="T3553" s="11">
        <f t="shared" si="278"/>
        <v>16212.921527777777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</v>
      </c>
      <c r="P3554">
        <f t="shared" si="276"/>
        <v>0.45</v>
      </c>
      <c r="Q3554" s="13" t="s">
        <v>8318</v>
      </c>
      <c r="R3554" t="s">
        <v>8319</v>
      </c>
      <c r="S3554" s="11">
        <f t="shared" si="277"/>
        <v>41788.587083333332</v>
      </c>
      <c r="T3554" s="11">
        <f t="shared" si="278"/>
        <v>16249.587083333332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0</v>
      </c>
      <c r="P3555">
        <f t="shared" si="276"/>
        <v>0.08</v>
      </c>
      <c r="Q3555" s="13" t="s">
        <v>8318</v>
      </c>
      <c r="R3555" t="s">
        <v>8319</v>
      </c>
      <c r="S3555" s="11">
        <f t="shared" si="277"/>
        <v>42196.028703703705</v>
      </c>
      <c r="T3555" s="11">
        <f t="shared" si="278"/>
        <v>16659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0</v>
      </c>
      <c r="P3556">
        <f t="shared" si="276"/>
        <v>0.15</v>
      </c>
      <c r="Q3556" s="13" t="s">
        <v>8318</v>
      </c>
      <c r="R3556" t="s">
        <v>8319</v>
      </c>
      <c r="S3556" s="11">
        <f t="shared" si="277"/>
        <v>42016.050451388888</v>
      </c>
      <c r="T3556" s="11">
        <f t="shared" si="278"/>
        <v>16477.708333333332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0</v>
      </c>
      <c r="P3557">
        <f t="shared" si="276"/>
        <v>0.56999999999999995</v>
      </c>
      <c r="Q3557" s="13" t="s">
        <v>8318</v>
      </c>
      <c r="R3557" t="s">
        <v>8319</v>
      </c>
      <c r="S3557" s="11">
        <f t="shared" si="277"/>
        <v>42661.442060185189</v>
      </c>
      <c r="T3557" s="11">
        <f t="shared" si="278"/>
        <v>17122.483726851849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0</v>
      </c>
      <c r="P3558">
        <f t="shared" si="276"/>
        <v>0.4</v>
      </c>
      <c r="Q3558" s="13" t="s">
        <v>8318</v>
      </c>
      <c r="R3558" t="s">
        <v>8319</v>
      </c>
      <c r="S3558" s="11">
        <f t="shared" si="277"/>
        <v>41808.649583333332</v>
      </c>
      <c r="T3558" s="11">
        <f t="shared" si="278"/>
        <v>16299.649583333332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0</v>
      </c>
      <c r="P3559">
        <f t="shared" si="276"/>
        <v>0.01</v>
      </c>
      <c r="Q3559" s="13" t="s">
        <v>8318</v>
      </c>
      <c r="R3559" t="s">
        <v>8319</v>
      </c>
      <c r="S3559" s="11">
        <f t="shared" si="277"/>
        <v>41730.276747685188</v>
      </c>
      <c r="T3559" s="11">
        <f t="shared" si="278"/>
        <v>16195.276747685186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2</v>
      </c>
      <c r="P3560">
        <f t="shared" si="276"/>
        <v>0.32</v>
      </c>
      <c r="Q3560" s="13" t="s">
        <v>8318</v>
      </c>
      <c r="R3560" t="s">
        <v>8319</v>
      </c>
      <c r="S3560" s="11">
        <f t="shared" si="277"/>
        <v>42139.816840277781</v>
      </c>
      <c r="T3560" s="11">
        <f t="shared" si="278"/>
        <v>16612.875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</v>
      </c>
      <c r="P3561">
        <f t="shared" si="276"/>
        <v>0.28999999999999998</v>
      </c>
      <c r="Q3561" s="13" t="s">
        <v>8318</v>
      </c>
      <c r="R3561" t="s">
        <v>8319</v>
      </c>
      <c r="S3561" s="11">
        <f t="shared" si="277"/>
        <v>42194.096157407403</v>
      </c>
      <c r="T3561" s="11">
        <f t="shared" si="278"/>
        <v>16647.37361111111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0</v>
      </c>
      <c r="P3562">
        <f t="shared" si="276"/>
        <v>0.09</v>
      </c>
      <c r="Q3562" s="13" t="s">
        <v>8318</v>
      </c>
      <c r="R3562" t="s">
        <v>8319</v>
      </c>
      <c r="S3562" s="11">
        <f t="shared" si="277"/>
        <v>42115.889652777783</v>
      </c>
      <c r="T3562" s="11">
        <f t="shared" si="278"/>
        <v>16582.114583333332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0</v>
      </c>
      <c r="P3563">
        <f t="shared" si="276"/>
        <v>0.11</v>
      </c>
      <c r="Q3563" s="13" t="s">
        <v>8318</v>
      </c>
      <c r="R3563" t="s">
        <v>8319</v>
      </c>
      <c r="S3563" s="11">
        <f t="shared" si="277"/>
        <v>42203.680300925931</v>
      </c>
      <c r="T3563" s="11">
        <f t="shared" si="278"/>
        <v>16652.774999999998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2</v>
      </c>
      <c r="P3564">
        <f t="shared" si="276"/>
        <v>0.19</v>
      </c>
      <c r="Q3564" s="13" t="s">
        <v>8318</v>
      </c>
      <c r="R3564" t="s">
        <v>8319</v>
      </c>
      <c r="S3564" s="11">
        <f t="shared" si="277"/>
        <v>42433.761886574073</v>
      </c>
      <c r="T3564" s="11">
        <f t="shared" si="278"/>
        <v>16873.916666666668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</v>
      </c>
      <c r="P3565">
        <f t="shared" si="276"/>
        <v>0.24</v>
      </c>
      <c r="Q3565" s="13" t="s">
        <v>8318</v>
      </c>
      <c r="R3565" t="s">
        <v>8319</v>
      </c>
      <c r="S3565" s="11">
        <f t="shared" si="277"/>
        <v>42555.671944444446</v>
      </c>
      <c r="T3565" s="11">
        <f t="shared" si="278"/>
        <v>17014.791666666668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</v>
      </c>
      <c r="P3566">
        <f t="shared" si="276"/>
        <v>0.35</v>
      </c>
      <c r="Q3566" s="13" t="s">
        <v>8318</v>
      </c>
      <c r="R3566" t="s">
        <v>8319</v>
      </c>
      <c r="S3566" s="11">
        <f t="shared" si="277"/>
        <v>42236.623252314821</v>
      </c>
      <c r="T3566" s="11">
        <f t="shared" si="278"/>
        <v>16713.666666666668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</v>
      </c>
      <c r="P3567">
        <f t="shared" si="276"/>
        <v>0.5</v>
      </c>
      <c r="Q3567" s="13" t="s">
        <v>8318</v>
      </c>
      <c r="R3567" t="s">
        <v>8319</v>
      </c>
      <c r="S3567" s="11">
        <f t="shared" si="277"/>
        <v>41974.743148148147</v>
      </c>
      <c r="T3567" s="11">
        <f t="shared" si="278"/>
        <v>16435.743148148147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0</v>
      </c>
      <c r="P3568">
        <f t="shared" si="276"/>
        <v>0.16</v>
      </c>
      <c r="Q3568" s="13" t="s">
        <v>8318</v>
      </c>
      <c r="R3568" t="s">
        <v>8319</v>
      </c>
      <c r="S3568" s="11">
        <f t="shared" si="277"/>
        <v>41997.507905092592</v>
      </c>
      <c r="T3568" s="11">
        <f t="shared" si="278"/>
        <v>16458.507905092592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</v>
      </c>
      <c r="P3569">
        <f t="shared" si="276"/>
        <v>0.15</v>
      </c>
      <c r="Q3569" s="13" t="s">
        <v>8318</v>
      </c>
      <c r="R3569" t="s">
        <v>8319</v>
      </c>
      <c r="S3569" s="11">
        <f t="shared" si="277"/>
        <v>42135.810694444444</v>
      </c>
      <c r="T3569" s="11">
        <f t="shared" si="278"/>
        <v>16596.810694444444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</v>
      </c>
      <c r="P3570">
        <f t="shared" si="276"/>
        <v>0.32</v>
      </c>
      <c r="Q3570" s="13" t="s">
        <v>8318</v>
      </c>
      <c r="R3570" t="s">
        <v>8319</v>
      </c>
      <c r="S3570" s="11">
        <f t="shared" si="277"/>
        <v>41869.740671296298</v>
      </c>
      <c r="T3570" s="11">
        <f t="shared" si="278"/>
        <v>16330.740671296297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0</v>
      </c>
      <c r="P3571">
        <f t="shared" si="276"/>
        <v>0.12</v>
      </c>
      <c r="Q3571" s="13" t="s">
        <v>8318</v>
      </c>
      <c r="R3571" t="s">
        <v>8319</v>
      </c>
      <c r="S3571" s="11">
        <f t="shared" si="277"/>
        <v>41982.688611111109</v>
      </c>
      <c r="T3571" s="11">
        <f t="shared" si="278"/>
        <v>16443.688611111113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0</v>
      </c>
      <c r="P3572">
        <f t="shared" si="276"/>
        <v>0.19</v>
      </c>
      <c r="Q3572" s="13" t="s">
        <v>8318</v>
      </c>
      <c r="R3572" t="s">
        <v>8319</v>
      </c>
      <c r="S3572" s="11">
        <f t="shared" si="277"/>
        <v>41976.331979166673</v>
      </c>
      <c r="T3572" s="11">
        <f t="shared" si="278"/>
        <v>16435.291666666668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0</v>
      </c>
      <c r="P3573">
        <f t="shared" si="276"/>
        <v>0.2</v>
      </c>
      <c r="Q3573" s="13" t="s">
        <v>8318</v>
      </c>
      <c r="R3573" t="s">
        <v>8319</v>
      </c>
      <c r="S3573" s="11">
        <f t="shared" si="277"/>
        <v>41912.858946759261</v>
      </c>
      <c r="T3573" s="11">
        <f t="shared" si="278"/>
        <v>16373.858946759259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</v>
      </c>
      <c r="P3574">
        <f t="shared" si="276"/>
        <v>0.56000000000000005</v>
      </c>
      <c r="Q3574" s="13" t="s">
        <v>8318</v>
      </c>
      <c r="R3574" t="s">
        <v>8319</v>
      </c>
      <c r="S3574" s="11">
        <f t="shared" si="277"/>
        <v>42146.570393518516</v>
      </c>
      <c r="T3574" s="11">
        <f t="shared" si="278"/>
        <v>16607.570393518519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0</v>
      </c>
      <c r="P3575">
        <f t="shared" si="276"/>
        <v>0.06</v>
      </c>
      <c r="Q3575" s="13" t="s">
        <v>8318</v>
      </c>
      <c r="R3575" t="s">
        <v>8319</v>
      </c>
      <c r="S3575" s="11">
        <f t="shared" si="277"/>
        <v>41921.375532407408</v>
      </c>
      <c r="T3575" s="11">
        <f t="shared" si="278"/>
        <v>16382.417199074072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0</v>
      </c>
      <c r="P3576">
        <f t="shared" si="276"/>
        <v>0.11</v>
      </c>
      <c r="Q3576" s="13" t="s">
        <v>8318</v>
      </c>
      <c r="R3576" t="s">
        <v>8319</v>
      </c>
      <c r="S3576" s="11">
        <f t="shared" si="277"/>
        <v>41926.942685185182</v>
      </c>
      <c r="T3576" s="11">
        <f t="shared" si="278"/>
        <v>16387.98435185185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0</v>
      </c>
      <c r="P3577">
        <f t="shared" si="276"/>
        <v>0.05</v>
      </c>
      <c r="Q3577" s="13" t="s">
        <v>8318</v>
      </c>
      <c r="R3577" t="s">
        <v>8319</v>
      </c>
      <c r="S3577" s="11">
        <f t="shared" si="277"/>
        <v>42561.783877314811</v>
      </c>
      <c r="T3577" s="11">
        <f t="shared" si="278"/>
        <v>17024.165972222221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5</v>
      </c>
      <c r="P3578">
        <f t="shared" si="276"/>
        <v>1</v>
      </c>
      <c r="Q3578" s="13" t="s">
        <v>8318</v>
      </c>
      <c r="R3578" t="s">
        <v>8319</v>
      </c>
      <c r="S3578" s="11">
        <f t="shared" si="277"/>
        <v>42649.54923611111</v>
      </c>
      <c r="T3578" s="11">
        <f t="shared" si="278"/>
        <v>17140.590902777778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</v>
      </c>
      <c r="P3579">
        <f t="shared" si="276"/>
        <v>0.19</v>
      </c>
      <c r="Q3579" s="13" t="s">
        <v>8318</v>
      </c>
      <c r="R3579" t="s">
        <v>8319</v>
      </c>
      <c r="S3579" s="11">
        <f t="shared" si="277"/>
        <v>42093.786840277782</v>
      </c>
      <c r="T3579" s="11">
        <f t="shared" si="278"/>
        <v>16551.269444444446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0</v>
      </c>
      <c r="P3580">
        <f t="shared" si="276"/>
        <v>0.14000000000000001</v>
      </c>
      <c r="Q3580" s="13" t="s">
        <v>8318</v>
      </c>
      <c r="R3580" t="s">
        <v>8319</v>
      </c>
      <c r="S3580" s="11">
        <f t="shared" si="277"/>
        <v>42460.733530092592</v>
      </c>
      <c r="T3580" s="11">
        <f t="shared" si="278"/>
        <v>16921.733530092595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</v>
      </c>
      <c r="P3581">
        <f t="shared" si="276"/>
        <v>0.36</v>
      </c>
      <c r="Q3581" s="13" t="s">
        <v>8318</v>
      </c>
      <c r="R3581" t="s">
        <v>8319</v>
      </c>
      <c r="S3581" s="11">
        <f t="shared" si="277"/>
        <v>42430.762222222227</v>
      </c>
      <c r="T3581" s="11">
        <f t="shared" si="278"/>
        <v>16891.720555555556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</v>
      </c>
      <c r="P3582">
        <f t="shared" si="276"/>
        <v>0.19</v>
      </c>
      <c r="Q3582" s="13" t="s">
        <v>8318</v>
      </c>
      <c r="R3582" t="s">
        <v>8319</v>
      </c>
      <c r="S3582" s="11">
        <f t="shared" si="277"/>
        <v>42026.176180555558</v>
      </c>
      <c r="T3582" s="11">
        <f t="shared" si="278"/>
        <v>16495.207638888889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0</v>
      </c>
      <c r="P3583">
        <f t="shared" si="276"/>
        <v>0.11</v>
      </c>
      <c r="Q3583" s="13" t="s">
        <v>8318</v>
      </c>
      <c r="R3583" t="s">
        <v>8319</v>
      </c>
      <c r="S3583" s="11">
        <f t="shared" si="277"/>
        <v>41836.471180555556</v>
      </c>
      <c r="T3583" s="11">
        <f t="shared" si="278"/>
        <v>16281.471180555556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1</v>
      </c>
      <c r="P3584">
        <f t="shared" si="276"/>
        <v>0.1</v>
      </c>
      <c r="Q3584" s="13" t="s">
        <v>8318</v>
      </c>
      <c r="R3584" t="s">
        <v>8319</v>
      </c>
      <c r="S3584" s="11">
        <f t="shared" si="277"/>
        <v>42451.095856481479</v>
      </c>
      <c r="T3584" s="11">
        <f t="shared" si="278"/>
        <v>16896.095856481483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0</v>
      </c>
      <c r="P3585">
        <f t="shared" si="276"/>
        <v>0.21</v>
      </c>
      <c r="Q3585" s="13" t="s">
        <v>8318</v>
      </c>
      <c r="R3585" t="s">
        <v>8319</v>
      </c>
      <c r="S3585" s="11">
        <f t="shared" si="277"/>
        <v>42418.425983796296</v>
      </c>
      <c r="T3585" s="11">
        <f t="shared" si="278"/>
        <v>16909.384317129628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0</v>
      </c>
      <c r="P3586">
        <f t="shared" si="276"/>
        <v>0.04</v>
      </c>
      <c r="Q3586" s="13" t="s">
        <v>8318</v>
      </c>
      <c r="R3586" t="s">
        <v>8319</v>
      </c>
      <c r="S3586" s="11">
        <f t="shared" si="277"/>
        <v>42168.316481481481</v>
      </c>
      <c r="T3586" s="11">
        <f t="shared" si="278"/>
        <v>16629.316481481485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0</v>
      </c>
      <c r="P3587">
        <f t="shared" ref="P3587:P3650" si="281">ROUND(E3587/L3587,2)</f>
        <v>0.22</v>
      </c>
      <c r="Q3587" s="13" t="s">
        <v>8318</v>
      </c>
      <c r="R3587" t="s">
        <v>8319</v>
      </c>
      <c r="S3587" s="11">
        <f t="shared" ref="S3587:S3650" si="282">(((J3587/60)/60)/24)+DATE(1970, 1,1)</f>
        <v>41964.716319444444</v>
      </c>
      <c r="T3587" s="11">
        <f t="shared" ref="T3587:T3650" si="283">(((I3587/60)/60)/24)</f>
        <v>16425.716319444444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0</v>
      </c>
      <c r="P3588">
        <f t="shared" si="281"/>
        <v>0.09</v>
      </c>
      <c r="Q3588" s="13" t="s">
        <v>8318</v>
      </c>
      <c r="R3588" t="s">
        <v>8319</v>
      </c>
      <c r="S3588" s="11">
        <f t="shared" si="282"/>
        <v>42576.697569444441</v>
      </c>
      <c r="T3588" s="11">
        <f t="shared" si="283"/>
        <v>17067.697569444445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</v>
      </c>
      <c r="P3589">
        <f t="shared" si="281"/>
        <v>0.18</v>
      </c>
      <c r="Q3589" s="13" t="s">
        <v>8318</v>
      </c>
      <c r="R3589" t="s">
        <v>8319</v>
      </c>
      <c r="S3589" s="11">
        <f t="shared" si="282"/>
        <v>42503.539976851855</v>
      </c>
      <c r="T3589" s="11">
        <f t="shared" si="283"/>
        <v>16979.791666666668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3</v>
      </c>
      <c r="P3590">
        <f t="shared" si="281"/>
        <v>0.45</v>
      </c>
      <c r="Q3590" s="13" t="s">
        <v>8318</v>
      </c>
      <c r="R3590" t="s">
        <v>8319</v>
      </c>
      <c r="S3590" s="11">
        <f t="shared" si="282"/>
        <v>42101.828819444447</v>
      </c>
      <c r="T3590" s="11">
        <f t="shared" si="283"/>
        <v>16554.958333333332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0</v>
      </c>
      <c r="P3591">
        <f t="shared" si="281"/>
        <v>0.08</v>
      </c>
      <c r="Q3591" s="13" t="s">
        <v>8318</v>
      </c>
      <c r="R3591" t="s">
        <v>8319</v>
      </c>
      <c r="S3591" s="11">
        <f t="shared" si="282"/>
        <v>42125.647534722222</v>
      </c>
      <c r="T3591" s="11">
        <f t="shared" si="283"/>
        <v>16581.647534722222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0</v>
      </c>
      <c r="P3592">
        <f t="shared" si="281"/>
        <v>7.0000000000000007E-2</v>
      </c>
      <c r="Q3592" s="13" t="s">
        <v>8318</v>
      </c>
      <c r="R3592" t="s">
        <v>8319</v>
      </c>
      <c r="S3592" s="11">
        <f t="shared" si="282"/>
        <v>41902.333726851852</v>
      </c>
      <c r="T3592" s="11">
        <f t="shared" si="283"/>
        <v>16363.333726851852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</v>
      </c>
      <c r="P3593">
        <f t="shared" si="281"/>
        <v>0.28000000000000003</v>
      </c>
      <c r="Q3593" s="13" t="s">
        <v>8318</v>
      </c>
      <c r="R3593" t="s">
        <v>8319</v>
      </c>
      <c r="S3593" s="11">
        <f t="shared" si="282"/>
        <v>42003.948425925926</v>
      </c>
      <c r="T3593" s="11">
        <f t="shared" si="283"/>
        <v>16459.207638888889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0</v>
      </c>
      <c r="P3594">
        <f t="shared" si="281"/>
        <v>0.14000000000000001</v>
      </c>
      <c r="Q3594" s="13" t="s">
        <v>8318</v>
      </c>
      <c r="R3594" t="s">
        <v>8319</v>
      </c>
      <c r="S3594" s="11">
        <f t="shared" si="282"/>
        <v>41988.829942129625</v>
      </c>
      <c r="T3594" s="11">
        <f t="shared" si="283"/>
        <v>16477.207638888889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0</v>
      </c>
      <c r="P3595">
        <f t="shared" si="281"/>
        <v>0.12</v>
      </c>
      <c r="Q3595" s="13" t="s">
        <v>8318</v>
      </c>
      <c r="R3595" t="s">
        <v>8319</v>
      </c>
      <c r="S3595" s="11">
        <f t="shared" si="282"/>
        <v>41974.898599537039</v>
      </c>
      <c r="T3595" s="11">
        <f t="shared" si="283"/>
        <v>16440.851388888888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0</v>
      </c>
      <c r="P3596">
        <f t="shared" si="281"/>
        <v>0.14000000000000001</v>
      </c>
      <c r="Q3596" s="13" t="s">
        <v>8318</v>
      </c>
      <c r="R3596" t="s">
        <v>8319</v>
      </c>
      <c r="S3596" s="11">
        <f t="shared" si="282"/>
        <v>42592.066921296297</v>
      </c>
      <c r="T3596" s="11">
        <f t="shared" si="283"/>
        <v>17048.066921296297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0</v>
      </c>
      <c r="P3597">
        <f t="shared" si="281"/>
        <v>0.08</v>
      </c>
      <c r="Q3597" s="13" t="s">
        <v>8318</v>
      </c>
      <c r="R3597" t="s">
        <v>8319</v>
      </c>
      <c r="S3597" s="11">
        <f t="shared" si="282"/>
        <v>42050.008368055554</v>
      </c>
      <c r="T3597" s="11">
        <f t="shared" si="283"/>
        <v>16507.290972222221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0</v>
      </c>
      <c r="P3598">
        <f t="shared" si="281"/>
        <v>0.33</v>
      </c>
      <c r="Q3598" s="13" t="s">
        <v>8318</v>
      </c>
      <c r="R3598" t="s">
        <v>8319</v>
      </c>
      <c r="S3598" s="11">
        <f t="shared" si="282"/>
        <v>41856.715069444443</v>
      </c>
      <c r="T3598" s="11">
        <f t="shared" si="283"/>
        <v>16308.715069444444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0</v>
      </c>
      <c r="P3599">
        <f t="shared" si="281"/>
        <v>0.15</v>
      </c>
      <c r="Q3599" s="13" t="s">
        <v>8318</v>
      </c>
      <c r="R3599" t="s">
        <v>8319</v>
      </c>
      <c r="S3599" s="11">
        <f t="shared" si="282"/>
        <v>42417.585532407407</v>
      </c>
      <c r="T3599" s="11">
        <f t="shared" si="283"/>
        <v>16863.249305555557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</v>
      </c>
      <c r="P3600">
        <f t="shared" si="281"/>
        <v>0.19</v>
      </c>
      <c r="Q3600" s="13" t="s">
        <v>8318</v>
      </c>
      <c r="R3600" t="s">
        <v>8319</v>
      </c>
      <c r="S3600" s="11">
        <f t="shared" si="282"/>
        <v>41866.79886574074</v>
      </c>
      <c r="T3600" s="11">
        <f t="shared" si="283"/>
        <v>16316.207638888889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1</v>
      </c>
      <c r="P3601">
        <f t="shared" si="281"/>
        <v>0.24</v>
      </c>
      <c r="Q3601" s="13" t="s">
        <v>8318</v>
      </c>
      <c r="R3601" t="s">
        <v>8319</v>
      </c>
      <c r="S3601" s="11">
        <f t="shared" si="282"/>
        <v>42220.79487268519</v>
      </c>
      <c r="T3601" s="11">
        <f t="shared" si="283"/>
        <v>16677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40</v>
      </c>
      <c r="P3602">
        <f t="shared" si="281"/>
        <v>1</v>
      </c>
      <c r="Q3602" s="13" t="s">
        <v>8318</v>
      </c>
      <c r="R3602" t="s">
        <v>8319</v>
      </c>
      <c r="S3602" s="11">
        <f t="shared" si="282"/>
        <v>42628.849120370374</v>
      </c>
      <c r="T3602" s="11">
        <f t="shared" si="283"/>
        <v>17087.849120370371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0</v>
      </c>
      <c r="P3603">
        <f t="shared" si="281"/>
        <v>0.08</v>
      </c>
      <c r="Q3603" s="13" t="s">
        <v>8318</v>
      </c>
      <c r="R3603" t="s">
        <v>8319</v>
      </c>
      <c r="S3603" s="11">
        <f t="shared" si="282"/>
        <v>41990.99863425926</v>
      </c>
      <c r="T3603" s="11">
        <f t="shared" si="283"/>
        <v>16451.99863425926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0</v>
      </c>
      <c r="P3604">
        <f t="shared" si="281"/>
        <v>0.08</v>
      </c>
      <c r="Q3604" s="13" t="s">
        <v>8318</v>
      </c>
      <c r="R3604" t="s">
        <v>8319</v>
      </c>
      <c r="S3604" s="11">
        <f t="shared" si="282"/>
        <v>42447.894432870366</v>
      </c>
      <c r="T3604" s="11">
        <f t="shared" si="283"/>
        <v>16938.894432870369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0</v>
      </c>
      <c r="P3605">
        <f t="shared" si="281"/>
        <v>0.05</v>
      </c>
      <c r="Q3605" s="13" t="s">
        <v>8318</v>
      </c>
      <c r="R3605" t="s">
        <v>8319</v>
      </c>
      <c r="S3605" s="11">
        <f t="shared" si="282"/>
        <v>42283.864351851851</v>
      </c>
      <c r="T3605" s="11">
        <f t="shared" si="283"/>
        <v>16744.906018518519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0</v>
      </c>
      <c r="P3606">
        <f t="shared" si="281"/>
        <v>0.04</v>
      </c>
      <c r="Q3606" s="13" t="s">
        <v>8318</v>
      </c>
      <c r="R3606" t="s">
        <v>8319</v>
      </c>
      <c r="S3606" s="11">
        <f t="shared" si="282"/>
        <v>42483.015694444446</v>
      </c>
      <c r="T3606" s="11">
        <f t="shared" si="283"/>
        <v>16920.290972222221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</v>
      </c>
      <c r="P3607">
        <f t="shared" si="281"/>
        <v>0.2</v>
      </c>
      <c r="Q3607" s="13" t="s">
        <v>8318</v>
      </c>
      <c r="R3607" t="s">
        <v>8319</v>
      </c>
      <c r="S3607" s="11">
        <f t="shared" si="282"/>
        <v>42383.793124999997</v>
      </c>
      <c r="T3607" s="11">
        <f t="shared" si="283"/>
        <v>16844.793125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0</v>
      </c>
      <c r="P3608">
        <f t="shared" si="281"/>
        <v>0.05</v>
      </c>
      <c r="Q3608" s="13" t="s">
        <v>8318</v>
      </c>
      <c r="R3608" t="s">
        <v>8319</v>
      </c>
      <c r="S3608" s="11">
        <f t="shared" si="282"/>
        <v>42566.604826388888</v>
      </c>
      <c r="T3608" s="11">
        <f t="shared" si="283"/>
        <v>17027.604826388888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</v>
      </c>
      <c r="P3609">
        <f t="shared" si="281"/>
        <v>0.15</v>
      </c>
      <c r="Q3609" s="13" t="s">
        <v>8318</v>
      </c>
      <c r="R3609" t="s">
        <v>8319</v>
      </c>
      <c r="S3609" s="11">
        <f t="shared" si="282"/>
        <v>42338.963912037041</v>
      </c>
      <c r="T3609" s="11">
        <f t="shared" si="283"/>
        <v>16784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0</v>
      </c>
      <c r="P3610">
        <f t="shared" si="281"/>
        <v>0.11</v>
      </c>
      <c r="Q3610" s="13" t="s">
        <v>8318</v>
      </c>
      <c r="R3610" t="s">
        <v>8319</v>
      </c>
      <c r="S3610" s="11">
        <f t="shared" si="282"/>
        <v>42506.709375000006</v>
      </c>
      <c r="T3610" s="11">
        <f t="shared" si="283"/>
        <v>16969.583333333332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0</v>
      </c>
      <c r="P3611">
        <f t="shared" si="281"/>
        <v>0.14000000000000001</v>
      </c>
      <c r="Q3611" s="13" t="s">
        <v>8318</v>
      </c>
      <c r="R3611" t="s">
        <v>8319</v>
      </c>
      <c r="S3611" s="11">
        <f t="shared" si="282"/>
        <v>42429.991724537031</v>
      </c>
      <c r="T3611" s="11">
        <f t="shared" si="283"/>
        <v>16890.95005787037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0</v>
      </c>
      <c r="P3612">
        <f t="shared" si="281"/>
        <v>0.1</v>
      </c>
      <c r="Q3612" s="13" t="s">
        <v>8318</v>
      </c>
      <c r="R3612" t="s">
        <v>8319</v>
      </c>
      <c r="S3612" s="11">
        <f t="shared" si="282"/>
        <v>42203.432129629626</v>
      </c>
      <c r="T3612" s="11">
        <f t="shared" si="283"/>
        <v>16664.432129629629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0</v>
      </c>
      <c r="P3613">
        <f t="shared" si="281"/>
        <v>0.06</v>
      </c>
      <c r="Q3613" s="13" t="s">
        <v>8318</v>
      </c>
      <c r="R3613" t="s">
        <v>8319</v>
      </c>
      <c r="S3613" s="11">
        <f t="shared" si="282"/>
        <v>42072.370381944449</v>
      </c>
      <c r="T3613" s="11">
        <f t="shared" si="283"/>
        <v>16533.370381944445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0</v>
      </c>
      <c r="P3614">
        <f t="shared" si="281"/>
        <v>0.05</v>
      </c>
      <c r="Q3614" s="13" t="s">
        <v>8318</v>
      </c>
      <c r="R3614" t="s">
        <v>8319</v>
      </c>
      <c r="S3614" s="11">
        <f t="shared" si="282"/>
        <v>41789.726979166669</v>
      </c>
      <c r="T3614" s="11">
        <f t="shared" si="283"/>
        <v>16230.726979166668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0</v>
      </c>
      <c r="P3615">
        <f t="shared" si="281"/>
        <v>0.15</v>
      </c>
      <c r="Q3615" s="13" t="s">
        <v>8318</v>
      </c>
      <c r="R3615" t="s">
        <v>8319</v>
      </c>
      <c r="S3615" s="11">
        <f t="shared" si="282"/>
        <v>41788.58997685185</v>
      </c>
      <c r="T3615" s="11">
        <f t="shared" si="283"/>
        <v>16249.589976851852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0</v>
      </c>
      <c r="P3616">
        <f t="shared" si="281"/>
        <v>0.04</v>
      </c>
      <c r="Q3616" s="13" t="s">
        <v>8318</v>
      </c>
      <c r="R3616" t="s">
        <v>8319</v>
      </c>
      <c r="S3616" s="11">
        <f t="shared" si="282"/>
        <v>42144.041851851856</v>
      </c>
      <c r="T3616" s="11">
        <f t="shared" si="283"/>
        <v>16605.041851851853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0</v>
      </c>
      <c r="P3617">
        <f t="shared" si="281"/>
        <v>0.03</v>
      </c>
      <c r="Q3617" s="13" t="s">
        <v>8318</v>
      </c>
      <c r="R3617" t="s">
        <v>8319</v>
      </c>
      <c r="S3617" s="11">
        <f t="shared" si="282"/>
        <v>42318.593703703707</v>
      </c>
      <c r="T3617" s="11">
        <f t="shared" si="283"/>
        <v>16779.593703703704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0</v>
      </c>
      <c r="P3618">
        <f t="shared" si="281"/>
        <v>0.04</v>
      </c>
      <c r="Q3618" s="13" t="s">
        <v>8318</v>
      </c>
      <c r="R3618" t="s">
        <v>8319</v>
      </c>
      <c r="S3618" s="11">
        <f t="shared" si="282"/>
        <v>42052.949814814812</v>
      </c>
      <c r="T3618" s="11">
        <f t="shared" si="283"/>
        <v>16513.908148148148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0</v>
      </c>
      <c r="P3619">
        <f t="shared" si="281"/>
        <v>0.04</v>
      </c>
      <c r="Q3619" s="13" t="s">
        <v>8318</v>
      </c>
      <c r="R3619" t="s">
        <v>8319</v>
      </c>
      <c r="S3619" s="11">
        <f t="shared" si="282"/>
        <v>42779.610289351855</v>
      </c>
      <c r="T3619" s="11">
        <f t="shared" si="283"/>
        <v>17225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0</v>
      </c>
      <c r="P3620">
        <f t="shared" si="281"/>
        <v>0.04</v>
      </c>
      <c r="Q3620" s="13" t="s">
        <v>8318</v>
      </c>
      <c r="R3620" t="s">
        <v>8319</v>
      </c>
      <c r="S3620" s="11">
        <f t="shared" si="282"/>
        <v>42128.627893518518</v>
      </c>
      <c r="T3620" s="11">
        <f t="shared" si="283"/>
        <v>16589.627893518518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0</v>
      </c>
      <c r="P3621">
        <f t="shared" si="281"/>
        <v>0.12</v>
      </c>
      <c r="Q3621" s="13" t="s">
        <v>8318</v>
      </c>
      <c r="R3621" t="s">
        <v>8319</v>
      </c>
      <c r="S3621" s="11">
        <f t="shared" si="282"/>
        <v>42661.132245370376</v>
      </c>
      <c r="T3621" s="11">
        <f t="shared" si="283"/>
        <v>17124.916666666668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0</v>
      </c>
      <c r="P3622">
        <f t="shared" si="281"/>
        <v>0.01</v>
      </c>
      <c r="Q3622" s="13" t="s">
        <v>8318</v>
      </c>
      <c r="R3622" t="s">
        <v>8319</v>
      </c>
      <c r="S3622" s="11">
        <f t="shared" si="282"/>
        <v>42037.938206018516</v>
      </c>
      <c r="T3622" s="11">
        <f t="shared" si="283"/>
        <v>16499.166666666668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0</v>
      </c>
      <c r="P3623">
        <f t="shared" si="281"/>
        <v>0.03</v>
      </c>
      <c r="Q3623" s="13" t="s">
        <v>8318</v>
      </c>
      <c r="R3623" t="s">
        <v>8319</v>
      </c>
      <c r="S3623" s="11">
        <f t="shared" si="282"/>
        <v>42619.935694444444</v>
      </c>
      <c r="T3623" s="11">
        <f t="shared" si="283"/>
        <v>17074.875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0</v>
      </c>
      <c r="P3624">
        <f t="shared" si="281"/>
        <v>0.1</v>
      </c>
      <c r="Q3624" s="13" t="s">
        <v>8318</v>
      </c>
      <c r="R3624" t="s">
        <v>8319</v>
      </c>
      <c r="S3624" s="11">
        <f t="shared" si="282"/>
        <v>41877.221886574072</v>
      </c>
      <c r="T3624" s="11">
        <f t="shared" si="283"/>
        <v>16341.140972222223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0</v>
      </c>
      <c r="P3625">
        <f t="shared" si="281"/>
        <v>0.06</v>
      </c>
      <c r="Q3625" s="13" t="s">
        <v>8318</v>
      </c>
      <c r="R3625" t="s">
        <v>8319</v>
      </c>
      <c r="S3625" s="11">
        <f t="shared" si="282"/>
        <v>41828.736921296295</v>
      </c>
      <c r="T3625" s="11">
        <f t="shared" si="283"/>
        <v>16277.291666666666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0</v>
      </c>
      <c r="P3626">
        <f t="shared" si="281"/>
        <v>0.05</v>
      </c>
      <c r="Q3626" s="13" t="s">
        <v>8318</v>
      </c>
      <c r="R3626" t="s">
        <v>8319</v>
      </c>
      <c r="S3626" s="11">
        <f t="shared" si="282"/>
        <v>42545.774189814809</v>
      </c>
      <c r="T3626" s="11">
        <f t="shared" si="283"/>
        <v>17036.774189814812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0</v>
      </c>
      <c r="P3627">
        <f t="shared" si="281"/>
        <v>0.03</v>
      </c>
      <c r="Q3627" s="13" t="s">
        <v>8318</v>
      </c>
      <c r="R3627" t="s">
        <v>8319</v>
      </c>
      <c r="S3627" s="11">
        <f t="shared" si="282"/>
        <v>42157.652511574073</v>
      </c>
      <c r="T3627" s="11">
        <f t="shared" si="283"/>
        <v>16618.652511574073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0</v>
      </c>
      <c r="P3628">
        <f t="shared" si="281"/>
        <v>0.04</v>
      </c>
      <c r="Q3628" s="13" t="s">
        <v>8318</v>
      </c>
      <c r="R3628" t="s">
        <v>8319</v>
      </c>
      <c r="S3628" s="11">
        <f t="shared" si="282"/>
        <v>41846.667326388888</v>
      </c>
      <c r="T3628" s="11">
        <f t="shared" si="283"/>
        <v>16298.667326388888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0</v>
      </c>
      <c r="P3629">
        <f t="shared" si="281"/>
        <v>7.0000000000000007E-2</v>
      </c>
      <c r="Q3629" s="13" t="s">
        <v>8318</v>
      </c>
      <c r="R3629" t="s">
        <v>8319</v>
      </c>
      <c r="S3629" s="11">
        <f t="shared" si="282"/>
        <v>42460.741747685184</v>
      </c>
      <c r="T3629" s="11">
        <f t="shared" si="283"/>
        <v>16942.165972222221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3" t="s">
        <v>8318</v>
      </c>
      <c r="R3630" t="s">
        <v>8360</v>
      </c>
      <c r="S3630" s="11">
        <f t="shared" si="282"/>
        <v>42291.833287037036</v>
      </c>
      <c r="T3630" s="11">
        <f t="shared" si="283"/>
        <v>16782.874953703704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8318</v>
      </c>
      <c r="R3631" t="s">
        <v>8360</v>
      </c>
      <c r="S3631" s="11">
        <f t="shared" si="282"/>
        <v>42437.094490740739</v>
      </c>
      <c r="T3631" s="11">
        <f t="shared" si="283"/>
        <v>16926.708333333332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2</v>
      </c>
      <c r="Q3632" s="13" t="s">
        <v>8318</v>
      </c>
      <c r="R3632" t="s">
        <v>8360</v>
      </c>
      <c r="S3632" s="11">
        <f t="shared" si="282"/>
        <v>41942.84710648148</v>
      </c>
      <c r="T3632" s="11">
        <f t="shared" si="283"/>
        <v>16403.888773148148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0</v>
      </c>
      <c r="P3633">
        <f t="shared" si="281"/>
        <v>0.03</v>
      </c>
      <c r="Q3633" s="13" t="s">
        <v>8318</v>
      </c>
      <c r="R3633" t="s">
        <v>8360</v>
      </c>
      <c r="S3633" s="11">
        <f t="shared" si="282"/>
        <v>41880.753437499996</v>
      </c>
      <c r="T3633" s="11">
        <f t="shared" si="283"/>
        <v>16336.165972222223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0</v>
      </c>
      <c r="P3634">
        <f t="shared" si="281"/>
        <v>1</v>
      </c>
      <c r="Q3634" s="13" t="s">
        <v>8318</v>
      </c>
      <c r="R3634" t="s">
        <v>8360</v>
      </c>
      <c r="S3634" s="11">
        <f t="shared" si="282"/>
        <v>41946.936909722222</v>
      </c>
      <c r="T3634" s="11">
        <f t="shared" si="283"/>
        <v>16397.936909722219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0</v>
      </c>
      <c r="P3635">
        <f t="shared" si="281"/>
        <v>0.03</v>
      </c>
      <c r="Q3635" s="13" t="s">
        <v>8318</v>
      </c>
      <c r="R3635" t="s">
        <v>8360</v>
      </c>
      <c r="S3635" s="11">
        <f t="shared" si="282"/>
        <v>42649.623460648145</v>
      </c>
      <c r="T3635" s="11">
        <f t="shared" si="283"/>
        <v>17124.041666666668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0</v>
      </c>
      <c r="P3636">
        <f t="shared" si="281"/>
        <v>0.06</v>
      </c>
      <c r="Q3636" s="13" t="s">
        <v>8318</v>
      </c>
      <c r="R3636" t="s">
        <v>8360</v>
      </c>
      <c r="S3636" s="11">
        <f t="shared" si="282"/>
        <v>42701.166365740741</v>
      </c>
      <c r="T3636" s="11">
        <f t="shared" si="283"/>
        <v>17180.165972222221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0</v>
      </c>
      <c r="P3637">
        <f t="shared" si="281"/>
        <v>0.1</v>
      </c>
      <c r="Q3637" s="13" t="s">
        <v>8318</v>
      </c>
      <c r="R3637" t="s">
        <v>8360</v>
      </c>
      <c r="S3637" s="11">
        <f t="shared" si="282"/>
        <v>42450.88282407407</v>
      </c>
      <c r="T3637" s="11">
        <f t="shared" si="283"/>
        <v>16911.882824074073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3" t="s">
        <v>8318</v>
      </c>
      <c r="R3638" t="s">
        <v>8360</v>
      </c>
      <c r="S3638" s="11">
        <f t="shared" si="282"/>
        <v>42226.694780092599</v>
      </c>
      <c r="T3638" s="11">
        <f t="shared" si="283"/>
        <v>16692.694780092595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0</v>
      </c>
      <c r="P3639">
        <f t="shared" si="281"/>
        <v>7.0000000000000007E-2</v>
      </c>
      <c r="Q3639" s="13" t="s">
        <v>8318</v>
      </c>
      <c r="R3639" t="s">
        <v>8360</v>
      </c>
      <c r="S3639" s="11">
        <f t="shared" si="282"/>
        <v>41975.700636574074</v>
      </c>
      <c r="T3639" s="11">
        <f t="shared" si="283"/>
        <v>16436.700636574074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0</v>
      </c>
      <c r="P3640">
        <f t="shared" si="281"/>
        <v>0.5</v>
      </c>
      <c r="Q3640" s="13" t="s">
        <v>8318</v>
      </c>
      <c r="R3640" t="s">
        <v>8360</v>
      </c>
      <c r="S3640" s="11">
        <f t="shared" si="282"/>
        <v>42053.672824074078</v>
      </c>
      <c r="T3640" s="11">
        <f t="shared" si="283"/>
        <v>16544.63115740741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8318</v>
      </c>
      <c r="R3641" t="s">
        <v>8360</v>
      </c>
      <c r="S3641" s="11">
        <f t="shared" si="282"/>
        <v>42590.677152777775</v>
      </c>
      <c r="T3641" s="11">
        <f t="shared" si="283"/>
        <v>17081.632638888888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0</v>
      </c>
      <c r="P3642">
        <f t="shared" si="281"/>
        <v>0.33</v>
      </c>
      <c r="Q3642" s="13" t="s">
        <v>8318</v>
      </c>
      <c r="R3642" t="s">
        <v>8360</v>
      </c>
      <c r="S3642" s="11">
        <f t="shared" si="282"/>
        <v>42104.781597222223</v>
      </c>
      <c r="T3642" s="11">
        <f t="shared" si="283"/>
        <v>16565.781597222223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3" t="s">
        <v>8318</v>
      </c>
      <c r="R3643" t="s">
        <v>8360</v>
      </c>
      <c r="S3643" s="11">
        <f t="shared" si="282"/>
        <v>41899.627071759263</v>
      </c>
      <c r="T3643" s="11">
        <f t="shared" si="283"/>
        <v>16348.208333333334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0</v>
      </c>
      <c r="P3644">
        <f t="shared" si="281"/>
        <v>0.5</v>
      </c>
      <c r="Q3644" s="13" t="s">
        <v>8318</v>
      </c>
      <c r="R3644" t="s">
        <v>8360</v>
      </c>
      <c r="S3644" s="11">
        <f t="shared" si="282"/>
        <v>42297.816284722227</v>
      </c>
      <c r="T3644" s="11">
        <f t="shared" si="283"/>
        <v>16769.708333333332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3" t="s">
        <v>8318</v>
      </c>
      <c r="R3645" t="s">
        <v>8360</v>
      </c>
      <c r="S3645" s="11">
        <f t="shared" si="282"/>
        <v>42285.143969907411</v>
      </c>
      <c r="T3645" s="11">
        <f t="shared" si="283"/>
        <v>16756.185636574075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0</v>
      </c>
      <c r="P3646">
        <f t="shared" si="281"/>
        <v>0.08</v>
      </c>
      <c r="Q3646" s="13" t="s">
        <v>8318</v>
      </c>
      <c r="R3646" t="s">
        <v>8360</v>
      </c>
      <c r="S3646" s="11">
        <f t="shared" si="282"/>
        <v>42409.241747685184</v>
      </c>
      <c r="T3646" s="11">
        <f t="shared" si="283"/>
        <v>16868.207638888889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8318</v>
      </c>
      <c r="R3647" t="s">
        <v>8360</v>
      </c>
      <c r="S3647" s="11">
        <f t="shared" si="282"/>
        <v>42665.970347222217</v>
      </c>
      <c r="T3647" s="11">
        <f t="shared" si="283"/>
        <v>17127.012013888889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0</v>
      </c>
      <c r="P3648">
        <f t="shared" si="281"/>
        <v>0.13</v>
      </c>
      <c r="Q3648" s="13" t="s">
        <v>8318</v>
      </c>
      <c r="R3648" t="s">
        <v>8360</v>
      </c>
      <c r="S3648" s="11">
        <f t="shared" si="282"/>
        <v>42140.421319444446</v>
      </c>
      <c r="T3648" s="11">
        <f t="shared" si="283"/>
        <v>16602.979166666668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0</v>
      </c>
      <c r="P3649">
        <f t="shared" si="281"/>
        <v>0.5</v>
      </c>
      <c r="Q3649" s="13" t="s">
        <v>8318</v>
      </c>
      <c r="R3649" t="s">
        <v>8360</v>
      </c>
      <c r="S3649" s="11">
        <f t="shared" si="282"/>
        <v>42598.749155092592</v>
      </c>
      <c r="T3649" s="11">
        <f t="shared" si="283"/>
        <v>17074.749155092595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0</v>
      </c>
      <c r="P3650">
        <f t="shared" si="281"/>
        <v>0.01</v>
      </c>
      <c r="Q3650" s="13" t="s">
        <v>8318</v>
      </c>
      <c r="R3650" t="s">
        <v>8319</v>
      </c>
      <c r="S3650" s="11">
        <f t="shared" si="282"/>
        <v>41887.292187500003</v>
      </c>
      <c r="T3650" s="11">
        <f t="shared" si="283"/>
        <v>16348.292187500001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0</v>
      </c>
      <c r="P3651">
        <f t="shared" ref="P3651:P3714" si="286">ROUND(E3651/L3651,2)</f>
        <v>0.13</v>
      </c>
      <c r="Q3651" s="13" t="s">
        <v>8318</v>
      </c>
      <c r="R3651" t="s">
        <v>8319</v>
      </c>
      <c r="S3651" s="11">
        <f t="shared" ref="S3651:S3714" si="287">(((J3651/60)/60)/24)+DATE(1970, 1,1)</f>
        <v>41780.712893518517</v>
      </c>
      <c r="T3651" s="11">
        <f t="shared" ref="T3651:T3714" si="288">(((I3651/60)/60)/24)</f>
        <v>16237.712893518517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0</v>
      </c>
      <c r="P3652">
        <f t="shared" si="286"/>
        <v>0.06</v>
      </c>
      <c r="Q3652" s="13" t="s">
        <v>8318</v>
      </c>
      <c r="R3652" t="s">
        <v>8319</v>
      </c>
      <c r="S3652" s="11">
        <f t="shared" si="287"/>
        <v>42381.478981481487</v>
      </c>
      <c r="T3652" s="11">
        <f t="shared" si="288"/>
        <v>16833.478981481483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0</v>
      </c>
      <c r="P3653">
        <f t="shared" si="286"/>
        <v>0.11</v>
      </c>
      <c r="Q3653" s="13" t="s">
        <v>8318</v>
      </c>
      <c r="R3653" t="s">
        <v>8319</v>
      </c>
      <c r="S3653" s="11">
        <f t="shared" si="287"/>
        <v>41828.646319444444</v>
      </c>
      <c r="T3653" s="11">
        <f t="shared" si="288"/>
        <v>16292.665972222223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0</v>
      </c>
      <c r="P3654">
        <f t="shared" si="286"/>
        <v>0.06</v>
      </c>
      <c r="Q3654" s="13" t="s">
        <v>8318</v>
      </c>
      <c r="R3654" t="s">
        <v>8319</v>
      </c>
      <c r="S3654" s="11">
        <f t="shared" si="287"/>
        <v>42596.644699074073</v>
      </c>
      <c r="T3654" s="11">
        <f t="shared" si="288"/>
        <v>17038.165972222221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0</v>
      </c>
      <c r="P3655">
        <f t="shared" si="286"/>
        <v>0.03</v>
      </c>
      <c r="Q3655" s="13" t="s">
        <v>8318</v>
      </c>
      <c r="R3655" t="s">
        <v>8319</v>
      </c>
      <c r="S3655" s="11">
        <f t="shared" si="287"/>
        <v>42191.363506944443</v>
      </c>
      <c r="T3655" s="11">
        <f t="shared" si="288"/>
        <v>16652.363506944446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0</v>
      </c>
      <c r="P3656">
        <f t="shared" si="286"/>
        <v>0.03</v>
      </c>
      <c r="Q3656" s="13" t="s">
        <v>8318</v>
      </c>
      <c r="R3656" t="s">
        <v>8319</v>
      </c>
      <c r="S3656" s="11">
        <f t="shared" si="287"/>
        <v>42440.416504629626</v>
      </c>
      <c r="T3656" s="11">
        <f t="shared" si="288"/>
        <v>16894.708333333332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0</v>
      </c>
      <c r="P3657">
        <f t="shared" si="286"/>
        <v>0.01</v>
      </c>
      <c r="Q3657" s="13" t="s">
        <v>8318</v>
      </c>
      <c r="R3657" t="s">
        <v>8319</v>
      </c>
      <c r="S3657" s="11">
        <f t="shared" si="287"/>
        <v>42173.803217592591</v>
      </c>
      <c r="T3657" s="11">
        <f t="shared" si="288"/>
        <v>16634.290972222221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0</v>
      </c>
      <c r="P3658">
        <f t="shared" si="286"/>
        <v>0.02</v>
      </c>
      <c r="Q3658" s="13" t="s">
        <v>8318</v>
      </c>
      <c r="R3658" t="s">
        <v>8319</v>
      </c>
      <c r="S3658" s="11">
        <f t="shared" si="287"/>
        <v>42737.910138888896</v>
      </c>
      <c r="T3658" s="11">
        <f t="shared" si="288"/>
        <v>17198.957638888889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0</v>
      </c>
      <c r="P3659">
        <f t="shared" si="286"/>
        <v>0.05</v>
      </c>
      <c r="Q3659" s="13" t="s">
        <v>8318</v>
      </c>
      <c r="R3659" t="s">
        <v>8319</v>
      </c>
      <c r="S3659" s="11">
        <f t="shared" si="287"/>
        <v>42499.629849537043</v>
      </c>
      <c r="T3659" s="11">
        <f t="shared" si="288"/>
        <v>16953.904166666667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0</v>
      </c>
      <c r="P3660">
        <f t="shared" si="286"/>
        <v>0.05</v>
      </c>
      <c r="Q3660" s="13" t="s">
        <v>8318</v>
      </c>
      <c r="R3660" t="s">
        <v>8319</v>
      </c>
      <c r="S3660" s="11">
        <f t="shared" si="287"/>
        <v>41775.858564814815</v>
      </c>
      <c r="T3660" s="11">
        <f t="shared" si="288"/>
        <v>16253.165972222223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0</v>
      </c>
      <c r="P3661">
        <f t="shared" si="286"/>
        <v>0.08</v>
      </c>
      <c r="Q3661" s="13" t="s">
        <v>8318</v>
      </c>
      <c r="R3661" t="s">
        <v>8319</v>
      </c>
      <c r="S3661" s="11">
        <f t="shared" si="287"/>
        <v>42055.277199074073</v>
      </c>
      <c r="T3661" s="11">
        <f t="shared" si="288"/>
        <v>16513.610416666666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0</v>
      </c>
      <c r="P3662">
        <f t="shared" si="286"/>
        <v>0.05</v>
      </c>
      <c r="Q3662" s="13" t="s">
        <v>8318</v>
      </c>
      <c r="R3662" t="s">
        <v>8319</v>
      </c>
      <c r="S3662" s="11">
        <f t="shared" si="287"/>
        <v>41971.881076388891</v>
      </c>
      <c r="T3662" s="11">
        <f t="shared" si="288"/>
        <v>16427.881076388887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0</v>
      </c>
      <c r="P3663">
        <f t="shared" si="286"/>
        <v>0.03</v>
      </c>
      <c r="Q3663" s="13" t="s">
        <v>8318</v>
      </c>
      <c r="R3663" t="s">
        <v>8319</v>
      </c>
      <c r="S3663" s="11">
        <f t="shared" si="287"/>
        <v>42447.896666666667</v>
      </c>
      <c r="T3663" s="11">
        <f t="shared" si="288"/>
        <v>16901.166666666668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0</v>
      </c>
      <c r="P3664">
        <f t="shared" si="286"/>
        <v>0.03</v>
      </c>
      <c r="Q3664" s="13" t="s">
        <v>8318</v>
      </c>
      <c r="R3664" t="s">
        <v>8319</v>
      </c>
      <c r="S3664" s="11">
        <f t="shared" si="287"/>
        <v>42064.220069444447</v>
      </c>
      <c r="T3664" s="11">
        <f t="shared" si="288"/>
        <v>16525.178402777776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0</v>
      </c>
      <c r="P3665">
        <f t="shared" si="286"/>
        <v>0.11</v>
      </c>
      <c r="Q3665" s="13" t="s">
        <v>8318</v>
      </c>
      <c r="R3665" t="s">
        <v>8319</v>
      </c>
      <c r="S3665" s="11">
        <f t="shared" si="287"/>
        <v>42665.451736111107</v>
      </c>
      <c r="T3665" s="11">
        <f t="shared" si="288"/>
        <v>17156.493402777778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0</v>
      </c>
      <c r="P3666">
        <f t="shared" si="286"/>
        <v>0.05</v>
      </c>
      <c r="Q3666" s="13" t="s">
        <v>8318</v>
      </c>
      <c r="R3666" t="s">
        <v>8319</v>
      </c>
      <c r="S3666" s="11">
        <f t="shared" si="287"/>
        <v>42523.248715277776</v>
      </c>
      <c r="T3666" s="11">
        <f t="shared" si="288"/>
        <v>16968.248715277776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0</v>
      </c>
      <c r="P3667">
        <f t="shared" si="286"/>
        <v>7.0000000000000007E-2</v>
      </c>
      <c r="Q3667" s="13" t="s">
        <v>8318</v>
      </c>
      <c r="R3667" t="s">
        <v>8319</v>
      </c>
      <c r="S3667" s="11">
        <f t="shared" si="287"/>
        <v>42294.808124999996</v>
      </c>
      <c r="T3667" s="11">
        <f t="shared" si="288"/>
        <v>16736.829166666666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0</v>
      </c>
      <c r="P3668">
        <f t="shared" si="286"/>
        <v>0.03</v>
      </c>
      <c r="Q3668" s="13" t="s">
        <v>8318</v>
      </c>
      <c r="R3668" t="s">
        <v>8319</v>
      </c>
      <c r="S3668" s="11">
        <f t="shared" si="287"/>
        <v>41822.90488425926</v>
      </c>
      <c r="T3668" s="11">
        <f t="shared" si="288"/>
        <v>16275.291666666666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0</v>
      </c>
      <c r="P3669">
        <f t="shared" si="286"/>
        <v>0.02</v>
      </c>
      <c r="Q3669" s="13" t="s">
        <v>8318</v>
      </c>
      <c r="R3669" t="s">
        <v>8319</v>
      </c>
      <c r="S3669" s="11">
        <f t="shared" si="287"/>
        <v>42173.970127314817</v>
      </c>
      <c r="T3669" s="11">
        <f t="shared" si="288"/>
        <v>16634.970127314817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0</v>
      </c>
      <c r="P3670">
        <f t="shared" si="286"/>
        <v>0.04</v>
      </c>
      <c r="Q3670" s="13" t="s">
        <v>8318</v>
      </c>
      <c r="R3670" t="s">
        <v>8319</v>
      </c>
      <c r="S3670" s="11">
        <f t="shared" si="287"/>
        <v>42185.556157407409</v>
      </c>
      <c r="T3670" s="11">
        <f t="shared" si="288"/>
        <v>16639.772916666665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0</v>
      </c>
      <c r="P3671">
        <f t="shared" si="286"/>
        <v>0.06</v>
      </c>
      <c r="Q3671" s="13" t="s">
        <v>8318</v>
      </c>
      <c r="R3671" t="s">
        <v>8319</v>
      </c>
      <c r="S3671" s="11">
        <f t="shared" si="287"/>
        <v>42136.675196759257</v>
      </c>
      <c r="T3671" s="11">
        <f t="shared" si="288"/>
        <v>16597.675196759261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0</v>
      </c>
      <c r="P3672">
        <f t="shared" si="286"/>
        <v>0.08</v>
      </c>
      <c r="Q3672" s="13" t="s">
        <v>8318</v>
      </c>
      <c r="R3672" t="s">
        <v>8319</v>
      </c>
      <c r="S3672" s="11">
        <f t="shared" si="287"/>
        <v>42142.514016203699</v>
      </c>
      <c r="T3672" s="11">
        <f t="shared" si="288"/>
        <v>16586.958333333332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0</v>
      </c>
      <c r="P3673">
        <f t="shared" si="286"/>
        <v>0.03</v>
      </c>
      <c r="Q3673" s="13" t="s">
        <v>8318</v>
      </c>
      <c r="R3673" t="s">
        <v>8319</v>
      </c>
      <c r="S3673" s="11">
        <f t="shared" si="287"/>
        <v>41820.62809027778</v>
      </c>
      <c r="T3673" s="11">
        <f t="shared" si="288"/>
        <v>16272.165972222223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0</v>
      </c>
      <c r="P3674">
        <f t="shared" si="286"/>
        <v>0.02</v>
      </c>
      <c r="Q3674" s="13" t="s">
        <v>8318</v>
      </c>
      <c r="R3674" t="s">
        <v>8319</v>
      </c>
      <c r="S3674" s="11">
        <f t="shared" si="287"/>
        <v>41878.946574074071</v>
      </c>
      <c r="T3674" s="11">
        <f t="shared" si="288"/>
        <v>16339.946574074072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0</v>
      </c>
      <c r="P3675">
        <f t="shared" si="286"/>
        <v>0.01</v>
      </c>
      <c r="Q3675" s="13" t="s">
        <v>8318</v>
      </c>
      <c r="R3675" t="s">
        <v>8319</v>
      </c>
      <c r="S3675" s="11">
        <f t="shared" si="287"/>
        <v>41914.295104166667</v>
      </c>
      <c r="T3675" s="11">
        <f t="shared" si="288"/>
        <v>16379.536111111111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0</v>
      </c>
      <c r="P3676">
        <f t="shared" si="286"/>
        <v>0.03</v>
      </c>
      <c r="Q3676" s="13" t="s">
        <v>8318</v>
      </c>
      <c r="R3676" t="s">
        <v>8319</v>
      </c>
      <c r="S3676" s="11">
        <f t="shared" si="287"/>
        <v>42556.873020833329</v>
      </c>
      <c r="T3676" s="11">
        <f t="shared" si="288"/>
        <v>17047.873020833333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2</v>
      </c>
      <c r="P3677">
        <f t="shared" si="286"/>
        <v>0.33</v>
      </c>
      <c r="Q3677" s="13" t="s">
        <v>8318</v>
      </c>
      <c r="R3677" t="s">
        <v>8319</v>
      </c>
      <c r="S3677" s="11">
        <f t="shared" si="287"/>
        <v>42493.597013888888</v>
      </c>
      <c r="T3677" s="11">
        <f t="shared" si="288"/>
        <v>16936.958333333332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0</v>
      </c>
      <c r="P3678">
        <f t="shared" si="286"/>
        <v>0.06</v>
      </c>
      <c r="Q3678" s="13" t="s">
        <v>8318</v>
      </c>
      <c r="R3678" t="s">
        <v>8319</v>
      </c>
      <c r="S3678" s="11">
        <f t="shared" si="287"/>
        <v>41876.815787037034</v>
      </c>
      <c r="T3678" s="11">
        <f t="shared" si="288"/>
        <v>16325.815787037036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0</v>
      </c>
      <c r="P3679">
        <f t="shared" si="286"/>
        <v>0.01</v>
      </c>
      <c r="Q3679" s="13" t="s">
        <v>8318</v>
      </c>
      <c r="R3679" t="s">
        <v>8319</v>
      </c>
      <c r="S3679" s="11">
        <f t="shared" si="287"/>
        <v>41802.574282407404</v>
      </c>
      <c r="T3679" s="11">
        <f t="shared" si="288"/>
        <v>16254.165972222223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0</v>
      </c>
      <c r="P3680">
        <f t="shared" si="286"/>
        <v>0.03</v>
      </c>
      <c r="Q3680" s="13" t="s">
        <v>8318</v>
      </c>
      <c r="R3680" t="s">
        <v>8319</v>
      </c>
      <c r="S3680" s="11">
        <f t="shared" si="287"/>
        <v>42120.531226851846</v>
      </c>
      <c r="T3680" s="11">
        <f t="shared" si="288"/>
        <v>16586.53122685185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0</v>
      </c>
      <c r="P3681">
        <f t="shared" si="286"/>
        <v>0.03</v>
      </c>
      <c r="Q3681" s="13" t="s">
        <v>8318</v>
      </c>
      <c r="R3681" t="s">
        <v>8319</v>
      </c>
      <c r="S3681" s="11">
        <f t="shared" si="287"/>
        <v>41786.761354166665</v>
      </c>
      <c r="T3681" s="11">
        <f t="shared" si="288"/>
        <v>16252.207638888889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0</v>
      </c>
      <c r="P3682">
        <f t="shared" si="286"/>
        <v>0.03</v>
      </c>
      <c r="Q3682" s="13" t="s">
        <v>8318</v>
      </c>
      <c r="R3682" t="s">
        <v>8319</v>
      </c>
      <c r="S3682" s="11">
        <f t="shared" si="287"/>
        <v>42627.454097222217</v>
      </c>
      <c r="T3682" s="11">
        <f t="shared" si="288"/>
        <v>17079.45409722222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0</v>
      </c>
      <c r="P3683">
        <f t="shared" si="286"/>
        <v>0.06</v>
      </c>
      <c r="Q3683" s="13" t="s">
        <v>8318</v>
      </c>
      <c r="R3683" t="s">
        <v>8319</v>
      </c>
      <c r="S3683" s="11">
        <f t="shared" si="287"/>
        <v>42374.651504629626</v>
      </c>
      <c r="T3683" s="11">
        <f t="shared" si="288"/>
        <v>16815.65150462963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0</v>
      </c>
      <c r="P3684">
        <f t="shared" si="286"/>
        <v>0.01</v>
      </c>
      <c r="Q3684" s="13" t="s">
        <v>8318</v>
      </c>
      <c r="R3684" t="s">
        <v>8319</v>
      </c>
      <c r="S3684" s="11">
        <f t="shared" si="287"/>
        <v>41772.685393518521</v>
      </c>
      <c r="T3684" s="11">
        <f t="shared" si="288"/>
        <v>16237.290972222223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0</v>
      </c>
      <c r="P3685">
        <f t="shared" si="286"/>
        <v>0.02</v>
      </c>
      <c r="Q3685" s="13" t="s">
        <v>8318</v>
      </c>
      <c r="R3685" t="s">
        <v>8319</v>
      </c>
      <c r="S3685" s="11">
        <f t="shared" si="287"/>
        <v>42633.116851851853</v>
      </c>
      <c r="T3685" s="11">
        <f t="shared" si="288"/>
        <v>17094.11685185185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0</v>
      </c>
      <c r="P3686">
        <f t="shared" si="286"/>
        <v>0.04</v>
      </c>
      <c r="Q3686" s="13" t="s">
        <v>8318</v>
      </c>
      <c r="R3686" t="s">
        <v>8319</v>
      </c>
      <c r="S3686" s="11">
        <f t="shared" si="287"/>
        <v>42219.180393518516</v>
      </c>
      <c r="T3686" s="11">
        <f t="shared" si="288"/>
        <v>16680.18039351852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0</v>
      </c>
      <c r="P3687">
        <f t="shared" si="286"/>
        <v>0.01</v>
      </c>
      <c r="Q3687" s="13" t="s">
        <v>8318</v>
      </c>
      <c r="R3687" t="s">
        <v>8319</v>
      </c>
      <c r="S3687" s="11">
        <f t="shared" si="287"/>
        <v>41753.593275462961</v>
      </c>
      <c r="T3687" s="11">
        <f t="shared" si="288"/>
        <v>16209.875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0</v>
      </c>
      <c r="P3688">
        <f t="shared" si="286"/>
        <v>0.17</v>
      </c>
      <c r="Q3688" s="13" t="s">
        <v>8318</v>
      </c>
      <c r="R3688" t="s">
        <v>8319</v>
      </c>
      <c r="S3688" s="11">
        <f t="shared" si="287"/>
        <v>42230.662731481483</v>
      </c>
      <c r="T3688" s="11">
        <f t="shared" si="288"/>
        <v>16676.165972222221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0</v>
      </c>
      <c r="P3689">
        <f t="shared" si="286"/>
        <v>0.04</v>
      </c>
      <c r="Q3689" s="13" t="s">
        <v>8318</v>
      </c>
      <c r="R3689" t="s">
        <v>8319</v>
      </c>
      <c r="S3689" s="11">
        <f t="shared" si="287"/>
        <v>41787.218229166669</v>
      </c>
      <c r="T3689" s="11">
        <f t="shared" si="288"/>
        <v>16248.218229166667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0</v>
      </c>
      <c r="P3690">
        <f t="shared" si="286"/>
        <v>0.03</v>
      </c>
      <c r="Q3690" s="13" t="s">
        <v>8318</v>
      </c>
      <c r="R3690" t="s">
        <v>8319</v>
      </c>
      <c r="S3690" s="11">
        <f t="shared" si="287"/>
        <v>41829.787083333329</v>
      </c>
      <c r="T3690" s="11">
        <f t="shared" si="288"/>
        <v>16290.787083333331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0</v>
      </c>
      <c r="P3691">
        <f t="shared" si="286"/>
        <v>0.02</v>
      </c>
      <c r="Q3691" s="13" t="s">
        <v>8318</v>
      </c>
      <c r="R3691" t="s">
        <v>8319</v>
      </c>
      <c r="S3691" s="11">
        <f t="shared" si="287"/>
        <v>42147.826840277776</v>
      </c>
      <c r="T3691" s="11">
        <f t="shared" si="288"/>
        <v>16607.934027777777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0</v>
      </c>
      <c r="P3692">
        <f t="shared" si="286"/>
        <v>0.03</v>
      </c>
      <c r="Q3692" s="13" t="s">
        <v>8318</v>
      </c>
      <c r="R3692" t="s">
        <v>8319</v>
      </c>
      <c r="S3692" s="11">
        <f t="shared" si="287"/>
        <v>41940.598182870373</v>
      </c>
      <c r="T3692" s="11">
        <f t="shared" si="288"/>
        <v>16401.639849537038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0</v>
      </c>
      <c r="P3693">
        <f t="shared" si="286"/>
        <v>0</v>
      </c>
      <c r="Q3693" s="13" t="s">
        <v>8318</v>
      </c>
      <c r="R3693" t="s">
        <v>8319</v>
      </c>
      <c r="S3693" s="11">
        <f t="shared" si="287"/>
        <v>42020.700567129628</v>
      </c>
      <c r="T3693" s="11">
        <f t="shared" si="288"/>
        <v>16496.207638888889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0</v>
      </c>
      <c r="P3694">
        <f t="shared" si="286"/>
        <v>0.06</v>
      </c>
      <c r="Q3694" s="13" t="s">
        <v>8318</v>
      </c>
      <c r="R3694" t="s">
        <v>8319</v>
      </c>
      <c r="S3694" s="11">
        <f t="shared" si="287"/>
        <v>41891.96503472222</v>
      </c>
      <c r="T3694" s="11">
        <f t="shared" si="288"/>
        <v>16332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0</v>
      </c>
      <c r="P3695">
        <f t="shared" si="286"/>
        <v>7.0000000000000007E-2</v>
      </c>
      <c r="Q3695" s="13" t="s">
        <v>8318</v>
      </c>
      <c r="R3695" t="s">
        <v>8319</v>
      </c>
      <c r="S3695" s="11">
        <f t="shared" si="287"/>
        <v>42309.191307870366</v>
      </c>
      <c r="T3695" s="11">
        <f t="shared" si="288"/>
        <v>16769.9375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0</v>
      </c>
      <c r="P3696">
        <f t="shared" si="286"/>
        <v>0.02</v>
      </c>
      <c r="Q3696" s="13" t="s">
        <v>8318</v>
      </c>
      <c r="R3696" t="s">
        <v>8319</v>
      </c>
      <c r="S3696" s="11">
        <f t="shared" si="287"/>
        <v>42490.133877314816</v>
      </c>
      <c r="T3696" s="11">
        <f t="shared" si="288"/>
        <v>16958.083333333332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0</v>
      </c>
      <c r="P3697">
        <f t="shared" si="286"/>
        <v>0.03</v>
      </c>
      <c r="Q3697" s="13" t="s">
        <v>8318</v>
      </c>
      <c r="R3697" t="s">
        <v>8319</v>
      </c>
      <c r="S3697" s="11">
        <f t="shared" si="287"/>
        <v>41995.870486111111</v>
      </c>
      <c r="T3697" s="11">
        <f t="shared" si="288"/>
        <v>16446.870486111111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0</v>
      </c>
      <c r="P3698">
        <f t="shared" si="286"/>
        <v>0.01</v>
      </c>
      <c r="Q3698" s="13" t="s">
        <v>8318</v>
      </c>
      <c r="R3698" t="s">
        <v>8319</v>
      </c>
      <c r="S3698" s="11">
        <f t="shared" si="287"/>
        <v>41988.617083333331</v>
      </c>
      <c r="T3698" s="11">
        <f t="shared" si="288"/>
        <v>16479.617083333334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0</v>
      </c>
      <c r="P3699">
        <f t="shared" si="286"/>
        <v>0.03</v>
      </c>
      <c r="Q3699" s="13" t="s">
        <v>8318</v>
      </c>
      <c r="R3699" t="s">
        <v>8319</v>
      </c>
      <c r="S3699" s="11">
        <f t="shared" si="287"/>
        <v>42479.465833333335</v>
      </c>
      <c r="T3699" s="11">
        <f t="shared" si="288"/>
        <v>16931.465833333332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0</v>
      </c>
      <c r="P3700">
        <f t="shared" si="286"/>
        <v>0.01</v>
      </c>
      <c r="Q3700" s="13" t="s">
        <v>8318</v>
      </c>
      <c r="R3700" t="s">
        <v>8319</v>
      </c>
      <c r="S3700" s="11">
        <f t="shared" si="287"/>
        <v>42401.806562500002</v>
      </c>
      <c r="T3700" s="11">
        <f t="shared" si="288"/>
        <v>16862.806562499998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0</v>
      </c>
      <c r="P3701">
        <f t="shared" si="286"/>
        <v>0.03</v>
      </c>
      <c r="Q3701" s="13" t="s">
        <v>8318</v>
      </c>
      <c r="R3701" t="s">
        <v>8319</v>
      </c>
      <c r="S3701" s="11">
        <f t="shared" si="287"/>
        <v>41897.602037037039</v>
      </c>
      <c r="T3701" s="11">
        <f t="shared" si="288"/>
        <v>16358.602037037037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0</v>
      </c>
      <c r="P3702">
        <f t="shared" si="286"/>
        <v>0.06</v>
      </c>
      <c r="Q3702" s="13" t="s">
        <v>8318</v>
      </c>
      <c r="R3702" t="s">
        <v>8319</v>
      </c>
      <c r="S3702" s="11">
        <f t="shared" si="287"/>
        <v>41882.585648148146</v>
      </c>
      <c r="T3702" s="11">
        <f t="shared" si="288"/>
        <v>16343.666666666666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0</v>
      </c>
      <c r="P3703">
        <f t="shared" si="286"/>
        <v>0.03</v>
      </c>
      <c r="Q3703" s="13" t="s">
        <v>8318</v>
      </c>
      <c r="R3703" t="s">
        <v>8319</v>
      </c>
      <c r="S3703" s="11">
        <f t="shared" si="287"/>
        <v>42129.541585648149</v>
      </c>
      <c r="T3703" s="11">
        <f t="shared" si="288"/>
        <v>16590.541585648149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0</v>
      </c>
      <c r="P3704">
        <f t="shared" si="286"/>
        <v>0.05</v>
      </c>
      <c r="Q3704" s="13" t="s">
        <v>8318</v>
      </c>
      <c r="R3704" t="s">
        <v>8319</v>
      </c>
      <c r="S3704" s="11">
        <f t="shared" si="287"/>
        <v>42524.53800925926</v>
      </c>
      <c r="T3704" s="11">
        <f t="shared" si="288"/>
        <v>16992.957638888889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0</v>
      </c>
      <c r="P3705">
        <f t="shared" si="286"/>
        <v>0.03</v>
      </c>
      <c r="Q3705" s="13" t="s">
        <v>8318</v>
      </c>
      <c r="R3705" t="s">
        <v>8319</v>
      </c>
      <c r="S3705" s="11">
        <f t="shared" si="287"/>
        <v>42556.504490740743</v>
      </c>
      <c r="T3705" s="11">
        <f t="shared" si="288"/>
        <v>17026.290972222221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0</v>
      </c>
      <c r="P3706">
        <f t="shared" si="286"/>
        <v>0</v>
      </c>
      <c r="Q3706" s="13" t="s">
        <v>8318</v>
      </c>
      <c r="R3706" t="s">
        <v>8319</v>
      </c>
      <c r="S3706" s="11">
        <f t="shared" si="287"/>
        <v>42461.689745370371</v>
      </c>
      <c r="T3706" s="11">
        <f t="shared" si="288"/>
        <v>16952.689745370371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0</v>
      </c>
      <c r="P3707">
        <f t="shared" si="286"/>
        <v>0</v>
      </c>
      <c r="Q3707" s="13" t="s">
        <v>8318</v>
      </c>
      <c r="R3707" t="s">
        <v>8319</v>
      </c>
      <c r="S3707" s="11">
        <f t="shared" si="287"/>
        <v>41792.542986111112</v>
      </c>
      <c r="T3707" s="11">
        <f t="shared" si="288"/>
        <v>16244.75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0</v>
      </c>
      <c r="P3708">
        <f t="shared" si="286"/>
        <v>0</v>
      </c>
      <c r="Q3708" s="13" t="s">
        <v>8318</v>
      </c>
      <c r="R3708" t="s">
        <v>8319</v>
      </c>
      <c r="S3708" s="11">
        <f t="shared" si="287"/>
        <v>41879.913761574076</v>
      </c>
      <c r="T3708" s="11">
        <f t="shared" si="288"/>
        <v>16325.913761574075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0</v>
      </c>
      <c r="P3709">
        <f t="shared" si="286"/>
        <v>0</v>
      </c>
      <c r="Q3709" s="13" t="s">
        <v>8318</v>
      </c>
      <c r="R3709" t="s">
        <v>8319</v>
      </c>
      <c r="S3709" s="11">
        <f t="shared" si="287"/>
        <v>42552.048356481479</v>
      </c>
      <c r="T3709" s="11">
        <f t="shared" si="288"/>
        <v>17004.226388888888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0</v>
      </c>
      <c r="P3710">
        <f t="shared" si="286"/>
        <v>0</v>
      </c>
      <c r="Q3710" s="13" t="s">
        <v>8318</v>
      </c>
      <c r="R3710" t="s">
        <v>8319</v>
      </c>
      <c r="S3710" s="11">
        <f t="shared" si="287"/>
        <v>41810.142199074071</v>
      </c>
      <c r="T3710" s="11">
        <f t="shared" si="288"/>
        <v>16255.142199074073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0</v>
      </c>
      <c r="P3711">
        <f t="shared" si="286"/>
        <v>0</v>
      </c>
      <c r="Q3711" s="13" t="s">
        <v>8318</v>
      </c>
      <c r="R3711" t="s">
        <v>8319</v>
      </c>
      <c r="S3711" s="11">
        <f t="shared" si="287"/>
        <v>41785.707708333335</v>
      </c>
      <c r="T3711" s="11">
        <f t="shared" si="288"/>
        <v>16246.707708333335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0</v>
      </c>
      <c r="P3712">
        <f t="shared" si="286"/>
        <v>0</v>
      </c>
      <c r="Q3712" s="13" t="s">
        <v>8318</v>
      </c>
      <c r="R3712" t="s">
        <v>8319</v>
      </c>
      <c r="S3712" s="11">
        <f t="shared" si="287"/>
        <v>42072.576249999998</v>
      </c>
      <c r="T3712" s="11">
        <f t="shared" si="288"/>
        <v>16528.576250000002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0</v>
      </c>
      <c r="P3713">
        <f t="shared" si="286"/>
        <v>0</v>
      </c>
      <c r="Q3713" s="13" t="s">
        <v>8318</v>
      </c>
      <c r="R3713" t="s">
        <v>8319</v>
      </c>
      <c r="S3713" s="11">
        <f t="shared" si="287"/>
        <v>41779.724224537036</v>
      </c>
      <c r="T3713" s="11">
        <f t="shared" si="288"/>
        <v>16236.666666666666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0</v>
      </c>
      <c r="P3714">
        <f t="shared" si="286"/>
        <v>0</v>
      </c>
      <c r="Q3714" s="13" t="s">
        <v>8318</v>
      </c>
      <c r="R3714" t="s">
        <v>8319</v>
      </c>
      <c r="S3714" s="11">
        <f t="shared" si="287"/>
        <v>42134.172071759262</v>
      </c>
      <c r="T3714" s="11">
        <f t="shared" si="288"/>
        <v>16586.290972222221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0</v>
      </c>
      <c r="P3715">
        <f t="shared" ref="P3715:P3778" si="291">ROUND(E3715/L3715,2)</f>
        <v>0</v>
      </c>
      <c r="Q3715" s="13" t="s">
        <v>8318</v>
      </c>
      <c r="R3715" t="s">
        <v>8319</v>
      </c>
      <c r="S3715" s="11">
        <f t="shared" ref="S3715:S3778" si="292">(((J3715/60)/60)/24)+DATE(1970, 1,1)</f>
        <v>42505.738032407404</v>
      </c>
      <c r="T3715" s="11">
        <f t="shared" ref="T3715:T3778" si="293">(((I3715/60)/60)/24)</f>
        <v>16956.738032407407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0</v>
      </c>
      <c r="P3716">
        <f t="shared" si="291"/>
        <v>0</v>
      </c>
      <c r="Q3716" s="13" t="s">
        <v>8318</v>
      </c>
      <c r="R3716" t="s">
        <v>8319</v>
      </c>
      <c r="S3716" s="11">
        <f t="shared" si="292"/>
        <v>42118.556331018524</v>
      </c>
      <c r="T3716" s="11">
        <f t="shared" si="293"/>
        <v>16581.165972222221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0</v>
      </c>
      <c r="P3717">
        <f t="shared" si="291"/>
        <v>0</v>
      </c>
      <c r="Q3717" s="13" t="s">
        <v>8318</v>
      </c>
      <c r="R3717" t="s">
        <v>8319</v>
      </c>
      <c r="S3717" s="11">
        <f t="shared" si="292"/>
        <v>42036.995590277773</v>
      </c>
      <c r="T3717" s="11">
        <f t="shared" si="293"/>
        <v>16525.536111111109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0</v>
      </c>
      <c r="P3718">
        <f t="shared" si="291"/>
        <v>0</v>
      </c>
      <c r="Q3718" s="13" t="s">
        <v>8318</v>
      </c>
      <c r="R3718" t="s">
        <v>8319</v>
      </c>
      <c r="S3718" s="11">
        <f t="shared" si="292"/>
        <v>42360.887835648144</v>
      </c>
      <c r="T3718" s="11">
        <f t="shared" si="293"/>
        <v>16821.887835648147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0</v>
      </c>
      <c r="P3719">
        <f t="shared" si="291"/>
        <v>0</v>
      </c>
      <c r="Q3719" s="13" t="s">
        <v>8318</v>
      </c>
      <c r="R3719" t="s">
        <v>8319</v>
      </c>
      <c r="S3719" s="11">
        <f t="shared" si="292"/>
        <v>42102.866307870368</v>
      </c>
      <c r="T3719" s="11">
        <f t="shared" si="293"/>
        <v>16564.866307870372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0</v>
      </c>
      <c r="P3720">
        <f t="shared" si="291"/>
        <v>0</v>
      </c>
      <c r="Q3720" s="13" t="s">
        <v>8318</v>
      </c>
      <c r="R3720" t="s">
        <v>8319</v>
      </c>
      <c r="S3720" s="11">
        <f t="shared" si="292"/>
        <v>42032.716145833328</v>
      </c>
      <c r="T3720" s="11">
        <f t="shared" si="293"/>
        <v>16493.716145833332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0</v>
      </c>
      <c r="P3721">
        <f t="shared" si="291"/>
        <v>0</v>
      </c>
      <c r="Q3721" s="13" t="s">
        <v>8318</v>
      </c>
      <c r="R3721" t="s">
        <v>8319</v>
      </c>
      <c r="S3721" s="11">
        <f t="shared" si="292"/>
        <v>42147.729930555557</v>
      </c>
      <c r="T3721" s="11">
        <f t="shared" si="293"/>
        <v>16608.729930555557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0</v>
      </c>
      <c r="P3722">
        <f t="shared" si="291"/>
        <v>0</v>
      </c>
      <c r="Q3722" s="13" t="s">
        <v>8318</v>
      </c>
      <c r="R3722" t="s">
        <v>8319</v>
      </c>
      <c r="S3722" s="11">
        <f t="shared" si="292"/>
        <v>42165.993125000001</v>
      </c>
      <c r="T3722" s="11">
        <f t="shared" si="293"/>
        <v>16618.993125000001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0</v>
      </c>
      <c r="P3723">
        <f t="shared" si="291"/>
        <v>0</v>
      </c>
      <c r="Q3723" s="13" t="s">
        <v>8318</v>
      </c>
      <c r="R3723" t="s">
        <v>8319</v>
      </c>
      <c r="S3723" s="11">
        <f t="shared" si="292"/>
        <v>41927.936157407406</v>
      </c>
      <c r="T3723" s="11">
        <f t="shared" si="293"/>
        <v>16379.977824074072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0</v>
      </c>
      <c r="P3724">
        <f t="shared" si="291"/>
        <v>0</v>
      </c>
      <c r="Q3724" s="13" t="s">
        <v>8318</v>
      </c>
      <c r="R3724" t="s">
        <v>8319</v>
      </c>
      <c r="S3724" s="11">
        <f t="shared" si="292"/>
        <v>42381.671840277777</v>
      </c>
      <c r="T3724" s="11">
        <f t="shared" si="293"/>
        <v>16842.957638888889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0</v>
      </c>
      <c r="P3725">
        <f t="shared" si="291"/>
        <v>0</v>
      </c>
      <c r="Q3725" s="13" t="s">
        <v>8318</v>
      </c>
      <c r="R3725" t="s">
        <v>8319</v>
      </c>
      <c r="S3725" s="11">
        <f t="shared" si="292"/>
        <v>41943.753032407411</v>
      </c>
      <c r="T3725" s="11">
        <f t="shared" si="293"/>
        <v>16404.794699074075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0</v>
      </c>
      <c r="P3726">
        <f t="shared" si="291"/>
        <v>0</v>
      </c>
      <c r="Q3726" s="13" t="s">
        <v>8318</v>
      </c>
      <c r="R3726" t="s">
        <v>8319</v>
      </c>
      <c r="S3726" s="11">
        <f t="shared" si="292"/>
        <v>42465.491435185191</v>
      </c>
      <c r="T3726" s="11">
        <f t="shared" si="293"/>
        <v>16925.958333333332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0</v>
      </c>
      <c r="P3727">
        <f t="shared" si="291"/>
        <v>0</v>
      </c>
      <c r="Q3727" s="13" t="s">
        <v>8318</v>
      </c>
      <c r="R3727" t="s">
        <v>8319</v>
      </c>
      <c r="S3727" s="11">
        <f t="shared" si="292"/>
        <v>42401.945219907408</v>
      </c>
      <c r="T3727" s="11">
        <f t="shared" si="293"/>
        <v>16849.895833333332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0</v>
      </c>
      <c r="P3728">
        <f t="shared" si="291"/>
        <v>0</v>
      </c>
      <c r="Q3728" s="13" t="s">
        <v>8318</v>
      </c>
      <c r="R3728" t="s">
        <v>8319</v>
      </c>
      <c r="S3728" s="11">
        <f t="shared" si="292"/>
        <v>42462.140868055561</v>
      </c>
      <c r="T3728" s="11">
        <f t="shared" si="293"/>
        <v>16920.875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0</v>
      </c>
      <c r="P3729">
        <f t="shared" si="291"/>
        <v>0</v>
      </c>
      <c r="Q3729" s="13" t="s">
        <v>8318</v>
      </c>
      <c r="R3729" t="s">
        <v>8319</v>
      </c>
      <c r="S3729" s="11">
        <f t="shared" si="292"/>
        <v>42632.348310185189</v>
      </c>
      <c r="T3729" s="11">
        <f t="shared" si="293"/>
        <v>17094.204861111113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0</v>
      </c>
      <c r="P3730">
        <f t="shared" si="291"/>
        <v>0</v>
      </c>
      <c r="Q3730" s="13" t="s">
        <v>8318</v>
      </c>
      <c r="R3730" t="s">
        <v>8319</v>
      </c>
      <c r="S3730" s="11">
        <f t="shared" si="292"/>
        <v>42205.171018518522</v>
      </c>
      <c r="T3730" s="11">
        <f t="shared" si="293"/>
        <v>16666.171018518518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0</v>
      </c>
      <c r="P3731">
        <f t="shared" si="291"/>
        <v>0</v>
      </c>
      <c r="Q3731" s="13" t="s">
        <v>8318</v>
      </c>
      <c r="R3731" t="s">
        <v>8319</v>
      </c>
      <c r="S3731" s="11">
        <f t="shared" si="292"/>
        <v>42041.205000000002</v>
      </c>
      <c r="T3731" s="11">
        <f t="shared" si="293"/>
        <v>16517.163333333334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0</v>
      </c>
      <c r="P3732">
        <f t="shared" si="291"/>
        <v>0</v>
      </c>
      <c r="Q3732" s="13" t="s">
        <v>8318</v>
      </c>
      <c r="R3732" t="s">
        <v>8319</v>
      </c>
      <c r="S3732" s="11">
        <f t="shared" si="292"/>
        <v>42203.677766203706</v>
      </c>
      <c r="T3732" s="11">
        <f t="shared" si="293"/>
        <v>16664.677766203702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0</v>
      </c>
      <c r="P3733">
        <f t="shared" si="291"/>
        <v>0</v>
      </c>
      <c r="Q3733" s="13" t="s">
        <v>8318</v>
      </c>
      <c r="R3733" t="s">
        <v>8319</v>
      </c>
      <c r="S3733" s="11">
        <f t="shared" si="292"/>
        <v>41983.752847222218</v>
      </c>
      <c r="T3733" s="11">
        <f t="shared" si="293"/>
        <v>16445.140972222223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3" t="s">
        <v>8318</v>
      </c>
      <c r="R3734" t="s">
        <v>8319</v>
      </c>
      <c r="S3734" s="11">
        <f t="shared" si="292"/>
        <v>41968.677465277782</v>
      </c>
      <c r="T3734" s="11">
        <f t="shared" si="293"/>
        <v>16459.5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3" t="s">
        <v>8318</v>
      </c>
      <c r="R3735" t="s">
        <v>8319</v>
      </c>
      <c r="S3735" s="11">
        <f t="shared" si="292"/>
        <v>42103.024398148147</v>
      </c>
      <c r="T3735" s="11">
        <f t="shared" si="293"/>
        <v>16543.9375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0</v>
      </c>
      <c r="P3736">
        <f t="shared" si="291"/>
        <v>0</v>
      </c>
      <c r="Q3736" s="13" t="s">
        <v>8318</v>
      </c>
      <c r="R3736" t="s">
        <v>8319</v>
      </c>
      <c r="S3736" s="11">
        <f t="shared" si="292"/>
        <v>42089.901574074072</v>
      </c>
      <c r="T3736" s="11">
        <f t="shared" si="293"/>
        <v>16580.901574074072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0</v>
      </c>
      <c r="P3737">
        <f t="shared" si="291"/>
        <v>0</v>
      </c>
      <c r="Q3737" s="13" t="s">
        <v>8318</v>
      </c>
      <c r="R3737" t="s">
        <v>8319</v>
      </c>
      <c r="S3737" s="11">
        <f t="shared" si="292"/>
        <v>42122.693159722221</v>
      </c>
      <c r="T3737" s="11">
        <f t="shared" si="293"/>
        <v>16583.693159722221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0</v>
      </c>
      <c r="P3738">
        <f t="shared" si="291"/>
        <v>0</v>
      </c>
      <c r="Q3738" s="13" t="s">
        <v>8318</v>
      </c>
      <c r="R3738" t="s">
        <v>8319</v>
      </c>
      <c r="S3738" s="11">
        <f t="shared" si="292"/>
        <v>42048.711724537032</v>
      </c>
      <c r="T3738" s="11">
        <f t="shared" si="293"/>
        <v>16517.75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0</v>
      </c>
      <c r="P3739">
        <f t="shared" si="291"/>
        <v>0</v>
      </c>
      <c r="Q3739" s="13" t="s">
        <v>8318</v>
      </c>
      <c r="R3739" t="s">
        <v>8319</v>
      </c>
      <c r="S3739" s="11">
        <f t="shared" si="292"/>
        <v>42297.691006944442</v>
      </c>
      <c r="T3739" s="11">
        <f t="shared" si="293"/>
        <v>16751.290972222221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0</v>
      </c>
      <c r="P3740">
        <f t="shared" si="291"/>
        <v>0</v>
      </c>
      <c r="Q3740" s="13" t="s">
        <v>8318</v>
      </c>
      <c r="R3740" t="s">
        <v>8319</v>
      </c>
      <c r="S3740" s="11">
        <f t="shared" si="292"/>
        <v>41813.938715277778</v>
      </c>
      <c r="T3740" s="11">
        <f t="shared" si="293"/>
        <v>16266.916666666666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0</v>
      </c>
      <c r="P3741">
        <f t="shared" si="291"/>
        <v>0</v>
      </c>
      <c r="Q3741" s="13" t="s">
        <v>8318</v>
      </c>
      <c r="R3741" t="s">
        <v>8319</v>
      </c>
      <c r="S3741" s="11">
        <f t="shared" si="292"/>
        <v>42548.449861111112</v>
      </c>
      <c r="T3741" s="11">
        <f t="shared" si="293"/>
        <v>16999.449861111112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0</v>
      </c>
      <c r="P3742">
        <f t="shared" si="291"/>
        <v>0</v>
      </c>
      <c r="Q3742" s="13" t="s">
        <v>8318</v>
      </c>
      <c r="R3742" t="s">
        <v>8319</v>
      </c>
      <c r="S3742" s="11">
        <f t="shared" si="292"/>
        <v>41833.089756944442</v>
      </c>
      <c r="T3742" s="11">
        <f t="shared" si="293"/>
        <v>16294.079143518517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3" t="s">
        <v>8318</v>
      </c>
      <c r="R3743" t="s">
        <v>8319</v>
      </c>
      <c r="S3743" s="11">
        <f t="shared" si="292"/>
        <v>42325.920717592591</v>
      </c>
      <c r="T3743" s="11">
        <f t="shared" si="293"/>
        <v>16786.920717592591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0</v>
      </c>
      <c r="P3744">
        <f t="shared" si="291"/>
        <v>0</v>
      </c>
      <c r="Q3744" s="13" t="s">
        <v>8318</v>
      </c>
      <c r="R3744" t="s">
        <v>8319</v>
      </c>
      <c r="S3744" s="11">
        <f t="shared" si="292"/>
        <v>41858.214629629627</v>
      </c>
      <c r="T3744" s="11">
        <f t="shared" si="293"/>
        <v>16319.214629629629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3" t="s">
        <v>8318</v>
      </c>
      <c r="R3745" t="s">
        <v>8319</v>
      </c>
      <c r="S3745" s="11">
        <f t="shared" si="292"/>
        <v>41793.710231481484</v>
      </c>
      <c r="T3745" s="11">
        <f t="shared" si="293"/>
        <v>16254.710231481482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3" t="s">
        <v>8318</v>
      </c>
      <c r="R3746" t="s">
        <v>8319</v>
      </c>
      <c r="S3746" s="11">
        <f t="shared" si="292"/>
        <v>41793.814259259263</v>
      </c>
      <c r="T3746" s="11">
        <f t="shared" si="293"/>
        <v>16256.165972222223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0</v>
      </c>
      <c r="P3747">
        <f t="shared" si="291"/>
        <v>0</v>
      </c>
      <c r="Q3747" s="13" t="s">
        <v>8318</v>
      </c>
      <c r="R3747" t="s">
        <v>8319</v>
      </c>
      <c r="S3747" s="11">
        <f t="shared" si="292"/>
        <v>41831.697939814818</v>
      </c>
      <c r="T3747" s="11">
        <f t="shared" si="293"/>
        <v>16292.697939814816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0</v>
      </c>
      <c r="P3748">
        <f t="shared" si="291"/>
        <v>0</v>
      </c>
      <c r="Q3748" s="13" t="s">
        <v>8318</v>
      </c>
      <c r="R3748" t="s">
        <v>8319</v>
      </c>
      <c r="S3748" s="11">
        <f t="shared" si="292"/>
        <v>42621.389340277776</v>
      </c>
      <c r="T3748" s="11">
        <f t="shared" si="293"/>
        <v>17082.389340277776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0</v>
      </c>
      <c r="P3749">
        <f t="shared" si="291"/>
        <v>0</v>
      </c>
      <c r="Q3749" s="13" t="s">
        <v>8318</v>
      </c>
      <c r="R3749" t="s">
        <v>8319</v>
      </c>
      <c r="S3749" s="11">
        <f t="shared" si="292"/>
        <v>42164.299722222218</v>
      </c>
      <c r="T3749" s="11">
        <f t="shared" si="293"/>
        <v>16621.957638888889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0</v>
      </c>
      <c r="P3750">
        <f t="shared" si="291"/>
        <v>0</v>
      </c>
      <c r="Q3750" s="13" t="s">
        <v>8318</v>
      </c>
      <c r="R3750" t="s">
        <v>8360</v>
      </c>
      <c r="S3750" s="11">
        <f t="shared" si="292"/>
        <v>42395.706435185188</v>
      </c>
      <c r="T3750" s="11">
        <f t="shared" si="293"/>
        <v>16847.249305555557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0</v>
      </c>
      <c r="P3751">
        <f t="shared" si="291"/>
        <v>0</v>
      </c>
      <c r="Q3751" s="13" t="s">
        <v>8318</v>
      </c>
      <c r="R3751" t="s">
        <v>8360</v>
      </c>
      <c r="S3751" s="11">
        <f t="shared" si="292"/>
        <v>42458.127175925925</v>
      </c>
      <c r="T3751" s="11">
        <f t="shared" si="293"/>
        <v>16920.165972222221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0</v>
      </c>
      <c r="P3752">
        <f t="shared" si="291"/>
        <v>0</v>
      </c>
      <c r="Q3752" s="13" t="s">
        <v>8318</v>
      </c>
      <c r="R3752" t="s">
        <v>8360</v>
      </c>
      <c r="S3752" s="11">
        <f t="shared" si="292"/>
        <v>42016.981574074074</v>
      </c>
      <c r="T3752" s="11">
        <f t="shared" si="293"/>
        <v>16476.332638888889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0</v>
      </c>
      <c r="P3753">
        <f t="shared" si="291"/>
        <v>0</v>
      </c>
      <c r="Q3753" s="13" t="s">
        <v>8318</v>
      </c>
      <c r="R3753" t="s">
        <v>8360</v>
      </c>
      <c r="S3753" s="11">
        <f t="shared" si="292"/>
        <v>42403.035567129627</v>
      </c>
      <c r="T3753" s="11">
        <f t="shared" si="293"/>
        <v>16893.99390046296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0</v>
      </c>
      <c r="P3754">
        <f t="shared" si="291"/>
        <v>0</v>
      </c>
      <c r="Q3754" s="13" t="s">
        <v>8318</v>
      </c>
      <c r="R3754" t="s">
        <v>8360</v>
      </c>
      <c r="S3754" s="11">
        <f t="shared" si="292"/>
        <v>42619.802488425921</v>
      </c>
      <c r="T3754" s="11">
        <f t="shared" si="293"/>
        <v>17090.875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0</v>
      </c>
      <c r="P3755">
        <f t="shared" si="291"/>
        <v>0</v>
      </c>
      <c r="Q3755" s="13" t="s">
        <v>8318</v>
      </c>
      <c r="R3755" t="s">
        <v>8360</v>
      </c>
      <c r="S3755" s="11">
        <f t="shared" si="292"/>
        <v>42128.824074074073</v>
      </c>
      <c r="T3755" s="11">
        <f t="shared" si="293"/>
        <v>16589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0</v>
      </c>
      <c r="P3756">
        <f t="shared" si="291"/>
        <v>0</v>
      </c>
      <c r="Q3756" s="13" t="s">
        <v>8318</v>
      </c>
      <c r="R3756" t="s">
        <v>8360</v>
      </c>
      <c r="S3756" s="11">
        <f t="shared" si="292"/>
        <v>41808.881215277775</v>
      </c>
      <c r="T3756" s="11">
        <f t="shared" si="293"/>
        <v>16277.207638888889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0</v>
      </c>
      <c r="P3757">
        <f t="shared" si="291"/>
        <v>0</v>
      </c>
      <c r="Q3757" s="13" t="s">
        <v>8318</v>
      </c>
      <c r="R3757" t="s">
        <v>8360</v>
      </c>
      <c r="S3757" s="11">
        <f t="shared" si="292"/>
        <v>42445.866979166662</v>
      </c>
      <c r="T3757" s="11">
        <f t="shared" si="293"/>
        <v>16906.866979166665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0</v>
      </c>
      <c r="P3758">
        <f t="shared" si="291"/>
        <v>0</v>
      </c>
      <c r="Q3758" s="13" t="s">
        <v>8318</v>
      </c>
      <c r="R3758" t="s">
        <v>8360</v>
      </c>
      <c r="S3758" s="11">
        <f t="shared" si="292"/>
        <v>41771.814791666664</v>
      </c>
      <c r="T3758" s="11">
        <f t="shared" si="293"/>
        <v>16232.814791666666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0</v>
      </c>
      <c r="P3759">
        <f t="shared" si="291"/>
        <v>0</v>
      </c>
      <c r="Q3759" s="13" t="s">
        <v>8318</v>
      </c>
      <c r="R3759" t="s">
        <v>8360</v>
      </c>
      <c r="S3759" s="11">
        <f t="shared" si="292"/>
        <v>41954.850868055553</v>
      </c>
      <c r="T3759" s="11">
        <f t="shared" si="293"/>
        <v>16405.850868055557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0</v>
      </c>
      <c r="P3760">
        <f t="shared" si="291"/>
        <v>0</v>
      </c>
      <c r="Q3760" s="13" t="s">
        <v>8318</v>
      </c>
      <c r="R3760" t="s">
        <v>8360</v>
      </c>
      <c r="S3760" s="11">
        <f t="shared" si="292"/>
        <v>41747.471504629626</v>
      </c>
      <c r="T3760" s="11">
        <f t="shared" si="293"/>
        <v>16209.208333333334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0</v>
      </c>
      <c r="P3761">
        <f t="shared" si="291"/>
        <v>0</v>
      </c>
      <c r="Q3761" s="13" t="s">
        <v>8318</v>
      </c>
      <c r="R3761" t="s">
        <v>8360</v>
      </c>
      <c r="S3761" s="11">
        <f t="shared" si="292"/>
        <v>42182.108252314814</v>
      </c>
      <c r="T3761" s="11">
        <f t="shared" si="293"/>
        <v>16673.108252314814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0</v>
      </c>
      <c r="P3762">
        <f t="shared" si="291"/>
        <v>0</v>
      </c>
      <c r="Q3762" s="13" t="s">
        <v>8318</v>
      </c>
      <c r="R3762" t="s">
        <v>8360</v>
      </c>
      <c r="S3762" s="11">
        <f t="shared" si="292"/>
        <v>41739.525300925925</v>
      </c>
      <c r="T3762" s="11">
        <f t="shared" si="293"/>
        <v>16195.525300925925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0</v>
      </c>
      <c r="P3763">
        <f t="shared" si="291"/>
        <v>0</v>
      </c>
      <c r="Q3763" s="13" t="s">
        <v>8318</v>
      </c>
      <c r="R3763" t="s">
        <v>8360</v>
      </c>
      <c r="S3763" s="11">
        <f t="shared" si="292"/>
        <v>42173.466863425929</v>
      </c>
      <c r="T3763" s="11">
        <f t="shared" si="293"/>
        <v>16657.958333333332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0</v>
      </c>
      <c r="P3764">
        <f t="shared" si="291"/>
        <v>0</v>
      </c>
      <c r="Q3764" s="13" t="s">
        <v>8318</v>
      </c>
      <c r="R3764" t="s">
        <v>8360</v>
      </c>
      <c r="S3764" s="11">
        <f t="shared" si="292"/>
        <v>42193.813530092593</v>
      </c>
      <c r="T3764" s="11">
        <f t="shared" si="293"/>
        <v>16649.813530092593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0</v>
      </c>
      <c r="P3765">
        <f t="shared" si="291"/>
        <v>0</v>
      </c>
      <c r="Q3765" s="13" t="s">
        <v>8318</v>
      </c>
      <c r="R3765" t="s">
        <v>8360</v>
      </c>
      <c r="S3765" s="11">
        <f t="shared" si="292"/>
        <v>42065.750300925924</v>
      </c>
      <c r="T3765" s="11">
        <f t="shared" si="293"/>
        <v>16526.708634259259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0</v>
      </c>
      <c r="P3766">
        <f t="shared" si="291"/>
        <v>0</v>
      </c>
      <c r="Q3766" s="13" t="s">
        <v>8318</v>
      </c>
      <c r="R3766" t="s">
        <v>8360</v>
      </c>
      <c r="S3766" s="11">
        <f t="shared" si="292"/>
        <v>42499.842962962968</v>
      </c>
      <c r="T3766" s="11">
        <f t="shared" si="293"/>
        <v>16950.024999999998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0</v>
      </c>
      <c r="P3767">
        <f t="shared" si="291"/>
        <v>0</v>
      </c>
      <c r="Q3767" s="13" t="s">
        <v>8318</v>
      </c>
      <c r="R3767" t="s">
        <v>8360</v>
      </c>
      <c r="S3767" s="11">
        <f t="shared" si="292"/>
        <v>41820.776412037041</v>
      </c>
      <c r="T3767" s="11">
        <f t="shared" si="293"/>
        <v>16281.776412037039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0</v>
      </c>
      <c r="P3768">
        <f t="shared" si="291"/>
        <v>0</v>
      </c>
      <c r="Q3768" s="13" t="s">
        <v>8318</v>
      </c>
      <c r="R3768" t="s">
        <v>8360</v>
      </c>
      <c r="S3768" s="11">
        <f t="shared" si="292"/>
        <v>41788.167187500003</v>
      </c>
      <c r="T3768" s="11">
        <f t="shared" si="293"/>
        <v>16254.167187500001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0</v>
      </c>
      <c r="P3769">
        <f t="shared" si="291"/>
        <v>0</v>
      </c>
      <c r="Q3769" s="13" t="s">
        <v>8318</v>
      </c>
      <c r="R3769" t="s">
        <v>8360</v>
      </c>
      <c r="S3769" s="11">
        <f t="shared" si="292"/>
        <v>42050.019641203704</v>
      </c>
      <c r="T3769" s="11">
        <f t="shared" si="293"/>
        <v>16495.207638888889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0</v>
      </c>
      <c r="P3770">
        <f t="shared" si="291"/>
        <v>0</v>
      </c>
      <c r="Q3770" s="13" t="s">
        <v>8318</v>
      </c>
      <c r="R3770" t="s">
        <v>8360</v>
      </c>
      <c r="S3770" s="11">
        <f t="shared" si="292"/>
        <v>41772.727893518517</v>
      </c>
      <c r="T3770" s="11">
        <f t="shared" si="293"/>
        <v>16233.727893518519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0</v>
      </c>
      <c r="P3771">
        <f t="shared" si="291"/>
        <v>0</v>
      </c>
      <c r="Q3771" s="13" t="s">
        <v>8318</v>
      </c>
      <c r="R3771" t="s">
        <v>8360</v>
      </c>
      <c r="S3771" s="11">
        <f t="shared" si="292"/>
        <v>42445.598136574074</v>
      </c>
      <c r="T3771" s="11">
        <f t="shared" si="293"/>
        <v>16906.598136574074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0</v>
      </c>
      <c r="P3772">
        <f t="shared" si="291"/>
        <v>0</v>
      </c>
      <c r="Q3772" s="13" t="s">
        <v>8318</v>
      </c>
      <c r="R3772" t="s">
        <v>8360</v>
      </c>
      <c r="S3772" s="11">
        <f t="shared" si="292"/>
        <v>42138.930671296301</v>
      </c>
      <c r="T3772" s="11">
        <f t="shared" si="293"/>
        <v>16599.930671296297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0</v>
      </c>
      <c r="P3773">
        <f t="shared" si="291"/>
        <v>0</v>
      </c>
      <c r="Q3773" s="13" t="s">
        <v>8318</v>
      </c>
      <c r="R3773" t="s">
        <v>8360</v>
      </c>
      <c r="S3773" s="11">
        <f t="shared" si="292"/>
        <v>42493.857083333336</v>
      </c>
      <c r="T3773" s="11">
        <f t="shared" si="293"/>
        <v>16939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0</v>
      </c>
      <c r="P3774">
        <f t="shared" si="291"/>
        <v>0</v>
      </c>
      <c r="Q3774" s="13" t="s">
        <v>8318</v>
      </c>
      <c r="R3774" t="s">
        <v>8360</v>
      </c>
      <c r="S3774" s="11">
        <f t="shared" si="292"/>
        <v>42682.616967592592</v>
      </c>
      <c r="T3774" s="11">
        <f t="shared" si="293"/>
        <v>17134.25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0</v>
      </c>
      <c r="P3775">
        <f t="shared" si="291"/>
        <v>0</v>
      </c>
      <c r="Q3775" s="13" t="s">
        <v>8318</v>
      </c>
      <c r="R3775" t="s">
        <v>8360</v>
      </c>
      <c r="S3775" s="11">
        <f t="shared" si="292"/>
        <v>42656.005173611105</v>
      </c>
      <c r="T3775" s="11">
        <f t="shared" si="293"/>
        <v>17120.088888888891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0</v>
      </c>
      <c r="P3776">
        <f t="shared" si="291"/>
        <v>0</v>
      </c>
      <c r="Q3776" s="13" t="s">
        <v>8318</v>
      </c>
      <c r="R3776" t="s">
        <v>8360</v>
      </c>
      <c r="S3776" s="11">
        <f t="shared" si="292"/>
        <v>42087.792303240742</v>
      </c>
      <c r="T3776" s="11">
        <f t="shared" si="293"/>
        <v>16534.792303240742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0</v>
      </c>
      <c r="P3777">
        <f t="shared" si="291"/>
        <v>0</v>
      </c>
      <c r="Q3777" s="13" t="s">
        <v>8318</v>
      </c>
      <c r="R3777" t="s">
        <v>8360</v>
      </c>
      <c r="S3777" s="11">
        <f t="shared" si="292"/>
        <v>42075.942627314813</v>
      </c>
      <c r="T3777" s="11">
        <f t="shared" si="293"/>
        <v>16534.166666666668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0</v>
      </c>
      <c r="P3778">
        <f t="shared" si="291"/>
        <v>0</v>
      </c>
      <c r="Q3778" s="13" t="s">
        <v>8318</v>
      </c>
      <c r="R3778" t="s">
        <v>8360</v>
      </c>
      <c r="S3778" s="11">
        <f t="shared" si="292"/>
        <v>41814.367800925924</v>
      </c>
      <c r="T3778" s="11">
        <f t="shared" si="293"/>
        <v>16283.041666666666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0</v>
      </c>
      <c r="P3779">
        <f t="shared" ref="P3779:P3842" si="296">ROUND(E3779/L3779,2)</f>
        <v>0</v>
      </c>
      <c r="Q3779" s="13" t="s">
        <v>8318</v>
      </c>
      <c r="R3779" t="s">
        <v>8360</v>
      </c>
      <c r="S3779" s="11">
        <f t="shared" ref="S3779:S3842" si="297">(((J3779/60)/60)/24)+DATE(1970, 1,1)</f>
        <v>41887.111354166671</v>
      </c>
      <c r="T3779" s="11">
        <f t="shared" ref="T3779:T3842" si="298">(((I3779/60)/60)/24)</f>
        <v>16340.166666666666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0</v>
      </c>
      <c r="P3780">
        <f t="shared" si="296"/>
        <v>0</v>
      </c>
      <c r="Q3780" s="13" t="s">
        <v>8318</v>
      </c>
      <c r="R3780" t="s">
        <v>8360</v>
      </c>
      <c r="S3780" s="11">
        <f t="shared" si="297"/>
        <v>41989.819212962961</v>
      </c>
      <c r="T3780" s="11">
        <f t="shared" si="298"/>
        <v>16480.819212962964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0</v>
      </c>
      <c r="P3781">
        <f t="shared" si="296"/>
        <v>0</v>
      </c>
      <c r="Q3781" s="13" t="s">
        <v>8318</v>
      </c>
      <c r="R3781" t="s">
        <v>8360</v>
      </c>
      <c r="S3781" s="11">
        <f t="shared" si="297"/>
        <v>42425.735416666663</v>
      </c>
      <c r="T3781" s="11">
        <f t="shared" si="298"/>
        <v>16886.693750000002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0</v>
      </c>
      <c r="P3782">
        <f t="shared" si="296"/>
        <v>0</v>
      </c>
      <c r="Q3782" s="13" t="s">
        <v>8318</v>
      </c>
      <c r="R3782" t="s">
        <v>8360</v>
      </c>
      <c r="S3782" s="11">
        <f t="shared" si="297"/>
        <v>42166.219733796301</v>
      </c>
      <c r="T3782" s="11">
        <f t="shared" si="298"/>
        <v>16629.837499999998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0</v>
      </c>
      <c r="P3783">
        <f t="shared" si="296"/>
        <v>0</v>
      </c>
      <c r="Q3783" s="13" t="s">
        <v>8318</v>
      </c>
      <c r="R3783" t="s">
        <v>8360</v>
      </c>
      <c r="S3783" s="11">
        <f t="shared" si="297"/>
        <v>41865.882928240739</v>
      </c>
      <c r="T3783" s="11">
        <f t="shared" si="298"/>
        <v>16321.882928240741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0</v>
      </c>
      <c r="P3784">
        <f t="shared" si="296"/>
        <v>0</v>
      </c>
      <c r="Q3784" s="13" t="s">
        <v>8318</v>
      </c>
      <c r="R3784" t="s">
        <v>8360</v>
      </c>
      <c r="S3784" s="11">
        <f t="shared" si="297"/>
        <v>42546.862233796302</v>
      </c>
      <c r="T3784" s="11">
        <f t="shared" si="298"/>
        <v>17006.958333333332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0</v>
      </c>
      <c r="P3785">
        <f t="shared" si="296"/>
        <v>0</v>
      </c>
      <c r="Q3785" s="13" t="s">
        <v>8318</v>
      </c>
      <c r="R3785" t="s">
        <v>8360</v>
      </c>
      <c r="S3785" s="11">
        <f t="shared" si="297"/>
        <v>42420.140277777777</v>
      </c>
      <c r="T3785" s="11">
        <f t="shared" si="298"/>
        <v>16875.666666666668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0</v>
      </c>
      <c r="P3786">
        <f t="shared" si="296"/>
        <v>0</v>
      </c>
      <c r="Q3786" s="13" t="s">
        <v>8318</v>
      </c>
      <c r="R3786" t="s">
        <v>8360</v>
      </c>
      <c r="S3786" s="11">
        <f t="shared" si="297"/>
        <v>42531.980694444443</v>
      </c>
      <c r="T3786" s="11">
        <f t="shared" si="298"/>
        <v>16992.980694444446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0</v>
      </c>
      <c r="P3787">
        <f t="shared" si="296"/>
        <v>0</v>
      </c>
      <c r="Q3787" s="13" t="s">
        <v>8318</v>
      </c>
      <c r="R3787" t="s">
        <v>8360</v>
      </c>
      <c r="S3787" s="11">
        <f t="shared" si="297"/>
        <v>42548.63853009259</v>
      </c>
      <c r="T3787" s="11">
        <f t="shared" si="298"/>
        <v>17015.418750000001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0</v>
      </c>
      <c r="P3788">
        <f t="shared" si="296"/>
        <v>0</v>
      </c>
      <c r="Q3788" s="13" t="s">
        <v>8318</v>
      </c>
      <c r="R3788" t="s">
        <v>8360</v>
      </c>
      <c r="S3788" s="11">
        <f t="shared" si="297"/>
        <v>42487.037905092591</v>
      </c>
      <c r="T3788" s="11">
        <f t="shared" si="298"/>
        <v>16948.037905092591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0</v>
      </c>
      <c r="P3789">
        <f t="shared" si="296"/>
        <v>0</v>
      </c>
      <c r="Q3789" s="13" t="s">
        <v>8318</v>
      </c>
      <c r="R3789" t="s">
        <v>8360</v>
      </c>
      <c r="S3789" s="11">
        <f t="shared" si="297"/>
        <v>42167.534791666665</v>
      </c>
      <c r="T3789" s="11">
        <f t="shared" si="298"/>
        <v>16627.165972222221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3" t="s">
        <v>8318</v>
      </c>
      <c r="R3790" t="s">
        <v>8360</v>
      </c>
      <c r="S3790" s="11">
        <f t="shared" si="297"/>
        <v>42333.695821759262</v>
      </c>
      <c r="T3790" s="11">
        <f t="shared" si="298"/>
        <v>16792.679166666665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3" t="s">
        <v>8318</v>
      </c>
      <c r="R3791" t="s">
        <v>8360</v>
      </c>
      <c r="S3791" s="11">
        <f t="shared" si="297"/>
        <v>42138.798819444448</v>
      </c>
      <c r="T3791" s="11">
        <f t="shared" si="298"/>
        <v>16601.798819444444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3" t="s">
        <v>8318</v>
      </c>
      <c r="R3792" t="s">
        <v>8360</v>
      </c>
      <c r="S3792" s="11">
        <f t="shared" si="297"/>
        <v>42666.666932870372</v>
      </c>
      <c r="T3792" s="11">
        <f t="shared" si="298"/>
        <v>17127.708599537036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3" t="s">
        <v>8318</v>
      </c>
      <c r="R3793" t="s">
        <v>8360</v>
      </c>
      <c r="S3793" s="11">
        <f t="shared" si="297"/>
        <v>41766.692037037035</v>
      </c>
      <c r="T3793" s="11">
        <f t="shared" si="298"/>
        <v>16257.692037037037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0</v>
      </c>
      <c r="Q3794" s="13" t="s">
        <v>8318</v>
      </c>
      <c r="R3794" t="s">
        <v>8360</v>
      </c>
      <c r="S3794" s="11">
        <f t="shared" si="297"/>
        <v>42170.447013888886</v>
      </c>
      <c r="T3794" s="11">
        <f t="shared" si="298"/>
        <v>16631.44701388889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0</v>
      </c>
      <c r="P3795">
        <f t="shared" si="296"/>
        <v>0</v>
      </c>
      <c r="Q3795" s="13" t="s">
        <v>8318</v>
      </c>
      <c r="R3795" t="s">
        <v>8360</v>
      </c>
      <c r="S3795" s="11">
        <f t="shared" si="297"/>
        <v>41968.938993055555</v>
      </c>
      <c r="T3795" s="11">
        <f t="shared" si="298"/>
        <v>16420.938993055555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0</v>
      </c>
      <c r="P3796">
        <f t="shared" si="296"/>
        <v>0</v>
      </c>
      <c r="Q3796" s="13" t="s">
        <v>8318</v>
      </c>
      <c r="R3796" t="s">
        <v>8360</v>
      </c>
      <c r="S3796" s="11">
        <f t="shared" si="297"/>
        <v>42132.58048611111</v>
      </c>
      <c r="T3796" s="11">
        <f t="shared" si="298"/>
        <v>16593.58048611111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0</v>
      </c>
      <c r="P3797">
        <f t="shared" si="296"/>
        <v>0</v>
      </c>
      <c r="Q3797" s="13" t="s">
        <v>8318</v>
      </c>
      <c r="R3797" t="s">
        <v>8360</v>
      </c>
      <c r="S3797" s="11">
        <f t="shared" si="297"/>
        <v>42201.436226851853</v>
      </c>
      <c r="T3797" s="11">
        <f t="shared" si="298"/>
        <v>16675.9375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0</v>
      </c>
      <c r="Q3798" s="13" t="s">
        <v>8318</v>
      </c>
      <c r="R3798" t="s">
        <v>8360</v>
      </c>
      <c r="S3798" s="11">
        <f t="shared" si="297"/>
        <v>42689.029583333337</v>
      </c>
      <c r="T3798" s="11">
        <f t="shared" si="298"/>
        <v>17180.029583333333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0</v>
      </c>
      <c r="P3799">
        <f t="shared" si="296"/>
        <v>0</v>
      </c>
      <c r="Q3799" s="13" t="s">
        <v>8318</v>
      </c>
      <c r="R3799" t="s">
        <v>8360</v>
      </c>
      <c r="S3799" s="11">
        <f t="shared" si="297"/>
        <v>42084.881539351853</v>
      </c>
      <c r="T3799" s="11">
        <f t="shared" si="298"/>
        <v>16545.881539351853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0</v>
      </c>
      <c r="P3800">
        <f t="shared" si="296"/>
        <v>0</v>
      </c>
      <c r="Q3800" s="13" t="s">
        <v>8318</v>
      </c>
      <c r="R3800" t="s">
        <v>8360</v>
      </c>
      <c r="S3800" s="11">
        <f t="shared" si="297"/>
        <v>41831.722777777781</v>
      </c>
      <c r="T3800" s="11">
        <f t="shared" si="298"/>
        <v>16292.722777777779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0</v>
      </c>
      <c r="P3801">
        <f t="shared" si="296"/>
        <v>0</v>
      </c>
      <c r="Q3801" s="13" t="s">
        <v>8318</v>
      </c>
      <c r="R3801" t="s">
        <v>8360</v>
      </c>
      <c r="S3801" s="11">
        <f t="shared" si="297"/>
        <v>42410.93105324074</v>
      </c>
      <c r="T3801" s="11">
        <f t="shared" si="298"/>
        <v>16871.93105324074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0</v>
      </c>
      <c r="P3802">
        <f t="shared" si="296"/>
        <v>0</v>
      </c>
      <c r="Q3802" s="13" t="s">
        <v>8318</v>
      </c>
      <c r="R3802" t="s">
        <v>8360</v>
      </c>
      <c r="S3802" s="11">
        <f t="shared" si="297"/>
        <v>41982.737071759257</v>
      </c>
      <c r="T3802" s="11">
        <f t="shared" si="298"/>
        <v>16446.207638888889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0</v>
      </c>
      <c r="P3803">
        <f t="shared" si="296"/>
        <v>0</v>
      </c>
      <c r="Q3803" s="13" t="s">
        <v>8318</v>
      </c>
      <c r="R3803" t="s">
        <v>8360</v>
      </c>
      <c r="S3803" s="11">
        <f t="shared" si="297"/>
        <v>41975.676111111112</v>
      </c>
      <c r="T3803" s="11">
        <f t="shared" si="298"/>
        <v>16437.676111111112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3" t="s">
        <v>8318</v>
      </c>
      <c r="R3804" t="s">
        <v>8360</v>
      </c>
      <c r="S3804" s="11">
        <f t="shared" si="297"/>
        <v>42269.126226851848</v>
      </c>
      <c r="T3804" s="11">
        <f t="shared" si="298"/>
        <v>16730.126226851851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0</v>
      </c>
      <c r="P3805">
        <f t="shared" si="296"/>
        <v>0</v>
      </c>
      <c r="Q3805" s="13" t="s">
        <v>8318</v>
      </c>
      <c r="R3805" t="s">
        <v>8360</v>
      </c>
      <c r="S3805" s="11">
        <f t="shared" si="297"/>
        <v>42403.971851851849</v>
      </c>
      <c r="T3805" s="11">
        <f t="shared" si="298"/>
        <v>16864.971851851853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3" t="s">
        <v>8318</v>
      </c>
      <c r="R3806" t="s">
        <v>8360</v>
      </c>
      <c r="S3806" s="11">
        <f t="shared" si="297"/>
        <v>42527.00953703704</v>
      </c>
      <c r="T3806" s="11">
        <f t="shared" si="298"/>
        <v>17013.291666666668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3" t="s">
        <v>8318</v>
      </c>
      <c r="R3807" t="s">
        <v>8360</v>
      </c>
      <c r="S3807" s="11">
        <f t="shared" si="297"/>
        <v>41849.887037037035</v>
      </c>
      <c r="T3807" s="11">
        <f t="shared" si="298"/>
        <v>16340.887037037035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0</v>
      </c>
      <c r="Q3808" s="13" t="s">
        <v>8318</v>
      </c>
      <c r="R3808" t="s">
        <v>8360</v>
      </c>
      <c r="S3808" s="11">
        <f t="shared" si="297"/>
        <v>41799.259039351848</v>
      </c>
      <c r="T3808" s="11">
        <f t="shared" si="298"/>
        <v>16250.259039351849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0</v>
      </c>
      <c r="P3809">
        <f t="shared" si="296"/>
        <v>0</v>
      </c>
      <c r="Q3809" s="13" t="s">
        <v>8318</v>
      </c>
      <c r="R3809" t="s">
        <v>8360</v>
      </c>
      <c r="S3809" s="11">
        <f t="shared" si="297"/>
        <v>42090.909016203703</v>
      </c>
      <c r="T3809" s="11">
        <f t="shared" si="298"/>
        <v>16528.909016203706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0</v>
      </c>
      <c r="P3810">
        <f t="shared" si="296"/>
        <v>0</v>
      </c>
      <c r="Q3810" s="13" t="s">
        <v>8318</v>
      </c>
      <c r="R3810" t="s">
        <v>8319</v>
      </c>
      <c r="S3810" s="11">
        <f t="shared" si="297"/>
        <v>42059.453923611116</v>
      </c>
      <c r="T3810" s="11">
        <f t="shared" si="298"/>
        <v>16550.412256944444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0</v>
      </c>
      <c r="P3811">
        <f t="shared" si="296"/>
        <v>0</v>
      </c>
      <c r="Q3811" s="13" t="s">
        <v>8318</v>
      </c>
      <c r="R3811" t="s">
        <v>8319</v>
      </c>
      <c r="S3811" s="11">
        <f t="shared" si="297"/>
        <v>41800.526701388888</v>
      </c>
      <c r="T3811" s="11">
        <f t="shared" si="298"/>
        <v>16281.958333333334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0</v>
      </c>
      <c r="P3812">
        <f t="shared" si="296"/>
        <v>0</v>
      </c>
      <c r="Q3812" s="13" t="s">
        <v>8318</v>
      </c>
      <c r="R3812" t="s">
        <v>8319</v>
      </c>
      <c r="S3812" s="11">
        <f t="shared" si="297"/>
        <v>42054.849050925928</v>
      </c>
      <c r="T3812" s="11">
        <f t="shared" si="298"/>
        <v>16515.80738425926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0</v>
      </c>
      <c r="P3813">
        <f t="shared" si="296"/>
        <v>0</v>
      </c>
      <c r="Q3813" s="13" t="s">
        <v>8318</v>
      </c>
      <c r="R3813" t="s">
        <v>8319</v>
      </c>
      <c r="S3813" s="11">
        <f t="shared" si="297"/>
        <v>42487.62700231481</v>
      </c>
      <c r="T3813" s="11">
        <f t="shared" si="298"/>
        <v>16952.458333333332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0</v>
      </c>
      <c r="P3814">
        <f t="shared" si="296"/>
        <v>0</v>
      </c>
      <c r="Q3814" s="13" t="s">
        <v>8318</v>
      </c>
      <c r="R3814" t="s">
        <v>8319</v>
      </c>
      <c r="S3814" s="11">
        <f t="shared" si="297"/>
        <v>42109.751250000001</v>
      </c>
      <c r="T3814" s="11">
        <f t="shared" si="298"/>
        <v>16587.165972222221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0</v>
      </c>
      <c r="P3815">
        <f t="shared" si="296"/>
        <v>0</v>
      </c>
      <c r="Q3815" s="13" t="s">
        <v>8318</v>
      </c>
      <c r="R3815" t="s">
        <v>8319</v>
      </c>
      <c r="S3815" s="11">
        <f t="shared" si="297"/>
        <v>42497.275706018518</v>
      </c>
      <c r="T3815" s="11">
        <f t="shared" si="298"/>
        <v>16966.90486111111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0</v>
      </c>
      <c r="P3816">
        <f t="shared" si="296"/>
        <v>0</v>
      </c>
      <c r="Q3816" s="13" t="s">
        <v>8318</v>
      </c>
      <c r="R3816" t="s">
        <v>8319</v>
      </c>
      <c r="S3816" s="11">
        <f t="shared" si="297"/>
        <v>42058.904074074075</v>
      </c>
      <c r="T3816" s="11">
        <f t="shared" si="298"/>
        <v>16526.165972222221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0</v>
      </c>
      <c r="P3817">
        <f t="shared" si="296"/>
        <v>0</v>
      </c>
      <c r="Q3817" s="13" t="s">
        <v>8318</v>
      </c>
      <c r="R3817" t="s">
        <v>8319</v>
      </c>
      <c r="S3817" s="11">
        <f t="shared" si="297"/>
        <v>42207.259918981479</v>
      </c>
      <c r="T3817" s="11">
        <f t="shared" si="298"/>
        <v>16667.958333333332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0</v>
      </c>
      <c r="P3818">
        <f t="shared" si="296"/>
        <v>0</v>
      </c>
      <c r="Q3818" s="13" t="s">
        <v>8318</v>
      </c>
      <c r="R3818" t="s">
        <v>8319</v>
      </c>
      <c r="S3818" s="11">
        <f t="shared" si="297"/>
        <v>41807.690081018518</v>
      </c>
      <c r="T3818" s="11">
        <f t="shared" si="298"/>
        <v>16268.690081018518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0</v>
      </c>
      <c r="P3819">
        <f t="shared" si="296"/>
        <v>0</v>
      </c>
      <c r="Q3819" s="13" t="s">
        <v>8318</v>
      </c>
      <c r="R3819" t="s">
        <v>8319</v>
      </c>
      <c r="S3819" s="11">
        <f t="shared" si="297"/>
        <v>42284.69694444444</v>
      </c>
      <c r="T3819" s="11">
        <f t="shared" si="298"/>
        <v>16732.165972222221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0</v>
      </c>
      <c r="P3820">
        <f t="shared" si="296"/>
        <v>0</v>
      </c>
      <c r="Q3820" s="13" t="s">
        <v>8318</v>
      </c>
      <c r="R3820" t="s">
        <v>8319</v>
      </c>
      <c r="S3820" s="11">
        <f t="shared" si="297"/>
        <v>42045.84238425926</v>
      </c>
      <c r="T3820" s="11">
        <f t="shared" si="298"/>
        <v>16506.800717592592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0</v>
      </c>
      <c r="P3821">
        <f t="shared" si="296"/>
        <v>0</v>
      </c>
      <c r="Q3821" s="13" t="s">
        <v>8318</v>
      </c>
      <c r="R3821" t="s">
        <v>8319</v>
      </c>
      <c r="S3821" s="11">
        <f t="shared" si="297"/>
        <v>42184.209537037037</v>
      </c>
      <c r="T3821" s="11">
        <f t="shared" si="298"/>
        <v>16633.87638888889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0</v>
      </c>
      <c r="P3822">
        <f t="shared" si="296"/>
        <v>0</v>
      </c>
      <c r="Q3822" s="13" t="s">
        <v>8318</v>
      </c>
      <c r="R3822" t="s">
        <v>8319</v>
      </c>
      <c r="S3822" s="11">
        <f t="shared" si="297"/>
        <v>42160.651817129634</v>
      </c>
      <c r="T3822" s="11">
        <f t="shared" si="298"/>
        <v>16621.65181712963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0</v>
      </c>
      <c r="P3823">
        <f t="shared" si="296"/>
        <v>0</v>
      </c>
      <c r="Q3823" s="13" t="s">
        <v>8318</v>
      </c>
      <c r="R3823" t="s">
        <v>8319</v>
      </c>
      <c r="S3823" s="11">
        <f t="shared" si="297"/>
        <v>42341.180636574078</v>
      </c>
      <c r="T3823" s="11">
        <f t="shared" si="298"/>
        <v>16804.180636574074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0</v>
      </c>
      <c r="P3824">
        <f t="shared" si="296"/>
        <v>0</v>
      </c>
      <c r="Q3824" s="13" t="s">
        <v>8318</v>
      </c>
      <c r="R3824" t="s">
        <v>8319</v>
      </c>
      <c r="S3824" s="11">
        <f t="shared" si="297"/>
        <v>42329.838159722218</v>
      </c>
      <c r="T3824" s="11">
        <f t="shared" si="298"/>
        <v>16819.957638888889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0</v>
      </c>
      <c r="P3825">
        <f t="shared" si="296"/>
        <v>0</v>
      </c>
      <c r="Q3825" s="13" t="s">
        <v>8318</v>
      </c>
      <c r="R3825" t="s">
        <v>8319</v>
      </c>
      <c r="S3825" s="11">
        <f t="shared" si="297"/>
        <v>42170.910231481481</v>
      </c>
      <c r="T3825" s="11">
        <f t="shared" si="298"/>
        <v>16636.165972222221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0</v>
      </c>
      <c r="P3826">
        <f t="shared" si="296"/>
        <v>0</v>
      </c>
      <c r="Q3826" s="13" t="s">
        <v>8318</v>
      </c>
      <c r="R3826" t="s">
        <v>8319</v>
      </c>
      <c r="S3826" s="11">
        <f t="shared" si="297"/>
        <v>42571.626192129625</v>
      </c>
      <c r="T3826" s="11">
        <f t="shared" si="298"/>
        <v>17014.570138888888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0</v>
      </c>
      <c r="P3827">
        <f t="shared" si="296"/>
        <v>0</v>
      </c>
      <c r="Q3827" s="13" t="s">
        <v>8318</v>
      </c>
      <c r="R3827" t="s">
        <v>8319</v>
      </c>
      <c r="S3827" s="11">
        <f t="shared" si="297"/>
        <v>42151.069606481484</v>
      </c>
      <c r="T3827" s="11">
        <f t="shared" si="298"/>
        <v>16603.06960648148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0</v>
      </c>
      <c r="P3828">
        <f t="shared" si="296"/>
        <v>0</v>
      </c>
      <c r="Q3828" s="13" t="s">
        <v>8318</v>
      </c>
      <c r="R3828" t="s">
        <v>8319</v>
      </c>
      <c r="S3828" s="11">
        <f t="shared" si="297"/>
        <v>42101.423541666663</v>
      </c>
      <c r="T3828" s="11">
        <f t="shared" si="298"/>
        <v>16562.423541666667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0</v>
      </c>
      <c r="P3829">
        <f t="shared" si="296"/>
        <v>0</v>
      </c>
      <c r="Q3829" s="13" t="s">
        <v>8318</v>
      </c>
      <c r="R3829" t="s">
        <v>8319</v>
      </c>
      <c r="S3829" s="11">
        <f t="shared" si="297"/>
        <v>42034.928252314814</v>
      </c>
      <c r="T3829" s="11">
        <f t="shared" si="298"/>
        <v>16521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0</v>
      </c>
      <c r="P3830">
        <f t="shared" si="296"/>
        <v>0</v>
      </c>
      <c r="Q3830" s="13" t="s">
        <v>8318</v>
      </c>
      <c r="R3830" t="s">
        <v>8319</v>
      </c>
      <c r="S3830" s="11">
        <f t="shared" si="297"/>
        <v>41944.527627314819</v>
      </c>
      <c r="T3830" s="11">
        <f t="shared" si="298"/>
        <v>16435.569293981483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0</v>
      </c>
      <c r="P3831">
        <f t="shared" si="296"/>
        <v>0</v>
      </c>
      <c r="Q3831" s="13" t="s">
        <v>8318</v>
      </c>
      <c r="R3831" t="s">
        <v>8319</v>
      </c>
      <c r="S3831" s="11">
        <f t="shared" si="297"/>
        <v>42593.865405092598</v>
      </c>
      <c r="T3831" s="11">
        <f t="shared" si="298"/>
        <v>17044.865405092594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0</v>
      </c>
      <c r="P3832">
        <f t="shared" si="296"/>
        <v>0</v>
      </c>
      <c r="Q3832" s="13" t="s">
        <v>8318</v>
      </c>
      <c r="R3832" t="s">
        <v>8319</v>
      </c>
      <c r="S3832" s="11">
        <f t="shared" si="297"/>
        <v>42503.740868055553</v>
      </c>
      <c r="T3832" s="11">
        <f t="shared" si="298"/>
        <v>16948.740868055556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0</v>
      </c>
      <c r="P3833">
        <f t="shared" si="296"/>
        <v>0</v>
      </c>
      <c r="Q3833" s="13" t="s">
        <v>8318</v>
      </c>
      <c r="R3833" t="s">
        <v>8319</v>
      </c>
      <c r="S3833" s="11">
        <f t="shared" si="297"/>
        <v>41927.848900462966</v>
      </c>
      <c r="T3833" s="11">
        <f t="shared" si="298"/>
        <v>16379.890567129631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0</v>
      </c>
      <c r="P3834">
        <f t="shared" si="296"/>
        <v>0</v>
      </c>
      <c r="Q3834" s="13" t="s">
        <v>8318</v>
      </c>
      <c r="R3834" t="s">
        <v>8319</v>
      </c>
      <c r="S3834" s="11">
        <f t="shared" si="297"/>
        <v>42375.114988425921</v>
      </c>
      <c r="T3834" s="11">
        <f t="shared" si="298"/>
        <v>16851.114988425925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0</v>
      </c>
      <c r="P3835">
        <f t="shared" si="296"/>
        <v>0</v>
      </c>
      <c r="Q3835" s="13" t="s">
        <v>8318</v>
      </c>
      <c r="R3835" t="s">
        <v>8319</v>
      </c>
      <c r="S3835" s="11">
        <f t="shared" si="297"/>
        <v>41963.872361111105</v>
      </c>
      <c r="T3835" s="11">
        <f t="shared" si="298"/>
        <v>16405.797916666666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0</v>
      </c>
      <c r="P3836">
        <f t="shared" si="296"/>
        <v>0</v>
      </c>
      <c r="Q3836" s="13" t="s">
        <v>8318</v>
      </c>
      <c r="R3836" t="s">
        <v>8319</v>
      </c>
      <c r="S3836" s="11">
        <f t="shared" si="297"/>
        <v>42143.445219907408</v>
      </c>
      <c r="T3836" s="11">
        <f t="shared" si="298"/>
        <v>16604.445219907408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0</v>
      </c>
      <c r="P3837">
        <f t="shared" si="296"/>
        <v>0</v>
      </c>
      <c r="Q3837" s="13" t="s">
        <v>8318</v>
      </c>
      <c r="R3837" t="s">
        <v>8319</v>
      </c>
      <c r="S3837" s="11">
        <f t="shared" si="297"/>
        <v>42460.94222222222</v>
      </c>
      <c r="T3837" s="11">
        <f t="shared" si="298"/>
        <v>16912.942222222224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0</v>
      </c>
      <c r="P3838">
        <f t="shared" si="296"/>
        <v>0</v>
      </c>
      <c r="Q3838" s="13" t="s">
        <v>8318</v>
      </c>
      <c r="R3838" t="s">
        <v>8319</v>
      </c>
      <c r="S3838" s="11">
        <f t="shared" si="297"/>
        <v>42553.926527777774</v>
      </c>
      <c r="T3838" s="11">
        <f t="shared" si="298"/>
        <v>17016.172916666666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0</v>
      </c>
      <c r="P3839">
        <f t="shared" si="296"/>
        <v>0</v>
      </c>
      <c r="Q3839" s="13" t="s">
        <v>8318</v>
      </c>
      <c r="R3839" t="s">
        <v>8319</v>
      </c>
      <c r="S3839" s="11">
        <f t="shared" si="297"/>
        <v>42152.765717592592</v>
      </c>
      <c r="T3839" s="11">
        <f t="shared" si="298"/>
        <v>16619.765717592592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0</v>
      </c>
      <c r="P3840">
        <f t="shared" si="296"/>
        <v>0</v>
      </c>
      <c r="Q3840" s="13" t="s">
        <v>8318</v>
      </c>
      <c r="R3840" t="s">
        <v>8319</v>
      </c>
      <c r="S3840" s="11">
        <f t="shared" si="297"/>
        <v>42116.710752314815</v>
      </c>
      <c r="T3840" s="11">
        <f t="shared" si="298"/>
        <v>16577.710752314815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0</v>
      </c>
      <c r="P3841">
        <f t="shared" si="296"/>
        <v>0</v>
      </c>
      <c r="Q3841" s="13" t="s">
        <v>8318</v>
      </c>
      <c r="R3841" t="s">
        <v>8319</v>
      </c>
      <c r="S3841" s="11">
        <f t="shared" si="297"/>
        <v>42155.142638888887</v>
      </c>
      <c r="T3841" s="11">
        <f t="shared" si="298"/>
        <v>16646.142638888887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0</v>
      </c>
      <c r="P3842">
        <f t="shared" si="296"/>
        <v>0</v>
      </c>
      <c r="Q3842" s="13" t="s">
        <v>8318</v>
      </c>
      <c r="R3842" t="s">
        <v>8319</v>
      </c>
      <c r="S3842" s="11">
        <f t="shared" si="297"/>
        <v>42432.701724537037</v>
      </c>
      <c r="T3842" s="11">
        <f t="shared" si="298"/>
        <v>16888.660057870369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0</v>
      </c>
      <c r="P3843">
        <f t="shared" ref="P3843:P3906" si="301">ROUND(E3843/L3843,2)</f>
        <v>0</v>
      </c>
      <c r="Q3843" s="13" t="s">
        <v>8318</v>
      </c>
      <c r="R3843" t="s">
        <v>8319</v>
      </c>
      <c r="S3843" s="11">
        <f t="shared" ref="S3843:S3906" si="302">(((J3843/60)/60)/24)+DATE(1970, 1,1)</f>
        <v>41780.785729166666</v>
      </c>
      <c r="T3843" s="11">
        <f t="shared" ref="T3843:T3906" si="303">(((I3843/60)/60)/24)</f>
        <v>16271.785729166666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0</v>
      </c>
      <c r="P3844">
        <f t="shared" si="301"/>
        <v>0</v>
      </c>
      <c r="Q3844" s="13" t="s">
        <v>8318</v>
      </c>
      <c r="R3844" t="s">
        <v>8319</v>
      </c>
      <c r="S3844" s="11">
        <f t="shared" si="302"/>
        <v>41740.493657407409</v>
      </c>
      <c r="T3844" s="11">
        <f t="shared" si="303"/>
        <v>16201.493657407407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0</v>
      </c>
      <c r="P3845">
        <f t="shared" si="301"/>
        <v>0</v>
      </c>
      <c r="Q3845" s="13" t="s">
        <v>8318</v>
      </c>
      <c r="R3845" t="s">
        <v>8319</v>
      </c>
      <c r="S3845" s="11">
        <f t="shared" si="302"/>
        <v>41766.072500000002</v>
      </c>
      <c r="T3845" s="11">
        <f t="shared" si="303"/>
        <v>16222.0725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0</v>
      </c>
      <c r="P3846">
        <f t="shared" si="301"/>
        <v>0</v>
      </c>
      <c r="Q3846" s="13" t="s">
        <v>8318</v>
      </c>
      <c r="R3846" t="s">
        <v>8319</v>
      </c>
      <c r="S3846" s="11">
        <f t="shared" si="302"/>
        <v>41766.617291666669</v>
      </c>
      <c r="T3846" s="11">
        <f t="shared" si="303"/>
        <v>16224.290972222223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0</v>
      </c>
      <c r="P3847">
        <f t="shared" si="301"/>
        <v>0</v>
      </c>
      <c r="Q3847" s="13" t="s">
        <v>8318</v>
      </c>
      <c r="R3847" t="s">
        <v>8319</v>
      </c>
      <c r="S3847" s="11">
        <f t="shared" si="302"/>
        <v>42248.627013888887</v>
      </c>
      <c r="T3847" s="11">
        <f t="shared" si="303"/>
        <v>16709.627013888887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0</v>
      </c>
      <c r="P3848">
        <f t="shared" si="301"/>
        <v>0</v>
      </c>
      <c r="Q3848" s="13" t="s">
        <v>8318</v>
      </c>
      <c r="R3848" t="s">
        <v>8319</v>
      </c>
      <c r="S3848" s="11">
        <f t="shared" si="302"/>
        <v>41885.221550925926</v>
      </c>
      <c r="T3848" s="11">
        <f t="shared" si="303"/>
        <v>16347.290972222223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0</v>
      </c>
      <c r="P3849">
        <f t="shared" si="301"/>
        <v>0</v>
      </c>
      <c r="Q3849" s="13" t="s">
        <v>8318</v>
      </c>
      <c r="R3849" t="s">
        <v>8319</v>
      </c>
      <c r="S3849" s="11">
        <f t="shared" si="302"/>
        <v>42159.224432870367</v>
      </c>
      <c r="T3849" s="11">
        <f t="shared" si="303"/>
        <v>16635.224432870371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0</v>
      </c>
      <c r="P3850">
        <f t="shared" si="301"/>
        <v>0</v>
      </c>
      <c r="Q3850" s="13" t="s">
        <v>8318</v>
      </c>
      <c r="R3850" t="s">
        <v>8319</v>
      </c>
      <c r="S3850" s="11">
        <f t="shared" si="302"/>
        <v>42265.817002314812</v>
      </c>
      <c r="T3850" s="11">
        <f t="shared" si="303"/>
        <v>16726.817002314816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0</v>
      </c>
      <c r="P3851">
        <f t="shared" si="301"/>
        <v>0</v>
      </c>
      <c r="Q3851" s="13" t="s">
        <v>8318</v>
      </c>
      <c r="R3851" t="s">
        <v>8319</v>
      </c>
      <c r="S3851" s="11">
        <f t="shared" si="302"/>
        <v>42136.767175925925</v>
      </c>
      <c r="T3851" s="11">
        <f t="shared" si="303"/>
        <v>16597.767175925928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0</v>
      </c>
      <c r="P3852">
        <f t="shared" si="301"/>
        <v>0</v>
      </c>
      <c r="Q3852" s="13" t="s">
        <v>8318</v>
      </c>
      <c r="R3852" t="s">
        <v>8319</v>
      </c>
      <c r="S3852" s="11">
        <f t="shared" si="302"/>
        <v>41975.124340277776</v>
      </c>
      <c r="T3852" s="11">
        <f t="shared" si="303"/>
        <v>16436.12434027778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0</v>
      </c>
      <c r="P3853">
        <f t="shared" si="301"/>
        <v>0</v>
      </c>
      <c r="Q3853" s="13" t="s">
        <v>8318</v>
      </c>
      <c r="R3853" t="s">
        <v>8319</v>
      </c>
      <c r="S3853" s="11">
        <f t="shared" si="302"/>
        <v>42172.439571759256</v>
      </c>
      <c r="T3853" s="11">
        <f t="shared" si="303"/>
        <v>16633.43957175926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0</v>
      </c>
      <c r="Q3854" s="13" t="s">
        <v>8318</v>
      </c>
      <c r="R3854" t="s">
        <v>8319</v>
      </c>
      <c r="S3854" s="11">
        <f t="shared" si="302"/>
        <v>42065.190694444449</v>
      </c>
      <c r="T3854" s="11">
        <f t="shared" si="303"/>
        <v>16521.149027777781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0</v>
      </c>
      <c r="Q3855" s="13" t="s">
        <v>8318</v>
      </c>
      <c r="R3855" t="s">
        <v>8319</v>
      </c>
      <c r="S3855" s="11">
        <f t="shared" si="302"/>
        <v>41848.84002314815</v>
      </c>
      <c r="T3855" s="11">
        <f t="shared" si="303"/>
        <v>16314.840023148148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0</v>
      </c>
      <c r="P3856">
        <f t="shared" si="301"/>
        <v>0</v>
      </c>
      <c r="Q3856" s="13" t="s">
        <v>8318</v>
      </c>
      <c r="R3856" t="s">
        <v>8319</v>
      </c>
      <c r="S3856" s="11">
        <f t="shared" si="302"/>
        <v>42103.884930555556</v>
      </c>
      <c r="T3856" s="11">
        <f t="shared" si="303"/>
        <v>16564.884930555556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0</v>
      </c>
      <c r="P3857">
        <f t="shared" si="301"/>
        <v>0</v>
      </c>
      <c r="Q3857" s="13" t="s">
        <v>8318</v>
      </c>
      <c r="R3857" t="s">
        <v>8319</v>
      </c>
      <c r="S3857" s="11">
        <f t="shared" si="302"/>
        <v>42059.970729166671</v>
      </c>
      <c r="T3857" s="11">
        <f t="shared" si="303"/>
        <v>16520.929062500003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0</v>
      </c>
      <c r="Q3858" s="13" t="s">
        <v>8318</v>
      </c>
      <c r="R3858" t="s">
        <v>8319</v>
      </c>
      <c r="S3858" s="11">
        <f t="shared" si="302"/>
        <v>42041.743090277778</v>
      </c>
      <c r="T3858" s="11">
        <f t="shared" si="303"/>
        <v>16502.70142361111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0</v>
      </c>
      <c r="P3859">
        <f t="shared" si="301"/>
        <v>0</v>
      </c>
      <c r="Q3859" s="13" t="s">
        <v>8318</v>
      </c>
      <c r="R3859" t="s">
        <v>8319</v>
      </c>
      <c r="S3859" s="11">
        <f t="shared" si="302"/>
        <v>41829.73715277778</v>
      </c>
      <c r="T3859" s="11">
        <f t="shared" si="303"/>
        <v>16283.716666666667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0</v>
      </c>
      <c r="P3860">
        <f t="shared" si="301"/>
        <v>0</v>
      </c>
      <c r="Q3860" s="13" t="s">
        <v>8318</v>
      </c>
      <c r="R3860" t="s">
        <v>8319</v>
      </c>
      <c r="S3860" s="11">
        <f t="shared" si="302"/>
        <v>42128.431064814817</v>
      </c>
      <c r="T3860" s="11">
        <f t="shared" si="303"/>
        <v>16577.875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0</v>
      </c>
      <c r="Q3861" s="13" t="s">
        <v>8318</v>
      </c>
      <c r="R3861" t="s">
        <v>8319</v>
      </c>
      <c r="S3861" s="11">
        <f t="shared" si="302"/>
        <v>41789.893599537041</v>
      </c>
      <c r="T3861" s="11">
        <f t="shared" si="303"/>
        <v>16246.875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0</v>
      </c>
      <c r="P3862">
        <f t="shared" si="301"/>
        <v>0</v>
      </c>
      <c r="Q3862" s="13" t="s">
        <v>8318</v>
      </c>
      <c r="R3862" t="s">
        <v>8319</v>
      </c>
      <c r="S3862" s="11">
        <f t="shared" si="302"/>
        <v>41833.660995370366</v>
      </c>
      <c r="T3862" s="11">
        <f t="shared" si="303"/>
        <v>16294.660995370368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0</v>
      </c>
      <c r="P3863">
        <f t="shared" si="301"/>
        <v>0</v>
      </c>
      <c r="Q3863" s="13" t="s">
        <v>8318</v>
      </c>
      <c r="R3863" t="s">
        <v>8319</v>
      </c>
      <c r="S3863" s="11">
        <f t="shared" si="302"/>
        <v>41914.590011574073</v>
      </c>
      <c r="T3863" s="11">
        <f t="shared" si="303"/>
        <v>16386.90763888889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0</v>
      </c>
      <c r="Q3864" s="13" t="s">
        <v>8318</v>
      </c>
      <c r="R3864" t="s">
        <v>8319</v>
      </c>
      <c r="S3864" s="11">
        <f t="shared" si="302"/>
        <v>42611.261064814811</v>
      </c>
      <c r="T3864" s="11">
        <f t="shared" si="303"/>
        <v>17056.707638888889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3" t="s">
        <v>8318</v>
      </c>
      <c r="R3865" t="s">
        <v>8319</v>
      </c>
      <c r="S3865" s="11">
        <f t="shared" si="302"/>
        <v>42253.633159722223</v>
      </c>
      <c r="T3865" s="11">
        <f t="shared" si="303"/>
        <v>16744.674826388891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0</v>
      </c>
      <c r="P3866">
        <f t="shared" si="301"/>
        <v>0</v>
      </c>
      <c r="Q3866" s="13" t="s">
        <v>8318</v>
      </c>
      <c r="R3866" t="s">
        <v>8319</v>
      </c>
      <c r="S3866" s="11">
        <f t="shared" si="302"/>
        <v>42295.891828703709</v>
      </c>
      <c r="T3866" s="11">
        <f t="shared" si="303"/>
        <v>16756.933495370369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0</v>
      </c>
      <c r="P3867">
        <f t="shared" si="301"/>
        <v>0</v>
      </c>
      <c r="Q3867" s="13" t="s">
        <v>8318</v>
      </c>
      <c r="R3867" t="s">
        <v>8319</v>
      </c>
      <c r="S3867" s="11">
        <f t="shared" si="302"/>
        <v>41841.651597222226</v>
      </c>
      <c r="T3867" s="11">
        <f t="shared" si="303"/>
        <v>16312.229166666666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0</v>
      </c>
      <c r="P3868">
        <f t="shared" si="301"/>
        <v>0</v>
      </c>
      <c r="Q3868" s="13" t="s">
        <v>8318</v>
      </c>
      <c r="R3868" t="s">
        <v>8319</v>
      </c>
      <c r="S3868" s="11">
        <f t="shared" si="302"/>
        <v>42402.947002314817</v>
      </c>
      <c r="T3868" s="11">
        <f t="shared" si="303"/>
        <v>16883.145138888889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0</v>
      </c>
      <c r="P3869">
        <f t="shared" si="301"/>
        <v>0</v>
      </c>
      <c r="Q3869" s="13" t="s">
        <v>8318</v>
      </c>
      <c r="R3869" t="s">
        <v>8319</v>
      </c>
      <c r="S3869" s="11">
        <f t="shared" si="302"/>
        <v>42509.814108796301</v>
      </c>
      <c r="T3869" s="11">
        <f t="shared" si="303"/>
        <v>16970.814108796298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0</v>
      </c>
      <c r="Q3870" s="13" t="s">
        <v>8318</v>
      </c>
      <c r="R3870" t="s">
        <v>8360</v>
      </c>
      <c r="S3870" s="11">
        <f t="shared" si="302"/>
        <v>41865.659780092588</v>
      </c>
      <c r="T3870" s="11">
        <f t="shared" si="303"/>
        <v>16321.65978009259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0</v>
      </c>
      <c r="P3871">
        <f t="shared" si="301"/>
        <v>0</v>
      </c>
      <c r="Q3871" s="13" t="s">
        <v>8318</v>
      </c>
      <c r="R3871" t="s">
        <v>8360</v>
      </c>
      <c r="S3871" s="11">
        <f t="shared" si="302"/>
        <v>42047.724444444444</v>
      </c>
      <c r="T3871" s="11">
        <f t="shared" si="303"/>
        <v>16508.132638888888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0</v>
      </c>
      <c r="P3872">
        <f t="shared" si="301"/>
        <v>0</v>
      </c>
      <c r="Q3872" s="13" t="s">
        <v>8318</v>
      </c>
      <c r="R3872" t="s">
        <v>8360</v>
      </c>
      <c r="S3872" s="11">
        <f t="shared" si="302"/>
        <v>41793.17219907407</v>
      </c>
      <c r="T3872" s="11">
        <f t="shared" si="303"/>
        <v>16254.172199074072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0</v>
      </c>
      <c r="P3873">
        <f t="shared" si="301"/>
        <v>0</v>
      </c>
      <c r="Q3873" s="13" t="s">
        <v>8318</v>
      </c>
      <c r="R3873" t="s">
        <v>8360</v>
      </c>
      <c r="S3873" s="11">
        <f t="shared" si="302"/>
        <v>42763.780671296292</v>
      </c>
      <c r="T3873" s="11">
        <f t="shared" si="303"/>
        <v>17254.739004629631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3" t="s">
        <v>8318</v>
      </c>
      <c r="R3874" t="s">
        <v>8360</v>
      </c>
      <c r="S3874" s="11">
        <f t="shared" si="302"/>
        <v>42180.145787037036</v>
      </c>
      <c r="T3874" s="11">
        <f t="shared" si="303"/>
        <v>16661.14578703704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3" t="s">
        <v>8318</v>
      </c>
      <c r="R3875" t="s">
        <v>8360</v>
      </c>
      <c r="S3875" s="11">
        <f t="shared" si="302"/>
        <v>42255.696006944447</v>
      </c>
      <c r="T3875" s="11">
        <f t="shared" si="303"/>
        <v>16716.696006944443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3" t="s">
        <v>8318</v>
      </c>
      <c r="R3876" t="s">
        <v>8360</v>
      </c>
      <c r="S3876" s="11">
        <f t="shared" si="302"/>
        <v>42007.016458333332</v>
      </c>
      <c r="T3876" s="11">
        <f t="shared" si="303"/>
        <v>16459.041666666668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3" t="s">
        <v>8318</v>
      </c>
      <c r="R3877" t="s">
        <v>8360</v>
      </c>
      <c r="S3877" s="11">
        <f t="shared" si="302"/>
        <v>42615.346817129626</v>
      </c>
      <c r="T3877" s="11">
        <f t="shared" si="303"/>
        <v>17047.416666666668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0</v>
      </c>
      <c r="P3878">
        <f t="shared" si="301"/>
        <v>0</v>
      </c>
      <c r="Q3878" s="13" t="s">
        <v>8318</v>
      </c>
      <c r="R3878" t="s">
        <v>8360</v>
      </c>
      <c r="S3878" s="11">
        <f t="shared" si="302"/>
        <v>42372.624166666668</v>
      </c>
      <c r="T3878" s="11">
        <f t="shared" si="303"/>
        <v>16833.624166666668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0</v>
      </c>
      <c r="P3879">
        <f t="shared" si="301"/>
        <v>0</v>
      </c>
      <c r="Q3879" s="13" t="s">
        <v>8318</v>
      </c>
      <c r="R3879" t="s">
        <v>8360</v>
      </c>
      <c r="S3879" s="11">
        <f t="shared" si="302"/>
        <v>42682.67768518519</v>
      </c>
      <c r="T3879" s="11">
        <f t="shared" si="303"/>
        <v>17143.677685185186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0</v>
      </c>
      <c r="Q3880" s="13" t="s">
        <v>8318</v>
      </c>
      <c r="R3880" t="s">
        <v>8360</v>
      </c>
      <c r="S3880" s="11">
        <f t="shared" si="302"/>
        <v>42154.818819444445</v>
      </c>
      <c r="T3880" s="11">
        <f t="shared" si="303"/>
        <v>16616.165972222221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3" t="s">
        <v>8318</v>
      </c>
      <c r="R3881" t="s">
        <v>8360</v>
      </c>
      <c r="S3881" s="11">
        <f t="shared" si="302"/>
        <v>41999.861064814817</v>
      </c>
      <c r="T3881" s="11">
        <f t="shared" si="303"/>
        <v>16460.861064814813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3" t="s">
        <v>8318</v>
      </c>
      <c r="R3882" t="s">
        <v>8360</v>
      </c>
      <c r="S3882" s="11">
        <f t="shared" si="302"/>
        <v>41815.815046296295</v>
      </c>
      <c r="T3882" s="11">
        <f t="shared" si="303"/>
        <v>16281.958333333334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0</v>
      </c>
      <c r="P3883">
        <f t="shared" si="301"/>
        <v>0</v>
      </c>
      <c r="Q3883" s="13" t="s">
        <v>8318</v>
      </c>
      <c r="R3883" t="s">
        <v>8360</v>
      </c>
      <c r="S3883" s="11">
        <f t="shared" si="302"/>
        <v>42756.018506944441</v>
      </c>
      <c r="T3883" s="11">
        <f t="shared" si="303"/>
        <v>17217.018506944445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3" t="s">
        <v>8318</v>
      </c>
      <c r="R3884" t="s">
        <v>8360</v>
      </c>
      <c r="S3884" s="11">
        <f t="shared" si="302"/>
        <v>42373.983449074076</v>
      </c>
      <c r="T3884" s="11">
        <f t="shared" si="303"/>
        <v>16831.960416666665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3" t="s">
        <v>8318</v>
      </c>
      <c r="R3885" t="s">
        <v>8360</v>
      </c>
      <c r="S3885" s="11">
        <f t="shared" si="302"/>
        <v>41854.602650462963</v>
      </c>
      <c r="T3885" s="11">
        <f t="shared" si="303"/>
        <v>16315.602650462963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3" t="s">
        <v>8318</v>
      </c>
      <c r="R3886" t="s">
        <v>8360</v>
      </c>
      <c r="S3886" s="11">
        <f t="shared" si="302"/>
        <v>42065.791574074072</v>
      </c>
      <c r="T3886" s="11">
        <f t="shared" si="303"/>
        <v>16521.749907407408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3" t="s">
        <v>8318</v>
      </c>
      <c r="R3887" t="s">
        <v>8360</v>
      </c>
      <c r="S3887" s="11">
        <f t="shared" si="302"/>
        <v>42469.951284722221</v>
      </c>
      <c r="T3887" s="11">
        <f t="shared" si="303"/>
        <v>16930.951284722225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3" t="s">
        <v>8318</v>
      </c>
      <c r="R3888" t="s">
        <v>8360</v>
      </c>
      <c r="S3888" s="11">
        <f t="shared" si="302"/>
        <v>41954.228032407409</v>
      </c>
      <c r="T3888" s="11">
        <f t="shared" si="303"/>
        <v>16415.228032407405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0</v>
      </c>
      <c r="P3889">
        <f t="shared" si="301"/>
        <v>0</v>
      </c>
      <c r="Q3889" s="13" t="s">
        <v>8318</v>
      </c>
      <c r="R3889" t="s">
        <v>8360</v>
      </c>
      <c r="S3889" s="11">
        <f t="shared" si="302"/>
        <v>42079.857974537037</v>
      </c>
      <c r="T3889" s="11">
        <f t="shared" si="303"/>
        <v>16556.916666666668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0</v>
      </c>
      <c r="P3890">
        <f t="shared" si="301"/>
        <v>0</v>
      </c>
      <c r="Q3890" s="13" t="s">
        <v>8318</v>
      </c>
      <c r="R3890" t="s">
        <v>8319</v>
      </c>
      <c r="S3890" s="11">
        <f t="shared" si="302"/>
        <v>42762.545810185184</v>
      </c>
      <c r="T3890" s="11">
        <f t="shared" si="303"/>
        <v>17223.545810185184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0</v>
      </c>
      <c r="P3891">
        <f t="shared" si="301"/>
        <v>0</v>
      </c>
      <c r="Q3891" s="13" t="s">
        <v>8318</v>
      </c>
      <c r="R3891" t="s">
        <v>8319</v>
      </c>
      <c r="S3891" s="11">
        <f t="shared" si="302"/>
        <v>41977.004976851851</v>
      </c>
      <c r="T3891" s="11">
        <f t="shared" si="303"/>
        <v>16439.976388888888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3" t="s">
        <v>8318</v>
      </c>
      <c r="R3892" t="s">
        <v>8319</v>
      </c>
      <c r="S3892" s="11">
        <f t="shared" si="302"/>
        <v>42171.758611111116</v>
      </c>
      <c r="T3892" s="11">
        <f t="shared" si="303"/>
        <v>16662.758611111112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0</v>
      </c>
      <c r="P3893">
        <f t="shared" si="301"/>
        <v>0</v>
      </c>
      <c r="Q3893" s="13" t="s">
        <v>8318</v>
      </c>
      <c r="R3893" t="s">
        <v>8319</v>
      </c>
      <c r="S3893" s="11">
        <f t="shared" si="302"/>
        <v>42056.1324537037</v>
      </c>
      <c r="T3893" s="11">
        <f t="shared" si="303"/>
        <v>16517.207638888889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3" t="s">
        <v>8318</v>
      </c>
      <c r="R3894" t="s">
        <v>8319</v>
      </c>
      <c r="S3894" s="11">
        <f t="shared" si="302"/>
        <v>41867.652280092596</v>
      </c>
      <c r="T3894" s="11">
        <f t="shared" si="303"/>
        <v>16306.291666666666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0</v>
      </c>
      <c r="P3895">
        <f t="shared" si="301"/>
        <v>0</v>
      </c>
      <c r="Q3895" s="13" t="s">
        <v>8318</v>
      </c>
      <c r="R3895" t="s">
        <v>8319</v>
      </c>
      <c r="S3895" s="11">
        <f t="shared" si="302"/>
        <v>41779.657870370371</v>
      </c>
      <c r="T3895" s="11">
        <f t="shared" si="303"/>
        <v>16252.25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0</v>
      </c>
      <c r="P3896">
        <f t="shared" si="301"/>
        <v>0</v>
      </c>
      <c r="Q3896" s="13" t="s">
        <v>8318</v>
      </c>
      <c r="R3896" t="s">
        <v>8319</v>
      </c>
      <c r="S3896" s="11">
        <f t="shared" si="302"/>
        <v>42679.958472222221</v>
      </c>
      <c r="T3896" s="11">
        <f t="shared" si="303"/>
        <v>17141.207638888889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0</v>
      </c>
      <c r="P3897">
        <f t="shared" si="301"/>
        <v>0</v>
      </c>
      <c r="Q3897" s="13" t="s">
        <v>8318</v>
      </c>
      <c r="R3897" t="s">
        <v>8319</v>
      </c>
      <c r="S3897" s="11">
        <f t="shared" si="302"/>
        <v>42032.250208333338</v>
      </c>
      <c r="T3897" s="11">
        <f t="shared" si="303"/>
        <v>16494.250208333335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0</v>
      </c>
      <c r="P3898">
        <f t="shared" si="301"/>
        <v>0</v>
      </c>
      <c r="Q3898" s="13" t="s">
        <v>8318</v>
      </c>
      <c r="R3898" t="s">
        <v>8319</v>
      </c>
      <c r="S3898" s="11">
        <f t="shared" si="302"/>
        <v>41793.191875000004</v>
      </c>
      <c r="T3898" s="11">
        <f t="shared" si="303"/>
        <v>16238.191875000002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0</v>
      </c>
      <c r="P3899">
        <f t="shared" si="301"/>
        <v>0</v>
      </c>
      <c r="Q3899" s="13" t="s">
        <v>8318</v>
      </c>
      <c r="R3899" t="s">
        <v>8319</v>
      </c>
      <c r="S3899" s="11">
        <f t="shared" si="302"/>
        <v>41982.87364583333</v>
      </c>
      <c r="T3899" s="11">
        <f t="shared" si="303"/>
        <v>16443.873645833333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0</v>
      </c>
      <c r="P3900">
        <f t="shared" si="301"/>
        <v>0</v>
      </c>
      <c r="Q3900" s="13" t="s">
        <v>8318</v>
      </c>
      <c r="R3900" t="s">
        <v>8319</v>
      </c>
      <c r="S3900" s="11">
        <f t="shared" si="302"/>
        <v>42193.482291666667</v>
      </c>
      <c r="T3900" s="11">
        <f t="shared" si="303"/>
        <v>16664.666666666668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0</v>
      </c>
      <c r="P3901">
        <f t="shared" si="301"/>
        <v>0</v>
      </c>
      <c r="Q3901" s="13" t="s">
        <v>8318</v>
      </c>
      <c r="R3901" t="s">
        <v>8319</v>
      </c>
      <c r="S3901" s="11">
        <f t="shared" si="302"/>
        <v>41843.775011574071</v>
      </c>
      <c r="T3901" s="11">
        <f t="shared" si="303"/>
        <v>16294.775011574073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3" t="s">
        <v>8318</v>
      </c>
      <c r="R3902" t="s">
        <v>8319</v>
      </c>
      <c r="S3902" s="11">
        <f t="shared" si="302"/>
        <v>42136.092488425929</v>
      </c>
      <c r="T3902" s="11">
        <f t="shared" si="303"/>
        <v>16597.092488425926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0</v>
      </c>
      <c r="P3903">
        <f t="shared" si="301"/>
        <v>0</v>
      </c>
      <c r="Q3903" s="13" t="s">
        <v>8318</v>
      </c>
      <c r="R3903" t="s">
        <v>8319</v>
      </c>
      <c r="S3903" s="11">
        <f t="shared" si="302"/>
        <v>42317.826377314821</v>
      </c>
      <c r="T3903" s="11">
        <f t="shared" si="303"/>
        <v>16788.826377314817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3" t="s">
        <v>8318</v>
      </c>
      <c r="R3904" t="s">
        <v>8319</v>
      </c>
      <c r="S3904" s="11">
        <f t="shared" si="302"/>
        <v>42663.468078703707</v>
      </c>
      <c r="T3904" s="11">
        <f t="shared" si="303"/>
        <v>17119.509745370371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3" t="s">
        <v>8318</v>
      </c>
      <c r="R3905" t="s">
        <v>8319</v>
      </c>
      <c r="S3905" s="11">
        <f t="shared" si="302"/>
        <v>42186.01116898148</v>
      </c>
      <c r="T3905" s="11">
        <f t="shared" si="303"/>
        <v>16661.818055555555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0</v>
      </c>
      <c r="Q3906" s="13" t="s">
        <v>8318</v>
      </c>
      <c r="R3906" t="s">
        <v>8319</v>
      </c>
      <c r="S3906" s="11">
        <f t="shared" si="302"/>
        <v>42095.229166666672</v>
      </c>
      <c r="T3906" s="11">
        <f t="shared" si="303"/>
        <v>16540.211111111112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0</v>
      </c>
      <c r="P3907">
        <f t="shared" ref="P3907:P3970" si="306">ROUND(E3907/L3907,2)</f>
        <v>0</v>
      </c>
      <c r="Q3907" s="13" t="s">
        <v>8318</v>
      </c>
      <c r="R3907" t="s">
        <v>8319</v>
      </c>
      <c r="S3907" s="11">
        <f t="shared" ref="S3907:S3970" si="307">(((J3907/60)/60)/24)+DATE(1970, 1,1)</f>
        <v>42124.623877314814</v>
      </c>
      <c r="T3907" s="11">
        <f t="shared" ref="T3907:T3970" si="308">(((I3907/60)/60)/24)</f>
        <v>16597.958333333332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0</v>
      </c>
      <c r="P3908">
        <f t="shared" si="306"/>
        <v>0</v>
      </c>
      <c r="Q3908" s="13" t="s">
        <v>8318</v>
      </c>
      <c r="R3908" t="s">
        <v>8319</v>
      </c>
      <c r="S3908" s="11">
        <f t="shared" si="307"/>
        <v>42143.917743055557</v>
      </c>
      <c r="T3908" s="11">
        <f t="shared" si="308"/>
        <v>16612.559027777777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0</v>
      </c>
      <c r="P3909">
        <f t="shared" si="306"/>
        <v>0</v>
      </c>
      <c r="Q3909" s="13" t="s">
        <v>8318</v>
      </c>
      <c r="R3909" t="s">
        <v>8319</v>
      </c>
      <c r="S3909" s="11">
        <f t="shared" si="307"/>
        <v>41906.819513888891</v>
      </c>
      <c r="T3909" s="11">
        <f t="shared" si="308"/>
        <v>16369.838888888889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0</v>
      </c>
      <c r="P3910">
        <f t="shared" si="306"/>
        <v>0</v>
      </c>
      <c r="Q3910" s="13" t="s">
        <v>8318</v>
      </c>
      <c r="R3910" t="s">
        <v>8319</v>
      </c>
      <c r="S3910" s="11">
        <f t="shared" si="307"/>
        <v>41834.135370370372</v>
      </c>
      <c r="T3910" s="11">
        <f t="shared" si="308"/>
        <v>16280.135370370372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0</v>
      </c>
      <c r="Q3911" s="13" t="s">
        <v>8318</v>
      </c>
      <c r="R3911" t="s">
        <v>8319</v>
      </c>
      <c r="S3911" s="11">
        <f t="shared" si="307"/>
        <v>41863.359282407408</v>
      </c>
      <c r="T3911" s="11">
        <f t="shared" si="308"/>
        <v>16324.359282407408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0</v>
      </c>
      <c r="P3912">
        <f t="shared" si="306"/>
        <v>0</v>
      </c>
      <c r="Q3912" s="13" t="s">
        <v>8318</v>
      </c>
      <c r="R3912" t="s">
        <v>8319</v>
      </c>
      <c r="S3912" s="11">
        <f t="shared" si="307"/>
        <v>42224.756909722222</v>
      </c>
      <c r="T3912" s="11">
        <f t="shared" si="308"/>
        <v>16685.756909722222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0</v>
      </c>
      <c r="P3913">
        <f t="shared" si="306"/>
        <v>0</v>
      </c>
      <c r="Q3913" s="13" t="s">
        <v>8318</v>
      </c>
      <c r="R3913" t="s">
        <v>8319</v>
      </c>
      <c r="S3913" s="11">
        <f t="shared" si="307"/>
        <v>41939.8122337963</v>
      </c>
      <c r="T3913" s="11">
        <f t="shared" si="308"/>
        <v>16400.853900462964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0</v>
      </c>
      <c r="Q3914" s="13" t="s">
        <v>8318</v>
      </c>
      <c r="R3914" t="s">
        <v>8319</v>
      </c>
      <c r="S3914" s="11">
        <f t="shared" si="307"/>
        <v>42059.270023148143</v>
      </c>
      <c r="T3914" s="11">
        <f t="shared" si="308"/>
        <v>16550.190972222223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3" t="s">
        <v>8318</v>
      </c>
      <c r="R3915" t="s">
        <v>8319</v>
      </c>
      <c r="S3915" s="11">
        <f t="shared" si="307"/>
        <v>42308.211215277777</v>
      </c>
      <c r="T3915" s="11">
        <f t="shared" si="308"/>
        <v>16769.252881944445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0</v>
      </c>
      <c r="P3916">
        <f t="shared" si="306"/>
        <v>0</v>
      </c>
      <c r="Q3916" s="13" t="s">
        <v>8318</v>
      </c>
      <c r="R3916" t="s">
        <v>8319</v>
      </c>
      <c r="S3916" s="11">
        <f t="shared" si="307"/>
        <v>42114.818935185183</v>
      </c>
      <c r="T3916" s="11">
        <f t="shared" si="308"/>
        <v>16565.957638888889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0</v>
      </c>
      <c r="Q3917" s="13" t="s">
        <v>8318</v>
      </c>
      <c r="R3917" t="s">
        <v>8319</v>
      </c>
      <c r="S3917" s="11">
        <f t="shared" si="307"/>
        <v>42492.98505787037</v>
      </c>
      <c r="T3917" s="11">
        <f t="shared" si="308"/>
        <v>16953.98505787037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3" t="s">
        <v>8318</v>
      </c>
      <c r="R3918" t="s">
        <v>8319</v>
      </c>
      <c r="S3918" s="11">
        <f t="shared" si="307"/>
        <v>42494.471666666665</v>
      </c>
      <c r="T3918" s="11">
        <f t="shared" si="308"/>
        <v>16955.471666666668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0</v>
      </c>
      <c r="Q3919" s="13" t="s">
        <v>8318</v>
      </c>
      <c r="R3919" t="s">
        <v>8319</v>
      </c>
      <c r="S3919" s="11">
        <f t="shared" si="307"/>
        <v>41863.527326388888</v>
      </c>
      <c r="T3919" s="11">
        <f t="shared" si="308"/>
        <v>16324.52732638889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0</v>
      </c>
      <c r="Q3920" s="13" t="s">
        <v>8318</v>
      </c>
      <c r="R3920" t="s">
        <v>8319</v>
      </c>
      <c r="S3920" s="11">
        <f t="shared" si="307"/>
        <v>41843.664618055554</v>
      </c>
      <c r="T3920" s="11">
        <f t="shared" si="308"/>
        <v>16286.666666666666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s="13" t="s">
        <v>8318</v>
      </c>
      <c r="R3921" t="s">
        <v>8319</v>
      </c>
      <c r="S3921" s="11">
        <f t="shared" si="307"/>
        <v>42358.684872685189</v>
      </c>
      <c r="T3921" s="11">
        <f t="shared" si="308"/>
        <v>16818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s="13" t="s">
        <v>8318</v>
      </c>
      <c r="R3922" t="s">
        <v>8319</v>
      </c>
      <c r="S3922" s="11">
        <f t="shared" si="307"/>
        <v>42657.38726851852</v>
      </c>
      <c r="T3922" s="11">
        <f t="shared" si="308"/>
        <v>17118.428935185188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3" t="s">
        <v>8318</v>
      </c>
      <c r="R3923" t="s">
        <v>8319</v>
      </c>
      <c r="S3923" s="11">
        <f t="shared" si="307"/>
        <v>41926.542303240742</v>
      </c>
      <c r="T3923" s="11">
        <f t="shared" si="308"/>
        <v>16369.75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s="13" t="s">
        <v>8318</v>
      </c>
      <c r="R3924" t="s">
        <v>8319</v>
      </c>
      <c r="S3924" s="11">
        <f t="shared" si="307"/>
        <v>42020.768634259264</v>
      </c>
      <c r="T3924" s="11">
        <f t="shared" si="308"/>
        <v>16496.958333333332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0</v>
      </c>
      <c r="P3925">
        <f t="shared" si="306"/>
        <v>0</v>
      </c>
      <c r="Q3925" s="13" t="s">
        <v>8318</v>
      </c>
      <c r="R3925" t="s">
        <v>8319</v>
      </c>
      <c r="S3925" s="11">
        <f t="shared" si="307"/>
        <v>42075.979988425926</v>
      </c>
      <c r="T3925" s="11">
        <f t="shared" si="308"/>
        <v>16534.979988425926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s="13" t="s">
        <v>8318</v>
      </c>
      <c r="R3926" t="s">
        <v>8319</v>
      </c>
      <c r="S3926" s="11">
        <f t="shared" si="307"/>
        <v>41786.959745370368</v>
      </c>
      <c r="T3926" s="11">
        <f t="shared" si="308"/>
        <v>16247.95974537037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3" t="s">
        <v>8318</v>
      </c>
      <c r="R3927" t="s">
        <v>8319</v>
      </c>
      <c r="S3927" s="11">
        <f t="shared" si="307"/>
        <v>41820.870821759258</v>
      </c>
      <c r="T3927" s="11">
        <f t="shared" si="308"/>
        <v>16281.870821759259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3" t="s">
        <v>8318</v>
      </c>
      <c r="R3928" t="s">
        <v>8319</v>
      </c>
      <c r="S3928" s="11">
        <f t="shared" si="307"/>
        <v>41970.085046296299</v>
      </c>
      <c r="T3928" s="11">
        <f t="shared" si="308"/>
        <v>16431.085046296295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3" t="s">
        <v>8318</v>
      </c>
      <c r="R3929" t="s">
        <v>8319</v>
      </c>
      <c r="S3929" s="11">
        <f t="shared" si="307"/>
        <v>41830.267407407409</v>
      </c>
      <c r="T3929" s="11">
        <f t="shared" si="308"/>
        <v>16291.267407407408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0</v>
      </c>
      <c r="P3930">
        <f t="shared" si="306"/>
        <v>0</v>
      </c>
      <c r="Q3930" s="13" t="s">
        <v>8318</v>
      </c>
      <c r="R3930" t="s">
        <v>8319</v>
      </c>
      <c r="S3930" s="11">
        <f t="shared" si="307"/>
        <v>42265.683182870373</v>
      </c>
      <c r="T3930" s="11">
        <f t="shared" si="308"/>
        <v>16724.207638888889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s="13" t="s">
        <v>8318</v>
      </c>
      <c r="R3931" t="s">
        <v>8319</v>
      </c>
      <c r="S3931" s="11">
        <f t="shared" si="307"/>
        <v>42601.827141203699</v>
      </c>
      <c r="T3931" s="11">
        <f t="shared" si="308"/>
        <v>17062.827141203703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3" t="s">
        <v>8318</v>
      </c>
      <c r="R3932" t="s">
        <v>8319</v>
      </c>
      <c r="S3932" s="11">
        <f t="shared" si="307"/>
        <v>42433.338749999995</v>
      </c>
      <c r="T3932" s="11">
        <f t="shared" si="308"/>
        <v>16892.25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3" t="s">
        <v>8318</v>
      </c>
      <c r="R3933" t="s">
        <v>8319</v>
      </c>
      <c r="S3933" s="11">
        <f t="shared" si="307"/>
        <v>42228.151701388888</v>
      </c>
      <c r="T3933" s="11">
        <f t="shared" si="308"/>
        <v>16684.151701388888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3" t="s">
        <v>8318</v>
      </c>
      <c r="R3934" t="s">
        <v>8319</v>
      </c>
      <c r="S3934" s="11">
        <f t="shared" si="307"/>
        <v>42415.168564814812</v>
      </c>
      <c r="T3934" s="11">
        <f t="shared" si="308"/>
        <v>16876.126898148148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3" t="s">
        <v>8318</v>
      </c>
      <c r="R3935" t="s">
        <v>8319</v>
      </c>
      <c r="S3935" s="11">
        <f t="shared" si="307"/>
        <v>42538.968310185184</v>
      </c>
      <c r="T3935" s="11">
        <f t="shared" si="308"/>
        <v>16999.02986111111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s="13" t="s">
        <v>8318</v>
      </c>
      <c r="R3936" t="s">
        <v>8319</v>
      </c>
      <c r="S3936" s="11">
        <f t="shared" si="307"/>
        <v>42233.671747685185</v>
      </c>
      <c r="T3936" s="11">
        <f t="shared" si="308"/>
        <v>16709.541666666668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3" t="s">
        <v>8318</v>
      </c>
      <c r="R3937" t="s">
        <v>8319</v>
      </c>
      <c r="S3937" s="11">
        <f t="shared" si="307"/>
        <v>42221.656782407401</v>
      </c>
      <c r="T3937" s="11">
        <f t="shared" si="308"/>
        <v>16712.656782407405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3" t="s">
        <v>8318</v>
      </c>
      <c r="R3938" t="s">
        <v>8319</v>
      </c>
      <c r="S3938" s="11">
        <f t="shared" si="307"/>
        <v>42675.262962962966</v>
      </c>
      <c r="T3938" s="11">
        <f t="shared" si="308"/>
        <v>17136.304629629631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3" t="s">
        <v>8318</v>
      </c>
      <c r="R3939" t="s">
        <v>8319</v>
      </c>
      <c r="S3939" s="11">
        <f t="shared" si="307"/>
        <v>42534.631481481483</v>
      </c>
      <c r="T3939" s="11">
        <f t="shared" si="308"/>
        <v>16993.63148148148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s="13" t="s">
        <v>8318</v>
      </c>
      <c r="R3940" t="s">
        <v>8319</v>
      </c>
      <c r="S3940" s="11">
        <f t="shared" si="307"/>
        <v>42151.905717592599</v>
      </c>
      <c r="T3940" s="11">
        <f t="shared" si="308"/>
        <v>16613.905717592595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s="13" t="s">
        <v>8318</v>
      </c>
      <c r="R3941" t="s">
        <v>8319</v>
      </c>
      <c r="S3941" s="11">
        <f t="shared" si="307"/>
        <v>41915.400219907409</v>
      </c>
      <c r="T3941" s="11">
        <f t="shared" si="308"/>
        <v>16350.1875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3" t="s">
        <v>8318</v>
      </c>
      <c r="R3942" t="s">
        <v>8319</v>
      </c>
      <c r="S3942" s="11">
        <f t="shared" si="307"/>
        <v>41961.492488425924</v>
      </c>
      <c r="T3942" s="11">
        <f t="shared" si="308"/>
        <v>16437.492488425927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0</v>
      </c>
      <c r="Q3943" s="13" t="s">
        <v>8318</v>
      </c>
      <c r="R3943" t="s">
        <v>8319</v>
      </c>
      <c r="S3943" s="11">
        <f t="shared" si="307"/>
        <v>41940.587233796294</v>
      </c>
      <c r="T3943" s="11">
        <f t="shared" si="308"/>
        <v>16399.041666666668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3" t="s">
        <v>8318</v>
      </c>
      <c r="R3944" t="s">
        <v>8319</v>
      </c>
      <c r="S3944" s="11">
        <f t="shared" si="307"/>
        <v>42111.904097222221</v>
      </c>
      <c r="T3944" s="11">
        <f t="shared" si="308"/>
        <v>16602.904097222221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0</v>
      </c>
      <c r="P3945">
        <f t="shared" si="306"/>
        <v>0</v>
      </c>
      <c r="Q3945" s="13" t="s">
        <v>8318</v>
      </c>
      <c r="R3945" t="s">
        <v>8319</v>
      </c>
      <c r="S3945" s="11">
        <f t="shared" si="307"/>
        <v>42279.778564814813</v>
      </c>
      <c r="T3945" s="11">
        <f t="shared" si="308"/>
        <v>16741.701388888887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3" t="s">
        <v>8318</v>
      </c>
      <c r="R3946" t="s">
        <v>8319</v>
      </c>
      <c r="S3946" s="11">
        <f t="shared" si="307"/>
        <v>42213.662905092591</v>
      </c>
      <c r="T3946" s="11">
        <f t="shared" si="308"/>
        <v>16674.662905092591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0</v>
      </c>
      <c r="Q3947" s="13" t="s">
        <v>8318</v>
      </c>
      <c r="R3947" t="s">
        <v>8319</v>
      </c>
      <c r="S3947" s="11">
        <f t="shared" si="307"/>
        <v>42109.801712962959</v>
      </c>
      <c r="T3947" s="11">
        <f t="shared" si="308"/>
        <v>16570.801712962962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0</v>
      </c>
      <c r="P3948">
        <f t="shared" si="306"/>
        <v>0</v>
      </c>
      <c r="Q3948" s="13" t="s">
        <v>8318</v>
      </c>
      <c r="R3948" t="s">
        <v>8319</v>
      </c>
      <c r="S3948" s="11">
        <f t="shared" si="307"/>
        <v>42031.833587962959</v>
      </c>
      <c r="T3948" s="11">
        <f t="shared" si="308"/>
        <v>16494.333333333332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0</v>
      </c>
      <c r="P3949">
        <f t="shared" si="306"/>
        <v>0</v>
      </c>
      <c r="Q3949" s="13" t="s">
        <v>8318</v>
      </c>
      <c r="R3949" t="s">
        <v>8319</v>
      </c>
      <c r="S3949" s="11">
        <f t="shared" si="307"/>
        <v>42615.142870370371</v>
      </c>
      <c r="T3949" s="11">
        <f t="shared" si="308"/>
        <v>17076.142870370371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3" t="s">
        <v>8318</v>
      </c>
      <c r="R3950" t="s">
        <v>8319</v>
      </c>
      <c r="S3950" s="11">
        <f t="shared" si="307"/>
        <v>41829.325497685182</v>
      </c>
      <c r="T3950" s="11">
        <f t="shared" si="308"/>
        <v>16320.325497685184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0</v>
      </c>
      <c r="P3951">
        <f t="shared" si="306"/>
        <v>0</v>
      </c>
      <c r="Q3951" s="13" t="s">
        <v>8318</v>
      </c>
      <c r="R3951" t="s">
        <v>8319</v>
      </c>
      <c r="S3951" s="11">
        <f t="shared" si="307"/>
        <v>42016.120613425926</v>
      </c>
      <c r="T3951" s="11">
        <f t="shared" si="308"/>
        <v>16477.120613425926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0</v>
      </c>
      <c r="P3952">
        <f t="shared" si="306"/>
        <v>0</v>
      </c>
      <c r="Q3952" s="13" t="s">
        <v>8318</v>
      </c>
      <c r="R3952" t="s">
        <v>8319</v>
      </c>
      <c r="S3952" s="11">
        <f t="shared" si="307"/>
        <v>42439.702314814815</v>
      </c>
      <c r="T3952" s="11">
        <f t="shared" si="308"/>
        <v>16899.774305555555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0</v>
      </c>
      <c r="Q3953" s="13" t="s">
        <v>8318</v>
      </c>
      <c r="R3953" t="s">
        <v>8319</v>
      </c>
      <c r="S3953" s="11">
        <f t="shared" si="307"/>
        <v>42433.825717592597</v>
      </c>
      <c r="T3953" s="11">
        <f t="shared" si="308"/>
        <v>16924.784050925929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0</v>
      </c>
      <c r="Q3954" s="13" t="s">
        <v>8318</v>
      </c>
      <c r="R3954" t="s">
        <v>8319</v>
      </c>
      <c r="S3954" s="11">
        <f t="shared" si="307"/>
        <v>42243.790393518517</v>
      </c>
      <c r="T3954" s="11">
        <f t="shared" si="308"/>
        <v>16734.79039351852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3" t="s">
        <v>8318</v>
      </c>
      <c r="R3955" t="s">
        <v>8319</v>
      </c>
      <c r="S3955" s="11">
        <f t="shared" si="307"/>
        <v>42550.048449074078</v>
      </c>
      <c r="T3955" s="11">
        <f t="shared" si="308"/>
        <v>17011.978472222221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3" t="s">
        <v>8318</v>
      </c>
      <c r="R3956" t="s">
        <v>8319</v>
      </c>
      <c r="S3956" s="11">
        <f t="shared" si="307"/>
        <v>41774.651203703703</v>
      </c>
      <c r="T3956" s="11">
        <f t="shared" si="308"/>
        <v>16265.651203703705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0</v>
      </c>
      <c r="P3957">
        <f t="shared" si="306"/>
        <v>0</v>
      </c>
      <c r="Q3957" s="13" t="s">
        <v>8318</v>
      </c>
      <c r="R3957" t="s">
        <v>8319</v>
      </c>
      <c r="S3957" s="11">
        <f t="shared" si="307"/>
        <v>42306.848854166667</v>
      </c>
      <c r="T3957" s="11">
        <f t="shared" si="308"/>
        <v>16767.890520833334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3" t="s">
        <v>8318</v>
      </c>
      <c r="R3958" t="s">
        <v>8319</v>
      </c>
      <c r="S3958" s="11">
        <f t="shared" si="307"/>
        <v>42457.932025462964</v>
      </c>
      <c r="T3958" s="11">
        <f t="shared" si="308"/>
        <v>16916.013888888887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0</v>
      </c>
      <c r="Q3959" s="13" t="s">
        <v>8318</v>
      </c>
      <c r="R3959" t="s">
        <v>8319</v>
      </c>
      <c r="S3959" s="11">
        <f t="shared" si="307"/>
        <v>42513.976319444439</v>
      </c>
      <c r="T3959" s="11">
        <f t="shared" si="308"/>
        <v>16990.976319444442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0</v>
      </c>
      <c r="P3960">
        <f t="shared" si="306"/>
        <v>0</v>
      </c>
      <c r="Q3960" s="13" t="s">
        <v>8318</v>
      </c>
      <c r="R3960" t="s">
        <v>8319</v>
      </c>
      <c r="S3960" s="11">
        <f t="shared" si="307"/>
        <v>41816.950370370374</v>
      </c>
      <c r="T3960" s="11">
        <f t="shared" si="308"/>
        <v>16284.583333333334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3" t="s">
        <v>8318</v>
      </c>
      <c r="R3961" t="s">
        <v>8319</v>
      </c>
      <c r="S3961" s="11">
        <f t="shared" si="307"/>
        <v>41880.788842592592</v>
      </c>
      <c r="T3961" s="11">
        <f t="shared" si="308"/>
        <v>16341.788842592592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3" t="s">
        <v>8318</v>
      </c>
      <c r="R3962" t="s">
        <v>8319</v>
      </c>
      <c r="S3962" s="11">
        <f t="shared" si="307"/>
        <v>42342.845555555556</v>
      </c>
      <c r="T3962" s="11">
        <f t="shared" si="308"/>
        <v>16803.845555555556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0</v>
      </c>
      <c r="Q3963" s="13" t="s">
        <v>8318</v>
      </c>
      <c r="R3963" t="s">
        <v>8319</v>
      </c>
      <c r="S3963" s="11">
        <f t="shared" si="307"/>
        <v>41745.891319444447</v>
      </c>
      <c r="T3963" s="11">
        <f t="shared" si="308"/>
        <v>16198.891319444445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3" t="s">
        <v>8318</v>
      </c>
      <c r="R3964" t="s">
        <v>8319</v>
      </c>
      <c r="S3964" s="11">
        <f t="shared" si="307"/>
        <v>42311.621458333335</v>
      </c>
      <c r="T3964" s="11">
        <f t="shared" si="308"/>
        <v>16767.621458333331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3" t="s">
        <v>8318</v>
      </c>
      <c r="R3965" t="s">
        <v>8319</v>
      </c>
      <c r="S3965" s="11">
        <f t="shared" si="307"/>
        <v>42296.154131944444</v>
      </c>
      <c r="T3965" s="11">
        <f t="shared" si="308"/>
        <v>16757.195798611112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0</v>
      </c>
      <c r="P3966">
        <f t="shared" si="306"/>
        <v>0</v>
      </c>
      <c r="Q3966" s="13" t="s">
        <v>8318</v>
      </c>
      <c r="R3966" t="s">
        <v>8319</v>
      </c>
      <c r="S3966" s="11">
        <f t="shared" si="307"/>
        <v>42053.722060185188</v>
      </c>
      <c r="T3966" s="11">
        <f t="shared" si="308"/>
        <v>16544.68039351852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0</v>
      </c>
      <c r="P3967">
        <f t="shared" si="306"/>
        <v>0</v>
      </c>
      <c r="Q3967" s="13" t="s">
        <v>8318</v>
      </c>
      <c r="R3967" t="s">
        <v>8319</v>
      </c>
      <c r="S3967" s="11">
        <f t="shared" si="307"/>
        <v>42414.235879629632</v>
      </c>
      <c r="T3967" s="11">
        <f t="shared" si="308"/>
        <v>16905.194212962964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0</v>
      </c>
      <c r="P3968">
        <f t="shared" si="306"/>
        <v>0</v>
      </c>
      <c r="Q3968" s="13" t="s">
        <v>8318</v>
      </c>
      <c r="R3968" t="s">
        <v>8319</v>
      </c>
      <c r="S3968" s="11">
        <f t="shared" si="307"/>
        <v>41801.711550925924</v>
      </c>
      <c r="T3968" s="11">
        <f t="shared" si="308"/>
        <v>16275.124305555555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0</v>
      </c>
      <c r="P3969">
        <f t="shared" si="306"/>
        <v>0</v>
      </c>
      <c r="Q3969" s="13" t="s">
        <v>8318</v>
      </c>
      <c r="R3969" t="s">
        <v>8319</v>
      </c>
      <c r="S3969" s="11">
        <f t="shared" si="307"/>
        <v>42770.290590277778</v>
      </c>
      <c r="T3969" s="11">
        <f t="shared" si="308"/>
        <v>17231.290590277778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0</v>
      </c>
      <c r="P3970">
        <f t="shared" si="306"/>
        <v>0</v>
      </c>
      <c r="Q3970" s="13" t="s">
        <v>8318</v>
      </c>
      <c r="R3970" t="s">
        <v>8319</v>
      </c>
      <c r="S3970" s="11">
        <f t="shared" si="307"/>
        <v>42452.815659722226</v>
      </c>
      <c r="T3970" s="11">
        <f t="shared" si="308"/>
        <v>16943.815659722222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0</v>
      </c>
      <c r="P3971">
        <f t="shared" ref="P3971:P4034" si="311">ROUND(E3971/L3971,2)</f>
        <v>0</v>
      </c>
      <c r="Q3971" s="13" t="s">
        <v>8318</v>
      </c>
      <c r="R3971" t="s">
        <v>8319</v>
      </c>
      <c r="S3971" s="11">
        <f t="shared" ref="S3971:S4034" si="312">(((J3971/60)/60)/24)+DATE(1970, 1,1)</f>
        <v>42601.854699074072</v>
      </c>
      <c r="T3971" s="11">
        <f t="shared" ref="T3971:T4034" si="313">(((I3971/60)/60)/24)</f>
        <v>17042.163194444445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0</v>
      </c>
      <c r="Q3972" s="13" t="s">
        <v>8318</v>
      </c>
      <c r="R3972" t="s">
        <v>8319</v>
      </c>
      <c r="S3972" s="11">
        <f t="shared" si="312"/>
        <v>42447.863553240735</v>
      </c>
      <c r="T3972" s="11">
        <f t="shared" si="313"/>
        <v>16908.863553240739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0</v>
      </c>
      <c r="P3973">
        <f t="shared" si="311"/>
        <v>0</v>
      </c>
      <c r="Q3973" s="13" t="s">
        <v>8318</v>
      </c>
      <c r="R3973" t="s">
        <v>8319</v>
      </c>
      <c r="S3973" s="11">
        <f t="shared" si="312"/>
        <v>41811.536180555559</v>
      </c>
      <c r="T3973" s="11">
        <f t="shared" si="313"/>
        <v>16272.536180555557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0</v>
      </c>
      <c r="P3974">
        <f t="shared" si="311"/>
        <v>0</v>
      </c>
      <c r="Q3974" s="13" t="s">
        <v>8318</v>
      </c>
      <c r="R3974" t="s">
        <v>8319</v>
      </c>
      <c r="S3974" s="11">
        <f t="shared" si="312"/>
        <v>41981.067523148144</v>
      </c>
      <c r="T3974" s="11">
        <f t="shared" si="313"/>
        <v>16472.067523148147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0</v>
      </c>
      <c r="P3975">
        <f t="shared" si="311"/>
        <v>0</v>
      </c>
      <c r="Q3975" s="13" t="s">
        <v>8318</v>
      </c>
      <c r="R3975" t="s">
        <v>8319</v>
      </c>
      <c r="S3975" s="11">
        <f t="shared" si="312"/>
        <v>42469.68414351852</v>
      </c>
      <c r="T3975" s="11">
        <f t="shared" si="313"/>
        <v>16930.166666666668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0</v>
      </c>
      <c r="P3976">
        <f t="shared" si="311"/>
        <v>0</v>
      </c>
      <c r="Q3976" s="13" t="s">
        <v>8318</v>
      </c>
      <c r="R3976" t="s">
        <v>8319</v>
      </c>
      <c r="S3976" s="11">
        <f t="shared" si="312"/>
        <v>42493.546851851846</v>
      </c>
      <c r="T3976" s="11">
        <f t="shared" si="313"/>
        <v>16954.54685185185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3" t="s">
        <v>8318</v>
      </c>
      <c r="R3977" t="s">
        <v>8319</v>
      </c>
      <c r="S3977" s="11">
        <f t="shared" si="312"/>
        <v>42534.866875</v>
      </c>
      <c r="T3977" s="11">
        <f t="shared" si="313"/>
        <v>16995.866875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0</v>
      </c>
      <c r="P3978">
        <f t="shared" si="311"/>
        <v>0</v>
      </c>
      <c r="Q3978" s="13" t="s">
        <v>8318</v>
      </c>
      <c r="R3978" t="s">
        <v>8319</v>
      </c>
      <c r="S3978" s="11">
        <f t="shared" si="312"/>
        <v>41830.858344907407</v>
      </c>
      <c r="T3978" s="11">
        <f t="shared" si="313"/>
        <v>16283.291666666666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0</v>
      </c>
      <c r="P3979">
        <f t="shared" si="311"/>
        <v>0</v>
      </c>
      <c r="Q3979" s="13" t="s">
        <v>8318</v>
      </c>
      <c r="R3979" t="s">
        <v>8319</v>
      </c>
      <c r="S3979" s="11">
        <f t="shared" si="312"/>
        <v>42543.788564814815</v>
      </c>
      <c r="T3979" s="11">
        <f t="shared" si="313"/>
        <v>17004.788564814815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0</v>
      </c>
      <c r="P3980">
        <f t="shared" si="311"/>
        <v>0</v>
      </c>
      <c r="Q3980" s="13" t="s">
        <v>8318</v>
      </c>
      <c r="R3980" t="s">
        <v>8319</v>
      </c>
      <c r="S3980" s="11">
        <f t="shared" si="312"/>
        <v>41975.642974537041</v>
      </c>
      <c r="T3980" s="11">
        <f t="shared" si="313"/>
        <v>16466.642974537037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0</v>
      </c>
      <c r="P3981">
        <f t="shared" si="311"/>
        <v>0</v>
      </c>
      <c r="Q3981" s="13" t="s">
        <v>8318</v>
      </c>
      <c r="R3981" t="s">
        <v>8319</v>
      </c>
      <c r="S3981" s="11">
        <f t="shared" si="312"/>
        <v>42069.903437500005</v>
      </c>
      <c r="T3981" s="11">
        <f t="shared" si="313"/>
        <v>16523.833333333332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0</v>
      </c>
      <c r="P3982">
        <f t="shared" si="311"/>
        <v>0</v>
      </c>
      <c r="Q3982" s="13" t="s">
        <v>8318</v>
      </c>
      <c r="R3982" t="s">
        <v>8319</v>
      </c>
      <c r="S3982" s="11">
        <f t="shared" si="312"/>
        <v>41795.598923611113</v>
      </c>
      <c r="T3982" s="11">
        <f t="shared" si="313"/>
        <v>16256.598923611111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0</v>
      </c>
      <c r="P3983">
        <f t="shared" si="311"/>
        <v>0</v>
      </c>
      <c r="Q3983" s="13" t="s">
        <v>8318</v>
      </c>
      <c r="R3983" t="s">
        <v>8319</v>
      </c>
      <c r="S3983" s="11">
        <f t="shared" si="312"/>
        <v>42508.179965277777</v>
      </c>
      <c r="T3983" s="11">
        <f t="shared" si="313"/>
        <v>16999.179965277777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0</v>
      </c>
      <c r="P3984">
        <f t="shared" si="311"/>
        <v>0</v>
      </c>
      <c r="Q3984" s="13" t="s">
        <v>8318</v>
      </c>
      <c r="R3984" t="s">
        <v>8319</v>
      </c>
      <c r="S3984" s="11">
        <f t="shared" si="312"/>
        <v>42132.809953703705</v>
      </c>
      <c r="T3984" s="11">
        <f t="shared" si="313"/>
        <v>16623.809953703701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0</v>
      </c>
      <c r="P3985">
        <f t="shared" si="311"/>
        <v>0</v>
      </c>
      <c r="Q3985" s="13" t="s">
        <v>8318</v>
      </c>
      <c r="R3985" t="s">
        <v>8319</v>
      </c>
      <c r="S3985" s="11">
        <f t="shared" si="312"/>
        <v>41747.86986111111</v>
      </c>
      <c r="T3985" s="11">
        <f t="shared" si="313"/>
        <v>16210.290972222223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0</v>
      </c>
      <c r="P3986">
        <f t="shared" si="311"/>
        <v>0</v>
      </c>
      <c r="Q3986" s="13" t="s">
        <v>8318</v>
      </c>
      <c r="R3986" t="s">
        <v>8319</v>
      </c>
      <c r="S3986" s="11">
        <f t="shared" si="312"/>
        <v>41920.963472222218</v>
      </c>
      <c r="T3986" s="11">
        <f t="shared" si="313"/>
        <v>16382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0</v>
      </c>
      <c r="P3987">
        <f t="shared" si="311"/>
        <v>0</v>
      </c>
      <c r="Q3987" s="13" t="s">
        <v>8318</v>
      </c>
      <c r="R3987" t="s">
        <v>8319</v>
      </c>
      <c r="S3987" s="11">
        <f t="shared" si="312"/>
        <v>42399.707407407404</v>
      </c>
      <c r="T3987" s="11">
        <f t="shared" si="313"/>
        <v>16851.878472222223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0</v>
      </c>
      <c r="P3988">
        <f t="shared" si="311"/>
        <v>0</v>
      </c>
      <c r="Q3988" s="13" t="s">
        <v>8318</v>
      </c>
      <c r="R3988" t="s">
        <v>8319</v>
      </c>
      <c r="S3988" s="11">
        <f t="shared" si="312"/>
        <v>42467.548541666663</v>
      </c>
      <c r="T3988" s="11">
        <f t="shared" si="313"/>
        <v>16927.544444444444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0</v>
      </c>
      <c r="P3989">
        <f t="shared" si="311"/>
        <v>0</v>
      </c>
      <c r="Q3989" s="13" t="s">
        <v>8318</v>
      </c>
      <c r="R3989" t="s">
        <v>8319</v>
      </c>
      <c r="S3989" s="11">
        <f t="shared" si="312"/>
        <v>41765.92465277778</v>
      </c>
      <c r="T3989" s="11">
        <f t="shared" si="313"/>
        <v>16206.924652777778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0</v>
      </c>
      <c r="P3990">
        <f t="shared" si="311"/>
        <v>0</v>
      </c>
      <c r="Q3990" s="13" t="s">
        <v>8318</v>
      </c>
      <c r="R3990" t="s">
        <v>8319</v>
      </c>
      <c r="S3990" s="11">
        <f t="shared" si="312"/>
        <v>42230.08116898148</v>
      </c>
      <c r="T3990" s="11">
        <f t="shared" si="313"/>
        <v>16676.08116898148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3" t="s">
        <v>8318</v>
      </c>
      <c r="R3991" t="s">
        <v>8319</v>
      </c>
      <c r="S3991" s="11">
        <f t="shared" si="312"/>
        <v>42286.749780092592</v>
      </c>
      <c r="T3991" s="11">
        <f t="shared" si="313"/>
        <v>16747.79144675926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0</v>
      </c>
      <c r="P3992">
        <f t="shared" si="311"/>
        <v>0</v>
      </c>
      <c r="Q3992" s="13" t="s">
        <v>8318</v>
      </c>
      <c r="R3992" t="s">
        <v>8319</v>
      </c>
      <c r="S3992" s="11">
        <f t="shared" si="312"/>
        <v>42401.672372685185</v>
      </c>
      <c r="T3992" s="11">
        <f t="shared" si="313"/>
        <v>16862.672372685185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0</v>
      </c>
      <c r="P3993">
        <f t="shared" si="311"/>
        <v>0</v>
      </c>
      <c r="Q3993" s="13" t="s">
        <v>8318</v>
      </c>
      <c r="R3993" t="s">
        <v>8319</v>
      </c>
      <c r="S3993" s="11">
        <f t="shared" si="312"/>
        <v>42125.644467592589</v>
      </c>
      <c r="T3993" s="11">
        <f t="shared" si="313"/>
        <v>16586.644467592592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0</v>
      </c>
      <c r="P3994">
        <f t="shared" si="311"/>
        <v>0</v>
      </c>
      <c r="Q3994" s="13" t="s">
        <v>8318</v>
      </c>
      <c r="R3994" t="s">
        <v>8319</v>
      </c>
      <c r="S3994" s="11">
        <f t="shared" si="312"/>
        <v>42289.94049768518</v>
      </c>
      <c r="T3994" s="11">
        <f t="shared" si="313"/>
        <v>16780.982164351852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s="13" t="s">
        <v>8318</v>
      </c>
      <c r="R3995" t="s">
        <v>8319</v>
      </c>
      <c r="S3995" s="11">
        <f t="shared" si="312"/>
        <v>42107.864722222221</v>
      </c>
      <c r="T3995" s="11">
        <f t="shared" si="313"/>
        <v>16568.864722222221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s="13" t="s">
        <v>8318</v>
      </c>
      <c r="R3996" t="s">
        <v>8319</v>
      </c>
      <c r="S3996" s="11">
        <f t="shared" si="312"/>
        <v>41809.389930555553</v>
      </c>
      <c r="T3996" s="11">
        <f t="shared" si="313"/>
        <v>16270.389930555555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3" t="s">
        <v>8318</v>
      </c>
      <c r="R3997" t="s">
        <v>8319</v>
      </c>
      <c r="S3997" s="11">
        <f t="shared" si="312"/>
        <v>42019.683761574073</v>
      </c>
      <c r="T3997" s="11">
        <f t="shared" si="313"/>
        <v>16480.477083333335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0</v>
      </c>
      <c r="P3998">
        <f t="shared" si="311"/>
        <v>0</v>
      </c>
      <c r="Q3998" s="13" t="s">
        <v>8318</v>
      </c>
      <c r="R3998" t="s">
        <v>8319</v>
      </c>
      <c r="S3998" s="11">
        <f t="shared" si="312"/>
        <v>41950.26694444444</v>
      </c>
      <c r="T3998" s="11">
        <f t="shared" si="313"/>
        <v>16394.669444444444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3" t="s">
        <v>8318</v>
      </c>
      <c r="R3999" t="s">
        <v>8319</v>
      </c>
      <c r="S3999" s="11">
        <f t="shared" si="312"/>
        <v>42069.391446759255</v>
      </c>
      <c r="T3999" s="11">
        <f t="shared" si="313"/>
        <v>16530.349780092594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0</v>
      </c>
      <c r="P4000">
        <f t="shared" si="311"/>
        <v>0</v>
      </c>
      <c r="Q4000" s="13" t="s">
        <v>8318</v>
      </c>
      <c r="R4000" t="s">
        <v>8319</v>
      </c>
      <c r="S4000" s="11">
        <f t="shared" si="312"/>
        <v>42061.963263888887</v>
      </c>
      <c r="T4000" s="11">
        <f t="shared" si="313"/>
        <v>16522.921597222223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3" t="s">
        <v>8318</v>
      </c>
      <c r="R4001" t="s">
        <v>8319</v>
      </c>
      <c r="S4001" s="11">
        <f t="shared" si="312"/>
        <v>41842.828680555554</v>
      </c>
      <c r="T4001" s="11">
        <f t="shared" si="313"/>
        <v>16313.827650462963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3" t="s">
        <v>8318</v>
      </c>
      <c r="R4002" t="s">
        <v>8319</v>
      </c>
      <c r="S4002" s="11">
        <f t="shared" si="312"/>
        <v>42437.64534722222</v>
      </c>
      <c r="T4002" s="11">
        <f t="shared" si="313"/>
        <v>16928.603680555556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3" t="s">
        <v>8318</v>
      </c>
      <c r="R4003" t="s">
        <v>8319</v>
      </c>
      <c r="S4003" s="11">
        <f t="shared" si="312"/>
        <v>42775.964212962965</v>
      </c>
      <c r="T4003" s="11">
        <f t="shared" si="313"/>
        <v>17226.791666666668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3" t="s">
        <v>8318</v>
      </c>
      <c r="R4004" t="s">
        <v>8319</v>
      </c>
      <c r="S4004" s="11">
        <f t="shared" si="312"/>
        <v>41879.043530092589</v>
      </c>
      <c r="T4004" s="11">
        <f t="shared" si="313"/>
        <v>16340.043530092591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0</v>
      </c>
      <c r="P4005">
        <f t="shared" si="311"/>
        <v>0</v>
      </c>
      <c r="Q4005" s="13" t="s">
        <v>8318</v>
      </c>
      <c r="R4005" t="s">
        <v>8319</v>
      </c>
      <c r="S4005" s="11">
        <f t="shared" si="312"/>
        <v>42020.587349537032</v>
      </c>
      <c r="T4005" s="11">
        <f t="shared" si="313"/>
        <v>16481.587349537036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3" t="s">
        <v>8318</v>
      </c>
      <c r="R4006" t="s">
        <v>8319</v>
      </c>
      <c r="S4006" s="11">
        <f t="shared" si="312"/>
        <v>41890.16269675926</v>
      </c>
      <c r="T4006" s="11">
        <f t="shared" si="313"/>
        <v>16351.16269675926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0</v>
      </c>
      <c r="P4007">
        <f t="shared" si="311"/>
        <v>0</v>
      </c>
      <c r="Q4007" s="13" t="s">
        <v>8318</v>
      </c>
      <c r="R4007" t="s">
        <v>8319</v>
      </c>
      <c r="S4007" s="11">
        <f t="shared" si="312"/>
        <v>41872.807696759257</v>
      </c>
      <c r="T4007" s="11">
        <f t="shared" si="313"/>
        <v>16363.807696759259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0</v>
      </c>
      <c r="Q4008" s="13" t="s">
        <v>8318</v>
      </c>
      <c r="R4008" t="s">
        <v>8319</v>
      </c>
      <c r="S4008" s="11">
        <f t="shared" si="312"/>
        <v>42391.772997685184</v>
      </c>
      <c r="T4008" s="11">
        <f t="shared" si="313"/>
        <v>16847.772997685188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0</v>
      </c>
      <c r="Q4009" s="13" t="s">
        <v>8318</v>
      </c>
      <c r="R4009" t="s">
        <v>8319</v>
      </c>
      <c r="S4009" s="11">
        <f t="shared" si="312"/>
        <v>41848.772928240738</v>
      </c>
      <c r="T4009" s="11">
        <f t="shared" si="313"/>
        <v>16308.686111111112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0</v>
      </c>
      <c r="P4010">
        <f t="shared" si="311"/>
        <v>0</v>
      </c>
      <c r="Q4010" s="13" t="s">
        <v>8318</v>
      </c>
      <c r="R4010" t="s">
        <v>8319</v>
      </c>
      <c r="S4010" s="11">
        <f t="shared" si="312"/>
        <v>42177.964201388888</v>
      </c>
      <c r="T4010" s="11">
        <f t="shared" si="313"/>
        <v>16638.964201388888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0</v>
      </c>
      <c r="P4011">
        <f t="shared" si="311"/>
        <v>0</v>
      </c>
      <c r="Q4011" s="13" t="s">
        <v>8318</v>
      </c>
      <c r="R4011" t="s">
        <v>8319</v>
      </c>
      <c r="S4011" s="11">
        <f t="shared" si="312"/>
        <v>41851.700925925928</v>
      </c>
      <c r="T4011" s="11">
        <f t="shared" si="313"/>
        <v>16322.700925925927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0</v>
      </c>
      <c r="P4012">
        <f t="shared" si="311"/>
        <v>0</v>
      </c>
      <c r="Q4012" s="13" t="s">
        <v>8318</v>
      </c>
      <c r="R4012" t="s">
        <v>8319</v>
      </c>
      <c r="S4012" s="11">
        <f t="shared" si="312"/>
        <v>41921.770439814813</v>
      </c>
      <c r="T4012" s="11">
        <f t="shared" si="313"/>
        <v>16369.770439814814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13" t="s">
        <v>8318</v>
      </c>
      <c r="R4013" t="s">
        <v>8319</v>
      </c>
      <c r="S4013" s="11">
        <f t="shared" si="312"/>
        <v>42002.54488425926</v>
      </c>
      <c r="T4013" s="11">
        <f t="shared" si="313"/>
        <v>16463.54488425926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3" t="s">
        <v>8318</v>
      </c>
      <c r="R4014" t="s">
        <v>8319</v>
      </c>
      <c r="S4014" s="11">
        <f t="shared" si="312"/>
        <v>42096.544548611113</v>
      </c>
      <c r="T4014" s="11">
        <f t="shared" si="313"/>
        <v>16557.544548611109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s="13" t="s">
        <v>8318</v>
      </c>
      <c r="R4015" t="s">
        <v>8319</v>
      </c>
      <c r="S4015" s="11">
        <f t="shared" si="312"/>
        <v>42021.301192129627</v>
      </c>
      <c r="T4015" s="11">
        <f t="shared" si="313"/>
        <v>16482.301192129627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3" t="s">
        <v>8318</v>
      </c>
      <c r="R4016" t="s">
        <v>8319</v>
      </c>
      <c r="S4016" s="11">
        <f t="shared" si="312"/>
        <v>42419.246168981481</v>
      </c>
      <c r="T4016" s="11">
        <f t="shared" si="313"/>
        <v>16865.246168981485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0</v>
      </c>
      <c r="Q4017" s="13" t="s">
        <v>8318</v>
      </c>
      <c r="R4017" t="s">
        <v>8319</v>
      </c>
      <c r="S4017" s="11">
        <f t="shared" si="312"/>
        <v>42174.780821759254</v>
      </c>
      <c r="T4017" s="11">
        <f t="shared" si="313"/>
        <v>16635.780821759257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3" t="s">
        <v>8318</v>
      </c>
      <c r="R4018" t="s">
        <v>8319</v>
      </c>
      <c r="S4018" s="11">
        <f t="shared" si="312"/>
        <v>41869.872685185182</v>
      </c>
      <c r="T4018" s="11">
        <f t="shared" si="313"/>
        <v>16330.872685185184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0</v>
      </c>
      <c r="P4019">
        <f t="shared" si="311"/>
        <v>0</v>
      </c>
      <c r="Q4019" s="13" t="s">
        <v>8318</v>
      </c>
      <c r="R4019" t="s">
        <v>8319</v>
      </c>
      <c r="S4019" s="11">
        <f t="shared" si="312"/>
        <v>41856.672152777777</v>
      </c>
      <c r="T4019" s="11">
        <f t="shared" si="313"/>
        <v>16317.672152777777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3" t="s">
        <v>8318</v>
      </c>
      <c r="R4020" t="s">
        <v>8319</v>
      </c>
      <c r="S4020" s="11">
        <f t="shared" si="312"/>
        <v>42620.91097222222</v>
      </c>
      <c r="T4020" s="11">
        <f t="shared" si="313"/>
        <v>17081.910972222224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3" t="s">
        <v>8318</v>
      </c>
      <c r="R4021" t="s">
        <v>8319</v>
      </c>
      <c r="S4021" s="11">
        <f t="shared" si="312"/>
        <v>42417.675879629634</v>
      </c>
      <c r="T4021" s="11">
        <f t="shared" si="313"/>
        <v>16906.68611111111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3" t="s">
        <v>8318</v>
      </c>
      <c r="R4022" t="s">
        <v>8319</v>
      </c>
      <c r="S4022" s="11">
        <f t="shared" si="312"/>
        <v>42057.190960648149</v>
      </c>
      <c r="T4022" s="11">
        <f t="shared" si="313"/>
        <v>16518.149293981482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3" t="s">
        <v>8318</v>
      </c>
      <c r="R4023" t="s">
        <v>8319</v>
      </c>
      <c r="S4023" s="11">
        <f t="shared" si="312"/>
        <v>41878.911550925928</v>
      </c>
      <c r="T4023" s="11">
        <f t="shared" si="313"/>
        <v>16369.911550925926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3" t="s">
        <v>8318</v>
      </c>
      <c r="R4024" t="s">
        <v>8319</v>
      </c>
      <c r="S4024" s="11">
        <f t="shared" si="312"/>
        <v>41990.584108796291</v>
      </c>
      <c r="T4024" s="11">
        <f t="shared" si="313"/>
        <v>16467.120833333334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3" t="s">
        <v>8318</v>
      </c>
      <c r="R4025" t="s">
        <v>8319</v>
      </c>
      <c r="S4025" s="11">
        <f t="shared" si="312"/>
        <v>42408.999571759254</v>
      </c>
      <c r="T4025" s="11">
        <f t="shared" si="313"/>
        <v>16884.957905092593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3" t="s">
        <v>8318</v>
      </c>
      <c r="R4026" t="s">
        <v>8319</v>
      </c>
      <c r="S4026" s="11">
        <f t="shared" si="312"/>
        <v>42217.670104166667</v>
      </c>
      <c r="T4026" s="11">
        <f t="shared" si="313"/>
        <v>16678.670104166664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3" t="s">
        <v>8318</v>
      </c>
      <c r="R4027" t="s">
        <v>8319</v>
      </c>
      <c r="S4027" s="11">
        <f t="shared" si="312"/>
        <v>42151.237685185188</v>
      </c>
      <c r="T4027" s="11">
        <f t="shared" si="313"/>
        <v>16642.237685185184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3" t="s">
        <v>8318</v>
      </c>
      <c r="R4028" t="s">
        <v>8319</v>
      </c>
      <c r="S4028" s="11">
        <f t="shared" si="312"/>
        <v>42282.655543981484</v>
      </c>
      <c r="T4028" s="11">
        <f t="shared" si="313"/>
        <v>16773.697210648148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3" t="s">
        <v>8318</v>
      </c>
      <c r="R4029" t="s">
        <v>8319</v>
      </c>
      <c r="S4029" s="11">
        <f t="shared" si="312"/>
        <v>42768.97084490741</v>
      </c>
      <c r="T4029" s="11">
        <f t="shared" si="313"/>
        <v>17220.041666666668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3" t="s">
        <v>8318</v>
      </c>
      <c r="R4030" t="s">
        <v>8319</v>
      </c>
      <c r="S4030" s="11">
        <f t="shared" si="312"/>
        <v>41765.938657407409</v>
      </c>
      <c r="T4030" s="11">
        <f t="shared" si="313"/>
        <v>16226.938657407409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3" t="s">
        <v>8318</v>
      </c>
      <c r="R4031" t="s">
        <v>8319</v>
      </c>
      <c r="S4031" s="11">
        <f t="shared" si="312"/>
        <v>42322.025115740747</v>
      </c>
      <c r="T4031" s="11">
        <f t="shared" si="313"/>
        <v>16783.025115740744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3" t="s">
        <v>8318</v>
      </c>
      <c r="R4032" t="s">
        <v>8319</v>
      </c>
      <c r="S4032" s="11">
        <f t="shared" si="312"/>
        <v>42374.655081018514</v>
      </c>
      <c r="T4032" s="11">
        <f t="shared" si="313"/>
        <v>16834.784027777776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3" t="s">
        <v>8318</v>
      </c>
      <c r="R4033" t="s">
        <v>8319</v>
      </c>
      <c r="S4033" s="11">
        <f t="shared" si="312"/>
        <v>41941.585231481484</v>
      </c>
      <c r="T4033" s="11">
        <f t="shared" si="313"/>
        <v>16422.626898148148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0</v>
      </c>
      <c r="P4034">
        <f t="shared" si="311"/>
        <v>0</v>
      </c>
      <c r="Q4034" s="13" t="s">
        <v>8318</v>
      </c>
      <c r="R4034" t="s">
        <v>8319</v>
      </c>
      <c r="S4034" s="11">
        <f t="shared" si="312"/>
        <v>42293.809212962966</v>
      </c>
      <c r="T4034" s="11">
        <f t="shared" si="313"/>
        <v>16784.85087962963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0</v>
      </c>
      <c r="P4035">
        <f t="shared" ref="P4035:P4098" si="316">ROUND(E4035/L4035,2)</f>
        <v>0</v>
      </c>
      <c r="Q4035" s="13" t="s">
        <v>8318</v>
      </c>
      <c r="R4035" t="s">
        <v>8319</v>
      </c>
      <c r="S4035" s="11">
        <f t="shared" ref="S4035:S4098" si="317">(((J4035/60)/60)/24)+DATE(1970, 1,1)</f>
        <v>42614.268796296295</v>
      </c>
      <c r="T4035" s="11">
        <f t="shared" ref="T4035:T4098" si="318">(((I4035/60)/60)/24)</f>
        <v>17076.375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0</v>
      </c>
      <c r="P4036">
        <f t="shared" si="316"/>
        <v>0</v>
      </c>
      <c r="Q4036" s="13" t="s">
        <v>8318</v>
      </c>
      <c r="R4036" t="s">
        <v>8319</v>
      </c>
      <c r="S4036" s="11">
        <f t="shared" si="317"/>
        <v>42067.947337962964</v>
      </c>
      <c r="T4036" s="11">
        <f t="shared" si="318"/>
        <v>16528.905671296296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0</v>
      </c>
      <c r="P4037">
        <f t="shared" si="316"/>
        <v>0</v>
      </c>
      <c r="Q4037" s="13" t="s">
        <v>8318</v>
      </c>
      <c r="R4037" t="s">
        <v>8319</v>
      </c>
      <c r="S4037" s="11">
        <f t="shared" si="317"/>
        <v>41903.882951388885</v>
      </c>
      <c r="T4037" s="11">
        <f t="shared" si="318"/>
        <v>16364.882951388887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0</v>
      </c>
      <c r="P4038">
        <f t="shared" si="316"/>
        <v>0</v>
      </c>
      <c r="Q4038" s="13" t="s">
        <v>8318</v>
      </c>
      <c r="R4038" t="s">
        <v>8319</v>
      </c>
      <c r="S4038" s="11">
        <f t="shared" si="317"/>
        <v>41804.937083333331</v>
      </c>
      <c r="T4038" s="11">
        <f t="shared" si="318"/>
        <v>16252.9375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0</v>
      </c>
      <c r="P4039">
        <f t="shared" si="316"/>
        <v>0</v>
      </c>
      <c r="Q4039" s="13" t="s">
        <v>8318</v>
      </c>
      <c r="R4039" t="s">
        <v>8319</v>
      </c>
      <c r="S4039" s="11">
        <f t="shared" si="317"/>
        <v>42497.070775462969</v>
      </c>
      <c r="T4039" s="11">
        <f t="shared" si="318"/>
        <v>16945.600694444445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0</v>
      </c>
      <c r="P4040">
        <f t="shared" si="316"/>
        <v>0</v>
      </c>
      <c r="Q4040" s="13" t="s">
        <v>8318</v>
      </c>
      <c r="R4040" t="s">
        <v>8319</v>
      </c>
      <c r="S4040" s="11">
        <f t="shared" si="317"/>
        <v>41869.798726851855</v>
      </c>
      <c r="T4040" s="11">
        <f t="shared" si="318"/>
        <v>16360.798726851854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0</v>
      </c>
      <c r="P4041">
        <f t="shared" si="316"/>
        <v>0</v>
      </c>
      <c r="Q4041" s="13" t="s">
        <v>8318</v>
      </c>
      <c r="R4041" t="s">
        <v>8319</v>
      </c>
      <c r="S4041" s="11">
        <f t="shared" si="317"/>
        <v>42305.670914351853</v>
      </c>
      <c r="T4041" s="11">
        <f t="shared" si="318"/>
        <v>16770.249305555557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0</v>
      </c>
      <c r="P4042">
        <f t="shared" si="316"/>
        <v>0</v>
      </c>
      <c r="Q4042" s="13" t="s">
        <v>8318</v>
      </c>
      <c r="R4042" t="s">
        <v>8319</v>
      </c>
      <c r="S4042" s="11">
        <f t="shared" si="317"/>
        <v>42144.231527777782</v>
      </c>
      <c r="T4042" s="11">
        <f t="shared" si="318"/>
        <v>16634.125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3" t="s">
        <v>8318</v>
      </c>
      <c r="R4043" t="s">
        <v>8319</v>
      </c>
      <c r="S4043" s="11">
        <f t="shared" si="317"/>
        <v>42559.474004629628</v>
      </c>
      <c r="T4043" s="11">
        <f t="shared" si="318"/>
        <v>17050.474004629628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3" t="s">
        <v>8318</v>
      </c>
      <c r="R4044" t="s">
        <v>8319</v>
      </c>
      <c r="S4044" s="11">
        <f t="shared" si="317"/>
        <v>41995.084074074075</v>
      </c>
      <c r="T4044" s="11">
        <f t="shared" si="318"/>
        <v>16455.802777777779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3" t="s">
        <v>8318</v>
      </c>
      <c r="R4045" t="s">
        <v>8319</v>
      </c>
      <c r="S4045" s="11">
        <f t="shared" si="317"/>
        <v>41948.957465277781</v>
      </c>
      <c r="T4045" s="11">
        <f t="shared" si="318"/>
        <v>16394.957465277777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3" t="s">
        <v>8318</v>
      </c>
      <c r="R4046" t="s">
        <v>8319</v>
      </c>
      <c r="S4046" s="11">
        <f t="shared" si="317"/>
        <v>42074.219699074078</v>
      </c>
      <c r="T4046" s="11">
        <f t="shared" si="318"/>
        <v>16535.208333333332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0</v>
      </c>
      <c r="Q4047" s="13" t="s">
        <v>8318</v>
      </c>
      <c r="R4047" t="s">
        <v>8319</v>
      </c>
      <c r="S4047" s="11">
        <f t="shared" si="317"/>
        <v>41842.201261574075</v>
      </c>
      <c r="T4047" s="11">
        <f t="shared" si="318"/>
        <v>16303.201261574075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0</v>
      </c>
      <c r="P4048">
        <f t="shared" si="316"/>
        <v>0</v>
      </c>
      <c r="Q4048" s="13" t="s">
        <v>8318</v>
      </c>
      <c r="R4048" t="s">
        <v>8319</v>
      </c>
      <c r="S4048" s="11">
        <f t="shared" si="317"/>
        <v>41904.650578703702</v>
      </c>
      <c r="T4048" s="11">
        <f t="shared" si="318"/>
        <v>16365.650578703702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3" t="s">
        <v>8318</v>
      </c>
      <c r="R4049" t="s">
        <v>8319</v>
      </c>
      <c r="S4049" s="11">
        <f t="shared" si="317"/>
        <v>41991.022488425922</v>
      </c>
      <c r="T4049" s="11">
        <f t="shared" si="318"/>
        <v>16446.041666666668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3" t="s">
        <v>8318</v>
      </c>
      <c r="R4050" t="s">
        <v>8319</v>
      </c>
      <c r="S4050" s="11">
        <f t="shared" si="317"/>
        <v>42436.509108796294</v>
      </c>
      <c r="T4050" s="11">
        <f t="shared" si="318"/>
        <v>16902.467442129629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3" t="s">
        <v>8318</v>
      </c>
      <c r="R4051" t="s">
        <v>8319</v>
      </c>
      <c r="S4051" s="11">
        <f t="shared" si="317"/>
        <v>42169.958506944444</v>
      </c>
      <c r="T4051" s="11">
        <f t="shared" si="318"/>
        <v>16630.958506944444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3" t="s">
        <v>8318</v>
      </c>
      <c r="R4052" t="s">
        <v>8319</v>
      </c>
      <c r="S4052" s="11">
        <f t="shared" si="317"/>
        <v>41905.636469907404</v>
      </c>
      <c r="T4052" s="11">
        <f t="shared" si="318"/>
        <v>16366.636469907406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3" t="s">
        <v>8318</v>
      </c>
      <c r="R4053" t="s">
        <v>8319</v>
      </c>
      <c r="S4053" s="11">
        <f t="shared" si="317"/>
        <v>41761.810150462967</v>
      </c>
      <c r="T4053" s="11">
        <f t="shared" si="318"/>
        <v>16199.286805555557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3" t="s">
        <v>8318</v>
      </c>
      <c r="R4054" t="s">
        <v>8319</v>
      </c>
      <c r="S4054" s="11">
        <f t="shared" si="317"/>
        <v>41865.878657407404</v>
      </c>
      <c r="T4054" s="11">
        <f t="shared" si="318"/>
        <v>16356.878657407406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s="13" t="s">
        <v>8318</v>
      </c>
      <c r="R4055" t="s">
        <v>8319</v>
      </c>
      <c r="S4055" s="11">
        <f t="shared" si="317"/>
        <v>41928.690138888887</v>
      </c>
      <c r="T4055" s="11">
        <f t="shared" si="318"/>
        <v>16389.833333333332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3" t="s">
        <v>8318</v>
      </c>
      <c r="R4056" t="s">
        <v>8319</v>
      </c>
      <c r="S4056" s="11">
        <f t="shared" si="317"/>
        <v>42613.841261574074</v>
      </c>
      <c r="T4056" s="11">
        <f t="shared" si="318"/>
        <v>17075.166666666668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3" t="s">
        <v>8318</v>
      </c>
      <c r="R4057" t="s">
        <v>8319</v>
      </c>
      <c r="S4057" s="11">
        <f t="shared" si="317"/>
        <v>41779.648506944446</v>
      </c>
      <c r="T4057" s="11">
        <f t="shared" si="318"/>
        <v>16240.648506944446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0</v>
      </c>
      <c r="P4058">
        <f t="shared" si="316"/>
        <v>0</v>
      </c>
      <c r="Q4058" s="13" t="s">
        <v>8318</v>
      </c>
      <c r="R4058" t="s">
        <v>8319</v>
      </c>
      <c r="S4058" s="11">
        <f t="shared" si="317"/>
        <v>42534.933321759265</v>
      </c>
      <c r="T4058" s="11">
        <f t="shared" si="318"/>
        <v>16985.832638888889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0</v>
      </c>
      <c r="P4059">
        <f t="shared" si="316"/>
        <v>0</v>
      </c>
      <c r="Q4059" s="13" t="s">
        <v>8318</v>
      </c>
      <c r="R4059" t="s">
        <v>8319</v>
      </c>
      <c r="S4059" s="11">
        <f t="shared" si="317"/>
        <v>42310.968518518523</v>
      </c>
      <c r="T4059" s="11">
        <f t="shared" si="318"/>
        <v>16764.958333333332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3" t="s">
        <v>8318</v>
      </c>
      <c r="R4060" t="s">
        <v>8319</v>
      </c>
      <c r="S4060" s="11">
        <f t="shared" si="317"/>
        <v>42446.060694444444</v>
      </c>
      <c r="T4060" s="11">
        <f t="shared" si="318"/>
        <v>16892.165972222221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3" t="s">
        <v>8318</v>
      </c>
      <c r="R4061" t="s">
        <v>8319</v>
      </c>
      <c r="S4061" s="11">
        <f t="shared" si="317"/>
        <v>41866.640648148146</v>
      </c>
      <c r="T4061" s="11">
        <f t="shared" si="318"/>
        <v>16329.125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3" t="s">
        <v>8318</v>
      </c>
      <c r="R4062" t="s">
        <v>8319</v>
      </c>
      <c r="S4062" s="11">
        <f t="shared" si="317"/>
        <v>41779.695092592592</v>
      </c>
      <c r="T4062" s="11">
        <f t="shared" si="318"/>
        <v>16244.666666666666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3" t="s">
        <v>8318</v>
      </c>
      <c r="R4063" t="s">
        <v>8319</v>
      </c>
      <c r="S4063" s="11">
        <f t="shared" si="317"/>
        <v>42421.141469907408</v>
      </c>
      <c r="T4063" s="11">
        <f t="shared" si="318"/>
        <v>16912.099803240741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0</v>
      </c>
      <c r="P4064">
        <f t="shared" si="316"/>
        <v>0</v>
      </c>
      <c r="Q4064" s="13" t="s">
        <v>8318</v>
      </c>
      <c r="R4064" t="s">
        <v>8319</v>
      </c>
      <c r="S4064" s="11">
        <f t="shared" si="317"/>
        <v>42523.739212962959</v>
      </c>
      <c r="T4064" s="11">
        <f t="shared" si="318"/>
        <v>16984.739212962962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0</v>
      </c>
      <c r="P4065">
        <f t="shared" si="316"/>
        <v>0</v>
      </c>
      <c r="Q4065" s="13" t="s">
        <v>8318</v>
      </c>
      <c r="R4065" t="s">
        <v>8319</v>
      </c>
      <c r="S4065" s="11">
        <f t="shared" si="317"/>
        <v>41787.681527777779</v>
      </c>
      <c r="T4065" s="11">
        <f t="shared" si="318"/>
        <v>16248.681527777777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s="13" t="s">
        <v>8318</v>
      </c>
      <c r="R4066" t="s">
        <v>8319</v>
      </c>
      <c r="S4066" s="11">
        <f t="shared" si="317"/>
        <v>42093.588263888887</v>
      </c>
      <c r="T4066" s="11">
        <f t="shared" si="318"/>
        <v>16554.588263888891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s="13" t="s">
        <v>8318</v>
      </c>
      <c r="R4067" t="s">
        <v>8319</v>
      </c>
      <c r="S4067" s="11">
        <f t="shared" si="317"/>
        <v>41833.951516203706</v>
      </c>
      <c r="T4067" s="11">
        <f t="shared" si="318"/>
        <v>16294.951516203704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3" t="s">
        <v>8318</v>
      </c>
      <c r="R4068" t="s">
        <v>8319</v>
      </c>
      <c r="S4068" s="11">
        <f t="shared" si="317"/>
        <v>42479.039212962962</v>
      </c>
      <c r="T4068" s="11">
        <f t="shared" si="318"/>
        <v>16940.039212962962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0</v>
      </c>
      <c r="P4069">
        <f t="shared" si="316"/>
        <v>0</v>
      </c>
      <c r="Q4069" s="13" t="s">
        <v>8318</v>
      </c>
      <c r="R4069" t="s">
        <v>8319</v>
      </c>
      <c r="S4069" s="11">
        <f t="shared" si="317"/>
        <v>42235.117476851854</v>
      </c>
      <c r="T4069" s="11">
        <f t="shared" si="318"/>
        <v>16706.11747685185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0</v>
      </c>
      <c r="P4070">
        <f t="shared" si="316"/>
        <v>0</v>
      </c>
      <c r="Q4070" s="13" t="s">
        <v>8318</v>
      </c>
      <c r="R4070" t="s">
        <v>8319</v>
      </c>
      <c r="S4070" s="11">
        <f t="shared" si="317"/>
        <v>42718.963599537034</v>
      </c>
      <c r="T4070" s="11">
        <f t="shared" si="318"/>
        <v>17179.961805555555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3" t="s">
        <v>8318</v>
      </c>
      <c r="R4071" t="s">
        <v>8319</v>
      </c>
      <c r="S4071" s="11">
        <f t="shared" si="317"/>
        <v>42022.661527777775</v>
      </c>
      <c r="T4071" s="11">
        <f t="shared" si="318"/>
        <v>16494.5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3" t="s">
        <v>8318</v>
      </c>
      <c r="R4072" t="s">
        <v>8319</v>
      </c>
      <c r="S4072" s="11">
        <f t="shared" si="317"/>
        <v>42031.666898148149</v>
      </c>
      <c r="T4072" s="11">
        <f t="shared" si="318"/>
        <v>16495.125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3" t="s">
        <v>8318</v>
      </c>
      <c r="R4073" t="s">
        <v>8319</v>
      </c>
      <c r="S4073" s="11">
        <f t="shared" si="317"/>
        <v>42700.804756944446</v>
      </c>
      <c r="T4073" s="11">
        <f t="shared" si="318"/>
        <v>17161.804756944446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s="13" t="s">
        <v>8318</v>
      </c>
      <c r="R4074" t="s">
        <v>8319</v>
      </c>
      <c r="S4074" s="11">
        <f t="shared" si="317"/>
        <v>41812.77443287037</v>
      </c>
      <c r="T4074" s="11">
        <f t="shared" si="318"/>
        <v>16303.77443287037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0</v>
      </c>
      <c r="P4075">
        <f t="shared" si="316"/>
        <v>0</v>
      </c>
      <c r="Q4075" s="13" t="s">
        <v>8318</v>
      </c>
      <c r="R4075" t="s">
        <v>8319</v>
      </c>
      <c r="S4075" s="11">
        <f t="shared" si="317"/>
        <v>42078.34520833334</v>
      </c>
      <c r="T4075" s="11">
        <f t="shared" si="318"/>
        <v>16564.166666666668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0</v>
      </c>
      <c r="P4076">
        <f t="shared" si="316"/>
        <v>0</v>
      </c>
      <c r="Q4076" s="13" t="s">
        <v>8318</v>
      </c>
      <c r="R4076" t="s">
        <v>8319</v>
      </c>
      <c r="S4076" s="11">
        <f t="shared" si="317"/>
        <v>42283.552951388891</v>
      </c>
      <c r="T4076" s="11">
        <f t="shared" si="318"/>
        <v>16744.594618055555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3" t="s">
        <v>8318</v>
      </c>
      <c r="R4077" t="s">
        <v>8319</v>
      </c>
      <c r="S4077" s="11">
        <f t="shared" si="317"/>
        <v>41779.045937499999</v>
      </c>
      <c r="T4077" s="11">
        <f t="shared" si="318"/>
        <v>16251.727777777778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3" t="s">
        <v>8318</v>
      </c>
      <c r="R4078" t="s">
        <v>8319</v>
      </c>
      <c r="S4078" s="11">
        <f t="shared" si="317"/>
        <v>41905.795706018522</v>
      </c>
      <c r="T4078" s="11">
        <f t="shared" si="318"/>
        <v>16364.827083333332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3" t="s">
        <v>8318</v>
      </c>
      <c r="R4079" t="s">
        <v>8319</v>
      </c>
      <c r="S4079" s="11">
        <f t="shared" si="317"/>
        <v>42695.7105787037</v>
      </c>
      <c r="T4079" s="11">
        <f t="shared" si="318"/>
        <v>17156.710578703704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3" t="s">
        <v>8318</v>
      </c>
      <c r="R4080" t="s">
        <v>8319</v>
      </c>
      <c r="S4080" s="11">
        <f t="shared" si="317"/>
        <v>42732.787523148145</v>
      </c>
      <c r="T4080" s="11">
        <f t="shared" si="318"/>
        <v>17193.787523148148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3" t="s">
        <v>8318</v>
      </c>
      <c r="R4081" t="s">
        <v>8319</v>
      </c>
      <c r="S4081" s="11">
        <f t="shared" si="317"/>
        <v>42510.938900462963</v>
      </c>
      <c r="T4081" s="11">
        <f t="shared" si="318"/>
        <v>16971.938900462963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3" t="s">
        <v>8318</v>
      </c>
      <c r="R4082" t="s">
        <v>8319</v>
      </c>
      <c r="S4082" s="11">
        <f t="shared" si="317"/>
        <v>42511.698101851856</v>
      </c>
      <c r="T4082" s="11">
        <f t="shared" si="318"/>
        <v>16966.787500000002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3" t="s">
        <v>8318</v>
      </c>
      <c r="R4083" t="s">
        <v>8319</v>
      </c>
      <c r="S4083" s="11">
        <f t="shared" si="317"/>
        <v>42041.581307870365</v>
      </c>
      <c r="T4083" s="11">
        <f t="shared" si="318"/>
        <v>16502.539641203704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3" t="s">
        <v>8318</v>
      </c>
      <c r="R4084" t="s">
        <v>8319</v>
      </c>
      <c r="S4084" s="11">
        <f t="shared" si="317"/>
        <v>42307.189270833333</v>
      </c>
      <c r="T4084" s="11">
        <f t="shared" si="318"/>
        <v>16753.958333333332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3" t="s">
        <v>8318</v>
      </c>
      <c r="R4085" t="s">
        <v>8319</v>
      </c>
      <c r="S4085" s="11">
        <f t="shared" si="317"/>
        <v>42353.761759259258</v>
      </c>
      <c r="T4085" s="11">
        <f t="shared" si="318"/>
        <v>16814.761759259261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3" t="s">
        <v>8318</v>
      </c>
      <c r="R4086" t="s">
        <v>8319</v>
      </c>
      <c r="S4086" s="11">
        <f t="shared" si="317"/>
        <v>42622.436412037037</v>
      </c>
      <c r="T4086" s="11">
        <f t="shared" si="318"/>
        <v>17083.436412037037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3" t="s">
        <v>8318</v>
      </c>
      <c r="R4087" t="s">
        <v>8319</v>
      </c>
      <c r="S4087" s="11">
        <f t="shared" si="317"/>
        <v>42058.603877314818</v>
      </c>
      <c r="T4087" s="11">
        <f t="shared" si="318"/>
        <v>16518.165972222221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3" t="s">
        <v>8318</v>
      </c>
      <c r="R4088" t="s">
        <v>8319</v>
      </c>
      <c r="S4088" s="11">
        <f t="shared" si="317"/>
        <v>42304.940960648149</v>
      </c>
      <c r="T4088" s="11">
        <f t="shared" si="318"/>
        <v>16760.166666666668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3" t="s">
        <v>8318</v>
      </c>
      <c r="R4089" t="s">
        <v>8319</v>
      </c>
      <c r="S4089" s="11">
        <f t="shared" si="317"/>
        <v>42538.742893518516</v>
      </c>
      <c r="T4089" s="11">
        <f t="shared" si="318"/>
        <v>16999.74289351852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3" t="s">
        <v>8318</v>
      </c>
      <c r="R4090" t="s">
        <v>8319</v>
      </c>
      <c r="S4090" s="11">
        <f t="shared" si="317"/>
        <v>41990.612546296295</v>
      </c>
      <c r="T4090" s="11">
        <f t="shared" si="318"/>
        <v>16451.434722222224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3" t="s">
        <v>8318</v>
      </c>
      <c r="R4091" t="s">
        <v>8319</v>
      </c>
      <c r="S4091" s="11">
        <f t="shared" si="317"/>
        <v>42122.732499999998</v>
      </c>
      <c r="T4091" s="11">
        <f t="shared" si="318"/>
        <v>16586.732638888887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3" t="s">
        <v>8318</v>
      </c>
      <c r="R4092" t="s">
        <v>8319</v>
      </c>
      <c r="S4092" s="11">
        <f t="shared" si="317"/>
        <v>42209.67288194444</v>
      </c>
      <c r="T4092" s="11">
        <f t="shared" si="318"/>
        <v>16654.625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3" t="s">
        <v>8318</v>
      </c>
      <c r="R4093" t="s">
        <v>8319</v>
      </c>
      <c r="S4093" s="11">
        <f t="shared" si="317"/>
        <v>41990.506377314814</v>
      </c>
      <c r="T4093" s="11">
        <f t="shared" si="318"/>
        <v>16451.506377314814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3" t="s">
        <v>8318</v>
      </c>
      <c r="R4094" t="s">
        <v>8319</v>
      </c>
      <c r="S4094" s="11">
        <f t="shared" si="317"/>
        <v>42039.194988425923</v>
      </c>
      <c r="T4094" s="11">
        <f t="shared" si="318"/>
        <v>16530.153321759262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3" t="s">
        <v>8318</v>
      </c>
      <c r="R4095" t="s">
        <v>8319</v>
      </c>
      <c r="S4095" s="11">
        <f t="shared" si="317"/>
        <v>42178.815891203703</v>
      </c>
      <c r="T4095" s="11">
        <f t="shared" si="318"/>
        <v>16669.815891203703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3" t="s">
        <v>8318</v>
      </c>
      <c r="R4096" t="s">
        <v>8319</v>
      </c>
      <c r="S4096" s="11">
        <f t="shared" si="317"/>
        <v>41890.086805555555</v>
      </c>
      <c r="T4096" s="11">
        <f t="shared" si="318"/>
        <v>16365.207638888889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3" t="s">
        <v>8318</v>
      </c>
      <c r="R4097" t="s">
        <v>8319</v>
      </c>
      <c r="S4097" s="11">
        <f t="shared" si="317"/>
        <v>42693.031828703708</v>
      </c>
      <c r="T4097" s="11">
        <f t="shared" si="318"/>
        <v>17154.031828703704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si="316"/>
        <v>0</v>
      </c>
      <c r="Q4098" s="13" t="s">
        <v>8318</v>
      </c>
      <c r="R4098" t="s">
        <v>8319</v>
      </c>
      <c r="S4098" s="11">
        <f t="shared" si="317"/>
        <v>42750.530312499999</v>
      </c>
      <c r="T4098" s="11">
        <f t="shared" si="318"/>
        <v>17225.368749999998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e">
        <f t="shared" ref="P4099:P4115" si="321">ROUND(E4099/L4099,2)</f>
        <v>#DIV/0!</v>
      </c>
      <c r="Q4099" s="13" t="s">
        <v>8318</v>
      </c>
      <c r="R4099" t="s">
        <v>8319</v>
      </c>
      <c r="S4099" s="11">
        <f t="shared" ref="S4099:S4115" si="322">(((J4099/60)/60)/24)+DATE(1970, 1,1)</f>
        <v>42344.824502314819</v>
      </c>
      <c r="T4099" s="11">
        <f t="shared" ref="T4099:T4115" si="323">(((I4099/60)/60)/24)</f>
        <v>16831.996527777777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3" t="s">
        <v>8318</v>
      </c>
      <c r="R4100" t="s">
        <v>8319</v>
      </c>
      <c r="S4100" s="11">
        <f t="shared" si="322"/>
        <v>42495.722187499996</v>
      </c>
      <c r="T4100" s="11">
        <f t="shared" si="323"/>
        <v>16956.7221875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3" t="s">
        <v>8318</v>
      </c>
      <c r="R4101" t="s">
        <v>8319</v>
      </c>
      <c r="S4101" s="11">
        <f t="shared" si="322"/>
        <v>42570.850381944445</v>
      </c>
      <c r="T4101" s="11">
        <f t="shared" si="323"/>
        <v>17046.850381944445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3" t="s">
        <v>8318</v>
      </c>
      <c r="R4102" t="s">
        <v>8319</v>
      </c>
      <c r="S4102" s="11">
        <f t="shared" si="322"/>
        <v>41927.124884259261</v>
      </c>
      <c r="T4102" s="11">
        <f t="shared" si="323"/>
        <v>16368.124884259259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3" t="s">
        <v>8318</v>
      </c>
      <c r="R4103" t="s">
        <v>8319</v>
      </c>
      <c r="S4103" s="11">
        <f t="shared" si="322"/>
        <v>42730.903726851851</v>
      </c>
      <c r="T4103" s="11">
        <f t="shared" si="323"/>
        <v>17191.903726851851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3" t="s">
        <v>8318</v>
      </c>
      <c r="R4104" t="s">
        <v>8319</v>
      </c>
      <c r="S4104" s="11">
        <f t="shared" si="322"/>
        <v>42475.848067129627</v>
      </c>
      <c r="T4104" s="11">
        <f t="shared" si="323"/>
        <v>16936.848067129627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3" t="s">
        <v>8318</v>
      </c>
      <c r="R4105" t="s">
        <v>8319</v>
      </c>
      <c r="S4105" s="11">
        <f t="shared" si="322"/>
        <v>42188.83293981482</v>
      </c>
      <c r="T4105" s="11">
        <f t="shared" si="323"/>
        <v>16673.772222222222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3" t="s">
        <v>8318</v>
      </c>
      <c r="R4106" t="s">
        <v>8319</v>
      </c>
      <c r="S4106" s="11">
        <f t="shared" si="322"/>
        <v>42640.278171296297</v>
      </c>
      <c r="T4106" s="11">
        <f t="shared" si="323"/>
        <v>17101.278171296297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3" t="s">
        <v>8318</v>
      </c>
      <c r="R4107" t="s">
        <v>8319</v>
      </c>
      <c r="S4107" s="11">
        <f t="shared" si="322"/>
        <v>42697.010520833333</v>
      </c>
      <c r="T4107" s="11">
        <f t="shared" si="323"/>
        <v>17161.010520833333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3" t="s">
        <v>8318</v>
      </c>
      <c r="R4108" t="s">
        <v>8319</v>
      </c>
      <c r="S4108" s="11">
        <f t="shared" si="322"/>
        <v>42053.049375000002</v>
      </c>
      <c r="T4108" s="11">
        <f t="shared" si="323"/>
        <v>16527.041666666668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3" t="s">
        <v>8318</v>
      </c>
      <c r="R4109" t="s">
        <v>8319</v>
      </c>
      <c r="S4109" s="11">
        <f t="shared" si="322"/>
        <v>41883.916678240741</v>
      </c>
      <c r="T4109" s="11">
        <f t="shared" si="323"/>
        <v>16337.916678240741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3" t="s">
        <v>8318</v>
      </c>
      <c r="R4110" t="s">
        <v>8319</v>
      </c>
      <c r="S4110" s="11">
        <f t="shared" si="322"/>
        <v>42767.031678240746</v>
      </c>
      <c r="T4110" s="11">
        <f t="shared" si="323"/>
        <v>17228.208333333332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3" t="s">
        <v>8318</v>
      </c>
      <c r="R4111" t="s">
        <v>8319</v>
      </c>
      <c r="S4111" s="11">
        <f t="shared" si="322"/>
        <v>42307.539398148147</v>
      </c>
      <c r="T4111" s="11">
        <f t="shared" si="323"/>
        <v>16768.581064814814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3" t="s">
        <v>8318</v>
      </c>
      <c r="R4112" t="s">
        <v>8319</v>
      </c>
      <c r="S4112" s="11">
        <f t="shared" si="322"/>
        <v>42512.626747685179</v>
      </c>
      <c r="T4112" s="11">
        <f t="shared" si="323"/>
        <v>17003.626747685183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3" t="s">
        <v>8318</v>
      </c>
      <c r="R4113" t="s">
        <v>8319</v>
      </c>
      <c r="S4113" s="11">
        <f t="shared" si="322"/>
        <v>42029.135879629626</v>
      </c>
      <c r="T4113" s="11">
        <f t="shared" si="323"/>
        <v>16490.13587962963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3" t="s">
        <v>8318</v>
      </c>
      <c r="R4114" t="s">
        <v>8319</v>
      </c>
      <c r="S4114" s="11">
        <f t="shared" si="322"/>
        <v>42400.946597222224</v>
      </c>
      <c r="T4114" s="11">
        <f t="shared" si="323"/>
        <v>16859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3" t="s">
        <v>8318</v>
      </c>
      <c r="R4115" t="s">
        <v>8319</v>
      </c>
      <c r="S4115" s="11">
        <f t="shared" si="322"/>
        <v>42358.573182870372</v>
      </c>
      <c r="T4115" s="11">
        <f t="shared" si="323"/>
        <v>16808.273611111112</v>
      </c>
      <c r="U4115">
        <f t="shared" si="324"/>
        <v>2015</v>
      </c>
    </row>
  </sheetData>
  <autoFilter ref="A1:P4115" xr:uid="{00000000-0001-0000-0000-000000000000}">
    <sortState xmlns:xlrd2="http://schemas.microsoft.com/office/spreadsheetml/2017/richdata2" ref="A2:P4115">
      <sortCondition descending="1" ref="E1:E4115"/>
    </sortState>
  </autoFilter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AE06A-8A31-4B0E-8758-BD4A2712B8FC}">
  <dimension ref="A1:I14"/>
  <sheetViews>
    <sheetView tabSelected="1" workbookViewId="0">
      <selection activeCell="M5" sqref="M5"/>
    </sheetView>
  </sheetViews>
  <sheetFormatPr defaultRowHeight="14.4" x14ac:dyDescent="0.3"/>
  <cols>
    <col min="1" max="1" width="14" customWidth="1"/>
    <col min="2" max="2" width="17" customWidth="1"/>
    <col min="3" max="3" width="13.6640625" customWidth="1"/>
    <col min="4" max="4" width="16.21875" customWidth="1"/>
    <col min="5" max="5" width="11.21875" customWidth="1"/>
    <col min="6" max="6" width="19.5546875" customWidth="1"/>
    <col min="7" max="7" width="16.44140625" customWidth="1"/>
    <col min="8" max="8" width="18.44140625" customWidth="1"/>
  </cols>
  <sheetData>
    <row r="1" spans="1:9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  <c r="I1" s="16"/>
    </row>
    <row r="2" spans="1:9" x14ac:dyDescent="0.3">
      <c r="A2" t="s">
        <v>8388</v>
      </c>
      <c r="B2" s="18">
        <f>COUNTIFS(Kickstarter_Challenge!F2:F4115, "*successful*",Kickstarter_Challenge!D2:D4115, "&lt;1000")</f>
        <v>322</v>
      </c>
      <c r="C2">
        <f>COUNTIFS(Kickstarter_Challenge!F2:F4115, "*failed*",Kickstarter_Challenge!D2:D4115, "&lt;1000")</f>
        <v>113</v>
      </c>
      <c r="D2">
        <f>COUNTIFS(Kickstarter_Challenge!F2:F4115, "*canceled*",Kickstarter_Challenge!D2:D4115, "&lt;1000")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9" x14ac:dyDescent="0.3">
      <c r="A3" t="s">
        <v>8389</v>
      </c>
      <c r="B3">
        <f>COUNTIFS(Kickstarter_Challenge!F2:F4115,"*successful*",Kickstarter_Challenge!D2:D4115,"&gt;= 1000",Kickstarter_Challenge!D2:D4115, "&lt;=4999")</f>
        <v>932</v>
      </c>
      <c r="C3">
        <f>COUNTIFS(Kickstarter_Challenge!F2:F4115,"*failed*",Kickstarter_Challenge!D2:D4115,"&gt;= 1000",Kickstarter_Challenge!D2:D4115, "&lt;=4999")</f>
        <v>420</v>
      </c>
      <c r="D3" cm="1">
        <f t="array" ref="D3">SUM(COUNTIFS(Kickstarter_Challenge!F2:F4115,"*canceled*",Kickstarter_Challenge!D2:D4115,{"&gt;= 1000","&lt;=4999"}))</f>
        <v>409</v>
      </c>
      <c r="E3">
        <f t="shared" ref="E3:E13" si="0">SUM(B3:D3)</f>
        <v>1761</v>
      </c>
      <c r="F3" s="19">
        <f t="shared" ref="F3:F13" si="1">B3/E3</f>
        <v>0.52924474730266891</v>
      </c>
      <c r="G3" s="19">
        <f t="shared" ref="G3:G13" si="2">C3/E3</f>
        <v>0.23850085178875638</v>
      </c>
      <c r="H3" s="19">
        <f>D3/E3</f>
        <v>0.23225440090857466</v>
      </c>
    </row>
    <row r="4" spans="1:9" x14ac:dyDescent="0.3">
      <c r="A4" t="s">
        <v>8390</v>
      </c>
      <c r="B4">
        <f>COUNTIFS(Kickstarter_Challenge!F2:F4115,"*successful*",Kickstarter_Challenge!D2:D4115,"&gt;= 5000",Kickstarter_Challenge!D2:D4115, "&lt;=9999")</f>
        <v>381</v>
      </c>
      <c r="C4">
        <f>COUNTIFS(Kickstarter_Challenge!F2:F4115,"*failed*",Kickstarter_Challenge!D2:D4115,"&gt;= 5000",Kickstarter_Challenge!D2:D4115, "&lt;=9999")</f>
        <v>283</v>
      </c>
      <c r="D4">
        <f>COUNTIFS(Kickstarter_Challenge!F2:F4115,"*canceled*",Kickstarter_Challenge!D2:D4115,"&gt;= 5000",Kickstarter_Challenge!D2:D4115, 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ref="H4:H13" si="3">D4/E4</f>
        <v>7.2625698324022353E-2</v>
      </c>
    </row>
    <row r="5" spans="1:9" x14ac:dyDescent="0.3">
      <c r="A5" t="s">
        <v>8391</v>
      </c>
      <c r="B5">
        <f>COUNTIFS(Kickstarter_Challenge!F2:F4115,"*successful*",Kickstarter_Challenge!D2:D4115,"&gt;= 10000",Kickstarter_Challenge!D2:D4115, "&lt;=14999")</f>
        <v>168</v>
      </c>
      <c r="C5">
        <f>COUNTIFS(Kickstarter_Challenge!F2:F4115,"*failed*",Kickstarter_Challenge!D2:D4115,"&gt;= 10000",Kickstarter_Challenge!D2:D4115, "&lt;=14999")</f>
        <v>144</v>
      </c>
      <c r="D5">
        <f>COUNTIFS(Kickstarter_Challenge!F2:F4115,"*canceled*",Kickstarter_Challenge!D2:D4115,"&gt;= 10000",Kickstarter_Challenge!D2:D4115, "&lt;=14999")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9" x14ac:dyDescent="0.3">
      <c r="A6" t="s">
        <v>8392</v>
      </c>
      <c r="B6">
        <f>COUNTIFS(Kickstarter_Challenge!F2:F4115,"*successful*",Kickstarter_Challenge!D2:D4115,"&gt;= 15000",Kickstarter_Challenge!D2:D4115, "&lt;=19999")</f>
        <v>94</v>
      </c>
      <c r="C6">
        <f>COUNTIFS(Kickstarter_Challenge!F2:F4115,"*failed*",Kickstarter_Challenge!D2:D4115,"&gt;= 15000",Kickstarter_Challenge!D2:D4115, "&lt;=19999")</f>
        <v>90</v>
      </c>
      <c r="D6">
        <f>COUNTIFS(Kickstarter_Challenge!F2:F4115,"*canceled*",Kickstarter_Challenge!D2:D4115,"&gt;= 15000",Kickstarter_Challenge!D2:D4115, "&lt;=19999")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9" x14ac:dyDescent="0.3">
      <c r="A7" t="s">
        <v>8393</v>
      </c>
      <c r="B7">
        <f>COUNTIFS(Kickstarter_Challenge!F2:F4115,"*successful*",Kickstarter_Challenge!D2:D4115,"&gt;= 20000",Kickstarter_Challenge!D2:D4115, "&lt;=24999")</f>
        <v>62</v>
      </c>
      <c r="C7">
        <f>COUNTIFS(Kickstarter_Challenge!F2:F4115,"*failed*",Kickstarter_Challenge!D2:D4115,"&gt;= 20000",Kickstarter_Challenge!D2:D4115, "&lt;=24999")</f>
        <v>72</v>
      </c>
      <c r="D7">
        <f>COUNTIFS(Kickstarter_Challenge!F2:F4115,"*canceled*",Kickstarter_Challenge!D2:D4115,"&gt;= 20000",Kickstarter_Challenge!D2:D4115, "&lt;=24999")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9" x14ac:dyDescent="0.3">
      <c r="A8" t="s">
        <v>8394</v>
      </c>
      <c r="B8">
        <f>COUNTIFS(Kickstarter_Challenge!F2:F4115,"*successful*",Kickstarter_Challenge!D2:D4115,"&gt;= 25000",Kickstarter_Challenge!D2:D4115, "&lt;=29999")</f>
        <v>55</v>
      </c>
      <c r="C8">
        <f>COUNTIFS(Kickstarter_Challenge!F2:F4115,"*failed*",Kickstarter_Challenge!D2:D4115,"&gt;= 25000",Kickstarter_Challenge!D2:D4115, "&lt;=29999")</f>
        <v>64</v>
      </c>
      <c r="D8">
        <f>COUNTIFS(Kickstarter_Challenge!F2:F4115,"*canceled*",Kickstarter_Challenge!D2:D4115,"&gt;= 25000",Kickstarter_Challenge!D2:D4115, "&lt;=29999")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9" x14ac:dyDescent="0.3">
      <c r="A9" t="s">
        <v>8395</v>
      </c>
      <c r="B9">
        <f>COUNTIFS(Kickstarter_Challenge!F2:F4115,"*successful*",Kickstarter_Challenge!D2:D4115,"&gt;= 30000",Kickstarter_Challenge!D2:D4115, "&lt;=34999")</f>
        <v>32</v>
      </c>
      <c r="C9">
        <f>COUNTIFS(Kickstarter_Challenge!F2:F4115,"*failed*",Kickstarter_Challenge!D2:D4115,"&gt;= 30000",Kickstarter_Challenge!D2:D4115, "&lt;=34999")</f>
        <v>37</v>
      </c>
      <c r="D9">
        <f>COUNTIFS(Kickstarter_Challenge!F2:F4115,"*canceled*",Kickstarter_Challenge!D2:D4115,"&gt;= 30000",Kickstarter_Challenge!D2:D4115, "&lt;=34999")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9" x14ac:dyDescent="0.3">
      <c r="A10" t="s">
        <v>8396</v>
      </c>
      <c r="B10">
        <f>COUNTIFS(Kickstarter_Challenge!F2:F4115,"*successful*",Kickstarter_Challenge!D2:D4115,"&gt;= 35000",Kickstarter_Challenge!D2:D4115, "&lt;=39999")</f>
        <v>26</v>
      </c>
      <c r="C10">
        <f>COUNTIFS(Kickstarter_Challenge!F2:F4115,"*failed*",Kickstarter_Challenge!D2:D4115,"&gt;= 35000",Kickstarter_Challenge!D2:D4115, "&lt;=39999")</f>
        <v>22</v>
      </c>
      <c r="D10">
        <f>COUNTIFS(Kickstarter_Challenge!F2:F4115,"*canceled*",Kickstarter_Challenge!D2:D4115,"&gt;= 35000",Kickstarter_Challenge!D2:D4115, "&lt;=39999")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9" x14ac:dyDescent="0.3">
      <c r="A11" t="s">
        <v>8397</v>
      </c>
      <c r="B11">
        <f>COUNTIFS(Kickstarter_Challenge!F2:F4115,"*successful*",Kickstarter_Challenge!D2:D4115,"&gt;= 40000",Kickstarter_Challenge!D2:D4115, "&lt;=44999")</f>
        <v>21</v>
      </c>
      <c r="C11">
        <f>COUNTIFS(Kickstarter_Challenge!F2:F4115,"*failed*",Kickstarter_Challenge!D2:D4115,"&gt;= 40000",Kickstarter_Challenge!D2:D4115, "&lt;=44999")</f>
        <v>16</v>
      </c>
      <c r="D11">
        <f>COUNTIFS(Kickstarter_Challenge!F2:F4115,"*canceled*",Kickstarter_Challenge!D2:D4115,"&gt;= 40000",Kickstarter_Challenge!D2:D4115, "&lt;=44999")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9" x14ac:dyDescent="0.3">
      <c r="A12" t="s">
        <v>8398</v>
      </c>
      <c r="B12">
        <f>COUNTIFS(Kickstarter_Challenge!F2:F4115,"*successful*",Kickstarter_Challenge!D2:D4115,"&gt;= 45000",Kickstarter_Challenge!D2:D4115, "&lt;=49999")</f>
        <v>6</v>
      </c>
      <c r="C12">
        <f>COUNTIFS(Kickstarter_Challenge!F2:F4115,"*failed*",Kickstarter_Challenge!D2:D4115,"&gt;= 45000",Kickstarter_Challenge!D2:D4115, "&lt;=49999")</f>
        <v>11</v>
      </c>
      <c r="D12">
        <f>COUNTIFS(Kickstarter_Challenge!F2:F4115,"*canceled*",Kickstarter_Challenge!D2:D4115,"&gt;= 45000",Kickstarter_Challenge!D2:D4115, "&lt;=49999")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9" x14ac:dyDescent="0.3">
      <c r="A13" t="s">
        <v>8399</v>
      </c>
      <c r="B13">
        <f>COUNTIFS(Kickstarter_Challenge!F2:F4115,"*successful*",Kickstarter_Challenge!D2:D4115,"&gt;= 50000")</f>
        <v>86</v>
      </c>
      <c r="C13">
        <f>COUNTIFS(Kickstarter_Challenge!F2:F4115,"*failed*",Kickstarter_Challenge!D2:D4115,"&gt;= 50000")</f>
        <v>258</v>
      </c>
      <c r="D13">
        <f>COUNTIFS(Kickstarter_Challenge!F2:F4115,"*canceled*",Kickstarter_Challenge!D2:D4115,"&gt;= 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  <row r="14" spans="1:9" x14ac:dyDescent="0.3">
      <c r="E14">
        <f>SUM(E2:E13)</f>
        <v>4413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</vt:lpstr>
      <vt:lpstr>Outcomes Based on Launch Date</vt:lpstr>
      <vt:lpstr>Theater Outcomes by Launch Date</vt:lpstr>
      <vt:lpstr>Kickstarter_Challenge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Lemley</cp:lastModifiedBy>
  <dcterms:created xsi:type="dcterms:W3CDTF">2017-04-20T15:17:24Z</dcterms:created>
  <dcterms:modified xsi:type="dcterms:W3CDTF">2022-06-16T22:44:45Z</dcterms:modified>
</cp:coreProperties>
</file>