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E12" i="1"/>
  <c r="G12" i="1"/>
  <c r="H12" i="1"/>
  <c r="I12" i="1"/>
  <c r="J12" i="1"/>
  <c r="F13" i="1"/>
  <c r="K13" i="1" s="1"/>
  <c r="F14" i="1"/>
  <c r="K14" i="1" s="1"/>
  <c r="F15" i="1"/>
  <c r="K15" i="1" s="1"/>
  <c r="F16" i="1"/>
  <c r="K16" i="1"/>
  <c r="F17" i="1"/>
  <c r="K17" i="1" s="1"/>
  <c r="D18" i="1"/>
  <c r="E18" i="1"/>
  <c r="G18" i="1"/>
  <c r="H18" i="1"/>
  <c r="I18" i="1"/>
  <c r="J18" i="1"/>
  <c r="J46" i="1" s="1"/>
  <c r="F19" i="1"/>
  <c r="K19" i="1" s="1"/>
  <c r="F20" i="1"/>
  <c r="K20" i="1" s="1"/>
  <c r="F21" i="1"/>
  <c r="K21" i="1"/>
  <c r="F22" i="1"/>
  <c r="K22" i="1" s="1"/>
  <c r="F23" i="1"/>
  <c r="K23" i="1"/>
  <c r="F24" i="1"/>
  <c r="K24" i="1" s="1"/>
  <c r="F25" i="1"/>
  <c r="K25" i="1"/>
  <c r="D26" i="1"/>
  <c r="E26" i="1"/>
  <c r="G26" i="1"/>
  <c r="H26" i="1"/>
  <c r="I26" i="1"/>
  <c r="J26" i="1"/>
  <c r="F27" i="1"/>
  <c r="K27" i="1" s="1"/>
  <c r="F28" i="1"/>
  <c r="K28" i="1"/>
  <c r="F29" i="1"/>
  <c r="K29" i="1" s="1"/>
  <c r="F30" i="1"/>
  <c r="K30" i="1"/>
  <c r="F31" i="1"/>
  <c r="K31" i="1" s="1"/>
  <c r="F32" i="1"/>
  <c r="K32" i="1" s="1"/>
  <c r="F33" i="1"/>
  <c r="K33" i="1" s="1"/>
  <c r="F34" i="1"/>
  <c r="K34" i="1"/>
  <c r="F35" i="1"/>
  <c r="K35" i="1" s="1"/>
  <c r="D36" i="1"/>
  <c r="E36" i="1"/>
  <c r="G36" i="1"/>
  <c r="H36" i="1"/>
  <c r="I36" i="1"/>
  <c r="J36" i="1"/>
  <c r="F37" i="1"/>
  <c r="K37" i="1" s="1"/>
  <c r="D38" i="1"/>
  <c r="E38" i="1"/>
  <c r="F38" i="1"/>
  <c r="K38" i="1" s="1"/>
  <c r="G38" i="1"/>
  <c r="H38" i="1"/>
  <c r="I38" i="1"/>
  <c r="J38" i="1"/>
  <c r="F39" i="1"/>
  <c r="K39" i="1" s="1"/>
  <c r="K40" i="1"/>
  <c r="F41" i="1"/>
  <c r="K41" i="1" s="1"/>
  <c r="D42" i="1"/>
  <c r="E42" i="1"/>
  <c r="F42" i="1"/>
  <c r="K42" i="1" s="1"/>
  <c r="G42" i="1"/>
  <c r="H42" i="1"/>
  <c r="I42" i="1"/>
  <c r="J42" i="1"/>
  <c r="F43" i="1"/>
  <c r="K43" i="1" s="1"/>
  <c r="D44" i="1"/>
  <c r="E44" i="1"/>
  <c r="G44" i="1"/>
  <c r="H44" i="1"/>
  <c r="I44" i="1"/>
  <c r="J44" i="1"/>
  <c r="F45" i="1"/>
  <c r="K45" i="1" s="1"/>
  <c r="D53" i="1"/>
  <c r="E53" i="1"/>
  <c r="F53" i="1"/>
  <c r="H53" i="1"/>
  <c r="J53" i="1"/>
  <c r="K53" i="1"/>
  <c r="F26" i="1" l="1"/>
  <c r="K26" i="1" s="1"/>
  <c r="F44" i="1"/>
  <c r="K44" i="1" s="1"/>
  <c r="F36" i="1"/>
  <c r="K36" i="1" s="1"/>
  <c r="I46" i="1"/>
  <c r="F18" i="1"/>
  <c r="K18" i="1" s="1"/>
  <c r="E46" i="1"/>
  <c r="G46" i="1"/>
  <c r="H46" i="1"/>
  <c r="K12" i="1"/>
  <c r="D46" i="1"/>
  <c r="F46" i="1" l="1"/>
  <c r="K46" i="1"/>
</calcChain>
</file>

<file path=xl/comments1.xml><?xml version="1.0" encoding="utf-8"?>
<comments xmlns="http://schemas.openxmlformats.org/spreadsheetml/2006/main">
  <authors>
    <author>DGCG</author>
  </authors>
  <commentList>
    <comment ref="K9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<sst xmlns="http://schemas.openxmlformats.org/spreadsheetml/2006/main" count="58" uniqueCount="58">
  <si>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</si>
  <si>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</si>
  <si>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</si>
  <si>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</si>
  <si>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</si>
  <si>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</si>
  <si>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</t>
  </si>
  <si>
    <t>Inversiones financieras y otras provisiones</t>
  </si>
  <si>
    <t>Obra pública en bienes propios</t>
  </si>
  <si>
    <t>Inversión pública</t>
  </si>
  <si>
    <t>Vehículos y equipo de transporte</t>
  </si>
  <si>
    <t>Equipo  e Instrumental Médico y de Laboratorio</t>
  </si>
  <si>
    <t>Mobiliario y equipo de administración</t>
  </si>
  <si>
    <t>Bienes Muebles, Inmuebles e Intangibles</t>
  </si>
  <si>
    <t>Ayudas Sociales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</si>
  <si>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</si>
  <si>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</si>
  <si>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</si>
  <si>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</si>
  <si>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</si>
  <si>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</t>
  </si>
  <si>
    <t>Servicios Financieros, Bancarios Y Comerciales</t>
  </si>
  <si>
    <t>Servicios, Profesionales, Científicos, Técnicos Y</t>
  </si>
  <si>
    <t>Servicios De Arrendamiento</t>
  </si>
  <si>
    <t>Servicios Básicos</t>
  </si>
  <si>
    <t>Servicios Generales</t>
  </si>
  <si>
    <t>Herramientas, Refacciones y Accesorios Menores</t>
  </si>
  <si>
    <t>Vesturio, Blancos Y Prendas E Protección Y Artícul</t>
  </si>
  <si>
    <t>Combustibles, Lubricantes Y Aditivos</t>
  </si>
  <si>
    <t>Productos Químicos, Farmaceúticos Y De Laboratorio</t>
  </si>
  <si>
    <t>Materiales Y Artículos De Construcción Y Reparació</t>
  </si>
  <si>
    <t>Alimentos Y Utensilios</t>
  </si>
  <si>
    <t>Materiales De Administración, Emisión De Documento</t>
  </si>
  <si>
    <t>Materiales y Suministros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</si>
  <si>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</si>
  <si>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</si>
  <si>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</si>
  <si>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</si>
  <si>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</si>
  <si>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</si>
  <si>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</si>
  <si>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</si>
  <si>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</si>
  <si>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</si>
  <si>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</si>
  <si>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</si>
  <si>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</si>
  <si>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</si>
  <si>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</si>
  <si>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</si>
  <si>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</si>
  <si>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</si>
  <si>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</si>
  <si>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</si>
  <si>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</si>
  <si>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Clasificación por Objeto del Gasto (Capítulo y Concepto)</t>
  </si>
  <si>
    <t>Estado Analítico del Ejercicio del Presupuesto de Egresos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</si>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</sst>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43" fontId="2" fillId="2" borderId="6" xfId="1" applyFont="1" applyFill="1" applyBorder="1" applyAlignment="1">
      <alignment horizontal="right" vertical="top" wrapText="1"/>
    </xf>
    <xf numFmtId="0" fontId="6" fillId="0" borderId="0" xfId="0" applyFont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right" vertical="top" wrapText="1"/>
    </xf>
    <xf numFmtId="0" fontId="7" fillId="3" borderId="0" xfId="0" applyFont="1" applyFill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3" fillId="2" borderId="0" xfId="0" applyFont="1" applyFill="1" applyBorder="1" applyAlignment="1"/>
    <xf numFmtId="0" fontId="10" fillId="2" borderId="0" xfId="2" applyFont="1" applyFill="1" applyBorder="1" applyAlignment="1"/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/>
    </xf>
    <xf numFmtId="0" fontId="10" fillId="2" borderId="0" xfId="0" applyNumberFormat="1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261257</xdr:colOff>
      <xdr:row>0</xdr:row>
      <xdr:rowOff>136071</xdr:rowOff>
    </xdr:from>
    <xdr:ext cx="1682893" cy="70213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257" y="136071"/>
          <a:ext cx="1682893" cy="70213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6/09/ESTADOS%20FINANCIEROS%20DEL%20MES%20DE%20MAY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_ESF_ECSF"/>
      <sheetName val="CAdmon"/>
      <sheetName val="CTG"/>
      <sheetName val="CFG"/>
      <sheetName val="EN"/>
      <sheetName val="ID"/>
      <sheetName val="IPF"/>
      <sheetName val="CProg"/>
      <sheetName val="PyPI"/>
      <sheetName val="IR"/>
      <sheetName val="Rel Cta Banc"/>
      <sheetName val="Esq Bur"/>
    </sheetNames>
    <sheetDataSet>
      <sheetData sheetId="0" refreshError="1"/>
      <sheetData sheetId="1">
        <row r="22">
          <cell r="F22">
            <v>38505260.240000002</v>
          </cell>
        </row>
      </sheetData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66"/>
    <pageSetUpPr fitToPage="1"/>
  </sheetPr>
  <dimension ref="A1:L56"/>
  <sheetViews>
    <sheetView showGridLines="0" tabSelected="1" topLeftCell="A28" zoomScale="85" zoomScaleNormal="85" zoomScaleSheetLayoutView="100" workbookViewId="0">
      <selection activeCell="A50" sqref="A50:XFD50"/>
    </sheetView>
  </sheetViews>
  <sheetFormatPr baseColWidth="10" defaultRowHeight="12.75" x14ac:dyDescent="0.2"/>
  <cols>
    <col min="1" max="1" width="2.42578125" style="2" customWidth="1"/>
    <col min="2" max="2" width="4.5703125" style="1" customWidth="1"/>
    <col min="3" max="3" width="57.28515625" style="1" customWidth="1"/>
    <col min="4" max="4" width="13.85546875" style="1" bestFit="1" customWidth="1"/>
    <col min="5" max="5" width="14.42578125" style="1" bestFit="1" customWidth="1"/>
    <col min="6" max="6" width="13.85546875" style="1" bestFit="1" customWidth="1"/>
    <col min="7" max="7" width="15.28515625" style="1" bestFit="1" customWidth="1"/>
    <col min="8" max="10" width="13.85546875" style="1" bestFit="1" customWidth="1"/>
    <col min="11" max="11" width="13.85546875" style="1" customWidth="1"/>
    <col min="12" max="12" width="3.7109375" style="2" customWidth="1"/>
    <col min="13" max="16384" width="11.42578125" style="1"/>
  </cols>
  <sheetData>
    <row r="1" spans="2:11" customFormat="1" ht="15" x14ac:dyDescent="0.25">
      <c r="B1" s="24"/>
      <c r="C1" s="27" t="s">
        <v>57</v>
      </c>
      <c r="D1" s="27"/>
      <c r="E1" s="27"/>
      <c r="F1" s="27"/>
      <c r="G1" s="27"/>
      <c r="H1" s="27"/>
      <c r="I1" s="27"/>
      <c r="J1" s="24"/>
    </row>
    <row r="2" spans="2:11" customFormat="1" ht="15" x14ac:dyDescent="0.25">
      <c r="B2" s="23"/>
      <c r="C2" s="27" t="s">
        <v>56</v>
      </c>
      <c r="D2" s="27"/>
      <c r="E2" s="27"/>
      <c r="F2" s="27"/>
      <c r="G2" s="27"/>
      <c r="H2" s="27"/>
      <c r="I2" s="27"/>
      <c r="J2" s="23"/>
    </row>
    <row r="3" spans="2:11" customFormat="1" ht="15" x14ac:dyDescent="0.25">
      <c r="B3" s="23"/>
      <c r="C3" s="27" t="s">
        <v>55</v>
      </c>
      <c r="D3" s="27"/>
      <c r="E3" s="27"/>
      <c r="F3" s="27"/>
      <c r="G3" s="27"/>
      <c r="H3" s="27"/>
      <c r="I3" s="27"/>
      <c r="J3" s="23"/>
    </row>
    <row r="4" spans="2:11" customFormat="1" ht="15" x14ac:dyDescent="0.25">
      <c r="B4" s="23"/>
      <c r="C4" s="27" t="s">
        <v>54</v>
      </c>
      <c r="D4" s="27"/>
      <c r="E4" s="27"/>
      <c r="F4" s="27"/>
      <c r="G4" s="27"/>
      <c r="H4" s="27"/>
      <c r="I4" s="27"/>
      <c r="J4" s="23"/>
    </row>
    <row r="5" spans="2:11" customFormat="1" ht="15" x14ac:dyDescent="0.25">
      <c r="B5" s="23"/>
      <c r="C5" s="27" t="s">
        <v>53</v>
      </c>
      <c r="D5" s="27"/>
      <c r="E5" s="27"/>
      <c r="F5" s="27"/>
      <c r="G5" s="27"/>
      <c r="H5" s="27"/>
      <c r="I5" s="27"/>
      <c r="J5" s="23"/>
    </row>
    <row r="6" spans="2:11" customFormat="1" ht="15" x14ac:dyDescent="0.25">
      <c r="B6" s="22"/>
      <c r="C6" s="21"/>
      <c r="D6" s="21"/>
      <c r="E6" s="21"/>
      <c r="F6" s="21"/>
      <c r="G6" s="21"/>
      <c r="H6" s="21"/>
      <c r="I6" s="20"/>
      <c r="J6" s="20"/>
    </row>
    <row r="7" spans="2:11" customFormat="1" ht="15" x14ac:dyDescent="0.25">
      <c r="B7" s="28" t="s">
        <v>52</v>
      </c>
      <c r="C7" s="28"/>
      <c r="D7" s="28"/>
      <c r="E7" s="28"/>
      <c r="F7" s="28"/>
      <c r="G7" s="28"/>
      <c r="H7" s="28"/>
      <c r="I7" s="28"/>
      <c r="J7" s="28"/>
    </row>
    <row r="8" spans="2:11" s="2" customFormat="1" ht="6.75" customHeight="1" x14ac:dyDescent="0.2"/>
    <row r="9" spans="2:11" x14ac:dyDescent="0.2">
      <c r="B9" s="25" t="s">
        <v>51</v>
      </c>
      <c r="C9" s="25"/>
      <c r="D9" s="26" t="s">
        <v>50</v>
      </c>
      <c r="E9" s="26"/>
      <c r="F9" s="26"/>
      <c r="G9" s="26"/>
      <c r="H9" s="26"/>
      <c r="I9" s="26"/>
      <c r="J9" s="26"/>
      <c r="K9" s="26" t="s">
        <v>49</v>
      </c>
    </row>
    <row r="10" spans="2:11" ht="25.5" x14ac:dyDescent="0.2">
      <c r="B10" s="25"/>
      <c r="C10" s="25"/>
      <c r="D10" s="19" t="s">
        <v>48</v>
      </c>
      <c r="E10" s="19" t="s">
        <v>47</v>
      </c>
      <c r="F10" s="19" t="s">
        <v>46</v>
      </c>
      <c r="G10" s="19" t="s">
        <v>45</v>
      </c>
      <c r="H10" s="19" t="s">
        <v>44</v>
      </c>
      <c r="I10" s="19" t="s">
        <v>43</v>
      </c>
      <c r="J10" s="19" t="s">
        <v>42</v>
      </c>
      <c r="K10" s="26"/>
    </row>
    <row r="11" spans="2:11" ht="11.25" customHeight="1" x14ac:dyDescent="0.2">
      <c r="B11" s="25"/>
      <c r="C11" s="25"/>
      <c r="D11" s="19">
        <v>1</v>
      </c>
      <c r="E11" s="19">
        <v>2</v>
      </c>
      <c r="F11" s="19" t="s">
        <v>41</v>
      </c>
      <c r="G11" s="19">
        <v>4</v>
      </c>
      <c r="H11" s="19">
        <v>5</v>
      </c>
      <c r="I11" s="19">
        <v>6</v>
      </c>
      <c r="J11" s="19">
        <v>7</v>
      </c>
      <c r="K11" s="19" t="s">
        <v>40</v>
      </c>
    </row>
    <row r="12" spans="2:11" x14ac:dyDescent="0.2">
      <c r="B12" s="29" t="s">
        <v>39</v>
      </c>
      <c r="C12" s="30"/>
      <c r="D12" s="15">
        <f>SUM(D13:D17)</f>
        <v>14732297.980000002</v>
      </c>
      <c r="E12" s="15">
        <f>SUM(E13:E17)</f>
        <v>8031625.0999999996</v>
      </c>
      <c r="F12" s="15">
        <f>(D12+E12)</f>
        <v>22763923.080000002</v>
      </c>
      <c r="G12" s="15">
        <f>SUM(G13:G17)</f>
        <v>18503942.149999999</v>
      </c>
      <c r="H12" s="15">
        <f>SUM(H13:H17)</f>
        <v>18503942.149999999</v>
      </c>
      <c r="I12" s="15">
        <f>SUM(I13:I17)</f>
        <v>18503942.149999999</v>
      </c>
      <c r="J12" s="15">
        <f>SUM(J13:J17)</f>
        <v>18503942.149999999</v>
      </c>
      <c r="K12" s="15">
        <f t="shared" ref="K12:K45" si="0">F12-H12</f>
        <v>4259980.9300000034</v>
      </c>
    </row>
    <row r="13" spans="2:11" x14ac:dyDescent="0.2">
      <c r="B13" s="18"/>
      <c r="C13" s="16" t="s">
        <v>38</v>
      </c>
      <c r="D13" s="12">
        <v>4619301.45</v>
      </c>
      <c r="E13" s="12">
        <v>2887557.6</v>
      </c>
      <c r="F13" s="12">
        <f t="shared" ref="F13:F39" si="1">D13+E13</f>
        <v>7506859.0500000007</v>
      </c>
      <c r="G13" s="12">
        <v>5715124.0599999996</v>
      </c>
      <c r="H13" s="12">
        <v>5715124.0599999996</v>
      </c>
      <c r="I13" s="12">
        <v>5715124.0599999996</v>
      </c>
      <c r="J13" s="12">
        <v>5715124.0599999996</v>
      </c>
      <c r="K13" s="12">
        <f t="shared" si="0"/>
        <v>1791734.9900000012</v>
      </c>
    </row>
    <row r="14" spans="2:11" x14ac:dyDescent="0.2">
      <c r="B14" s="18"/>
      <c r="C14" s="16" t="s">
        <v>37</v>
      </c>
      <c r="D14" s="12">
        <v>7939408.1299999999</v>
      </c>
      <c r="E14" s="12">
        <v>3592383.12</v>
      </c>
      <c r="F14" s="12">
        <f t="shared" si="1"/>
        <v>11531791.25</v>
      </c>
      <c r="G14" s="12">
        <v>10216230.939999999</v>
      </c>
      <c r="H14" s="12">
        <v>10216230.939999999</v>
      </c>
      <c r="I14" s="12">
        <v>10216230.939999999</v>
      </c>
      <c r="J14" s="12">
        <v>10216230.939999999</v>
      </c>
      <c r="K14" s="12">
        <f t="shared" si="0"/>
        <v>1315560.3100000005</v>
      </c>
    </row>
    <row r="15" spans="2:11" x14ac:dyDescent="0.2">
      <c r="B15" s="18"/>
      <c r="C15" s="16" t="s">
        <v>36</v>
      </c>
      <c r="D15" s="12">
        <v>374666.3</v>
      </c>
      <c r="E15" s="12">
        <v>322098.27</v>
      </c>
      <c r="F15" s="12">
        <f t="shared" si="1"/>
        <v>696764.57000000007</v>
      </c>
      <c r="G15" s="12">
        <v>217816.86</v>
      </c>
      <c r="H15" s="12">
        <v>217816.86</v>
      </c>
      <c r="I15" s="12">
        <v>217816.86</v>
      </c>
      <c r="J15" s="12">
        <v>217816.86</v>
      </c>
      <c r="K15" s="12">
        <f t="shared" si="0"/>
        <v>478947.71000000008</v>
      </c>
    </row>
    <row r="16" spans="2:11" x14ac:dyDescent="0.2">
      <c r="B16" s="18"/>
      <c r="C16" s="16" t="s">
        <v>35</v>
      </c>
      <c r="D16" s="12">
        <v>1011764.72</v>
      </c>
      <c r="E16" s="12">
        <v>622530.80000000005</v>
      </c>
      <c r="F16" s="12">
        <f t="shared" si="1"/>
        <v>1634295.52</v>
      </c>
      <c r="G16" s="12">
        <v>1010464.82</v>
      </c>
      <c r="H16" s="12">
        <v>1010464.82</v>
      </c>
      <c r="I16" s="12">
        <v>1010464.82</v>
      </c>
      <c r="J16" s="12">
        <v>1010464.82</v>
      </c>
      <c r="K16" s="12">
        <f t="shared" si="0"/>
        <v>623830.70000000007</v>
      </c>
    </row>
    <row r="17" spans="2:11" x14ac:dyDescent="0.2">
      <c r="B17" s="18"/>
      <c r="C17" s="16" t="s">
        <v>34</v>
      </c>
      <c r="D17" s="12">
        <v>787157.38</v>
      </c>
      <c r="E17" s="12">
        <v>607055.31000000006</v>
      </c>
      <c r="F17" s="12">
        <f t="shared" si="1"/>
        <v>1394212.69</v>
      </c>
      <c r="G17" s="12">
        <v>1344305.47</v>
      </c>
      <c r="H17" s="12">
        <v>1344305.47</v>
      </c>
      <c r="I17" s="12">
        <v>1344305.47</v>
      </c>
      <c r="J17" s="12">
        <v>1344305.47</v>
      </c>
      <c r="K17" s="12">
        <f t="shared" si="0"/>
        <v>49907.219999999972</v>
      </c>
    </row>
    <row r="18" spans="2:11" x14ac:dyDescent="0.2">
      <c r="B18" s="29" t="s">
        <v>33</v>
      </c>
      <c r="C18" s="30"/>
      <c r="D18" s="15">
        <f>SUM(D19:D25)</f>
        <v>698681.29999999993</v>
      </c>
      <c r="E18" s="15">
        <f>SUM(E19:E25)</f>
        <v>626576.53999999992</v>
      </c>
      <c r="F18" s="15">
        <f t="shared" si="1"/>
        <v>1325257.8399999999</v>
      </c>
      <c r="G18" s="15">
        <f>SUM(G19:G25)</f>
        <v>737213.40000000014</v>
      </c>
      <c r="H18" s="15">
        <f>SUM(H19:H25)</f>
        <v>737213.40000000014</v>
      </c>
      <c r="I18" s="15">
        <f>SUM(I19:I25)</f>
        <v>737213.40000000014</v>
      </c>
      <c r="J18" s="15">
        <f>SUM(J19:J25)</f>
        <v>721964.46000000008</v>
      </c>
      <c r="K18" s="15">
        <f t="shared" si="0"/>
        <v>588044.43999999971</v>
      </c>
    </row>
    <row r="19" spans="2:11" x14ac:dyDescent="0.2">
      <c r="B19" s="18"/>
      <c r="C19" s="16" t="s">
        <v>32</v>
      </c>
      <c r="D19" s="12">
        <v>188613.88</v>
      </c>
      <c r="E19" s="12">
        <v>167880.07</v>
      </c>
      <c r="F19" s="12">
        <f t="shared" si="1"/>
        <v>356493.95</v>
      </c>
      <c r="G19" s="12">
        <v>175720.11</v>
      </c>
      <c r="H19" s="12">
        <v>175720.11</v>
      </c>
      <c r="I19" s="12">
        <v>175720.11</v>
      </c>
      <c r="J19" s="12">
        <v>175102.45</v>
      </c>
      <c r="K19" s="12">
        <f t="shared" si="0"/>
        <v>180773.84000000003</v>
      </c>
    </row>
    <row r="20" spans="2:11" x14ac:dyDescent="0.2">
      <c r="B20" s="18"/>
      <c r="C20" s="16" t="s">
        <v>31</v>
      </c>
      <c r="D20" s="12">
        <v>18179.68</v>
      </c>
      <c r="E20" s="12">
        <v>54150.92</v>
      </c>
      <c r="F20" s="12">
        <f t="shared" si="1"/>
        <v>72330.600000000006</v>
      </c>
      <c r="G20" s="12">
        <v>70944.639999999999</v>
      </c>
      <c r="H20" s="12">
        <v>70944.639999999999</v>
      </c>
      <c r="I20" s="12">
        <v>70944.639999999999</v>
      </c>
      <c r="J20" s="12">
        <v>70755.240000000005</v>
      </c>
      <c r="K20" s="12">
        <f t="shared" si="0"/>
        <v>1385.9600000000064</v>
      </c>
    </row>
    <row r="21" spans="2:11" x14ac:dyDescent="0.2">
      <c r="B21" s="18"/>
      <c r="C21" s="16" t="s">
        <v>30</v>
      </c>
      <c r="D21" s="12">
        <v>131672.76</v>
      </c>
      <c r="E21" s="12">
        <v>95993.47</v>
      </c>
      <c r="F21" s="12">
        <f t="shared" si="1"/>
        <v>227666.23</v>
      </c>
      <c r="G21" s="12">
        <v>84462.27</v>
      </c>
      <c r="H21" s="12">
        <v>84462.27</v>
      </c>
      <c r="I21" s="12">
        <v>84462.27</v>
      </c>
      <c r="J21" s="12">
        <v>74213.06</v>
      </c>
      <c r="K21" s="12">
        <f t="shared" si="0"/>
        <v>143203.96000000002</v>
      </c>
    </row>
    <row r="22" spans="2:11" x14ac:dyDescent="0.2">
      <c r="B22" s="14"/>
      <c r="C22" s="16" t="s">
        <v>29</v>
      </c>
      <c r="D22" s="12">
        <v>111647.17</v>
      </c>
      <c r="E22" s="12">
        <v>56325.51</v>
      </c>
      <c r="F22" s="12">
        <f t="shared" si="1"/>
        <v>167972.68</v>
      </c>
      <c r="G22" s="12">
        <v>15995.77</v>
      </c>
      <c r="H22" s="12">
        <v>15995.77</v>
      </c>
      <c r="I22" s="12">
        <v>15995.77</v>
      </c>
      <c r="J22" s="12">
        <v>15995.77</v>
      </c>
      <c r="K22" s="12">
        <f t="shared" si="0"/>
        <v>151976.91</v>
      </c>
    </row>
    <row r="23" spans="2:11" x14ac:dyDescent="0.2">
      <c r="B23" s="14"/>
      <c r="C23" s="16" t="s">
        <v>28</v>
      </c>
      <c r="D23" s="12">
        <v>200040.84</v>
      </c>
      <c r="E23" s="12">
        <v>200040.84</v>
      </c>
      <c r="F23" s="12">
        <f t="shared" si="1"/>
        <v>400081.68</v>
      </c>
      <c r="G23" s="12">
        <v>361446.07</v>
      </c>
      <c r="H23" s="12">
        <v>361446.07</v>
      </c>
      <c r="I23" s="12">
        <v>361446.07</v>
      </c>
      <c r="J23" s="12">
        <v>357253.4</v>
      </c>
      <c r="K23" s="12">
        <f t="shared" si="0"/>
        <v>38635.609999999986</v>
      </c>
    </row>
    <row r="24" spans="2:11" x14ac:dyDescent="0.2">
      <c r="B24" s="14"/>
      <c r="C24" s="16" t="s">
        <v>27</v>
      </c>
      <c r="D24" s="12">
        <v>48526.97</v>
      </c>
      <c r="E24" s="12">
        <v>25295.73</v>
      </c>
      <c r="F24" s="12">
        <f t="shared" si="1"/>
        <v>73822.7</v>
      </c>
      <c r="G24" s="12">
        <v>4404.54</v>
      </c>
      <c r="H24" s="12">
        <v>4404.54</v>
      </c>
      <c r="I24" s="12">
        <v>4404.54</v>
      </c>
      <c r="J24" s="12">
        <v>4404.54</v>
      </c>
      <c r="K24" s="12">
        <f t="shared" si="0"/>
        <v>69418.16</v>
      </c>
    </row>
    <row r="25" spans="2:11" x14ac:dyDescent="0.2">
      <c r="B25" s="14"/>
      <c r="C25" s="16" t="s">
        <v>26</v>
      </c>
      <c r="D25" s="12">
        <v>0</v>
      </c>
      <c r="E25" s="12">
        <v>26890</v>
      </c>
      <c r="F25" s="12">
        <f t="shared" si="1"/>
        <v>26890</v>
      </c>
      <c r="G25" s="12">
        <v>24240</v>
      </c>
      <c r="H25" s="12">
        <v>24240</v>
      </c>
      <c r="I25" s="12">
        <v>24240</v>
      </c>
      <c r="J25" s="12">
        <v>24240</v>
      </c>
      <c r="K25" s="12">
        <f t="shared" si="0"/>
        <v>2650</v>
      </c>
    </row>
    <row r="26" spans="2:11" x14ac:dyDescent="0.2">
      <c r="B26" s="29" t="s">
        <v>25</v>
      </c>
      <c r="C26" s="30"/>
      <c r="D26" s="15">
        <f>SUM(D27:D35)</f>
        <v>1813966.6400000001</v>
      </c>
      <c r="E26" s="15">
        <f>SUM(E27:E35)</f>
        <v>2253328.2799999998</v>
      </c>
      <c r="F26" s="15">
        <f t="shared" si="1"/>
        <v>4067294.92</v>
      </c>
      <c r="G26" s="15">
        <f>SUM(G27:G35)</f>
        <v>2602719.9699999997</v>
      </c>
      <c r="H26" s="15">
        <f>SUM(H27:H35)</f>
        <v>2587096.61</v>
      </c>
      <c r="I26" s="15">
        <f>SUM(I27:I35)</f>
        <v>2587096.61</v>
      </c>
      <c r="J26" s="15">
        <f>SUM(J27:J35)</f>
        <v>2561774.23</v>
      </c>
      <c r="K26" s="15">
        <f t="shared" si="0"/>
        <v>1480198.31</v>
      </c>
    </row>
    <row r="27" spans="2:11" x14ac:dyDescent="0.2">
      <c r="B27" s="14"/>
      <c r="C27" s="16" t="s">
        <v>24</v>
      </c>
      <c r="D27" s="12">
        <v>610592.04</v>
      </c>
      <c r="E27" s="12">
        <v>552066.71</v>
      </c>
      <c r="F27" s="12">
        <f t="shared" si="1"/>
        <v>1162658.75</v>
      </c>
      <c r="G27" s="12">
        <v>746318.63</v>
      </c>
      <c r="H27" s="12">
        <v>746318.63</v>
      </c>
      <c r="I27" s="12">
        <v>746318.63</v>
      </c>
      <c r="J27" s="12">
        <v>737365.05</v>
      </c>
      <c r="K27" s="12">
        <f t="shared" si="0"/>
        <v>416340.12</v>
      </c>
    </row>
    <row r="28" spans="2:11" x14ac:dyDescent="0.2">
      <c r="B28" s="14"/>
      <c r="C28" s="16" t="s">
        <v>23</v>
      </c>
      <c r="D28" s="12">
        <v>33830.47</v>
      </c>
      <c r="E28" s="12">
        <v>48565.32</v>
      </c>
      <c r="F28" s="12">
        <f t="shared" si="1"/>
        <v>82395.790000000008</v>
      </c>
      <c r="G28" s="12">
        <v>36846.800000000003</v>
      </c>
      <c r="H28" s="12">
        <v>36846.800000000003</v>
      </c>
      <c r="I28" s="12">
        <v>36846.800000000003</v>
      </c>
      <c r="J28" s="12">
        <v>36846.800000000003</v>
      </c>
      <c r="K28" s="12">
        <f t="shared" si="0"/>
        <v>45548.990000000005</v>
      </c>
    </row>
    <row r="29" spans="2:11" x14ac:dyDescent="0.2">
      <c r="B29" s="14"/>
      <c r="C29" s="16" t="s">
        <v>22</v>
      </c>
      <c r="D29" s="12">
        <v>434258.13</v>
      </c>
      <c r="E29" s="12">
        <v>895437.55</v>
      </c>
      <c r="F29" s="12">
        <f t="shared" si="1"/>
        <v>1329695.6800000002</v>
      </c>
      <c r="G29" s="12">
        <v>752667.79</v>
      </c>
      <c r="H29" s="12">
        <v>752667.79</v>
      </c>
      <c r="I29" s="12">
        <v>752667.79</v>
      </c>
      <c r="J29" s="12">
        <v>752667.79</v>
      </c>
      <c r="K29" s="12">
        <f t="shared" si="0"/>
        <v>577027.89000000013</v>
      </c>
    </row>
    <row r="30" spans="2:11" x14ac:dyDescent="0.2">
      <c r="B30" s="14"/>
      <c r="C30" s="16" t="s">
        <v>21</v>
      </c>
      <c r="D30" s="12">
        <v>27650.28</v>
      </c>
      <c r="E30" s="12">
        <v>29183.47</v>
      </c>
      <c r="F30" s="12">
        <f t="shared" si="1"/>
        <v>56833.75</v>
      </c>
      <c r="G30" s="12">
        <v>39091.919999999998</v>
      </c>
      <c r="H30" s="12">
        <v>39091.919999999998</v>
      </c>
      <c r="I30" s="12">
        <v>39091.919999999998</v>
      </c>
      <c r="J30" s="12">
        <v>39091.919999999998</v>
      </c>
      <c r="K30" s="12">
        <f t="shared" si="0"/>
        <v>17741.830000000002</v>
      </c>
    </row>
    <row r="31" spans="2:11" x14ac:dyDescent="0.2">
      <c r="B31" s="14"/>
      <c r="C31" s="16" t="s">
        <v>20</v>
      </c>
      <c r="D31" s="12">
        <v>443291.69</v>
      </c>
      <c r="E31" s="12">
        <v>454729.42</v>
      </c>
      <c r="F31" s="12">
        <f t="shared" si="1"/>
        <v>898021.11</v>
      </c>
      <c r="G31" s="12">
        <v>638836.38</v>
      </c>
      <c r="H31" s="12">
        <v>623213.02</v>
      </c>
      <c r="I31" s="12">
        <v>623213.02</v>
      </c>
      <c r="J31" s="12">
        <v>608018.22</v>
      </c>
      <c r="K31" s="12">
        <f t="shared" si="0"/>
        <v>274808.08999999997</v>
      </c>
    </row>
    <row r="32" spans="2:11" x14ac:dyDescent="0.2">
      <c r="B32" s="14"/>
      <c r="C32" s="16" t="s">
        <v>19</v>
      </c>
      <c r="D32" s="12">
        <v>88251.28</v>
      </c>
      <c r="E32" s="12">
        <v>0</v>
      </c>
      <c r="F32" s="12">
        <f t="shared" si="1"/>
        <v>88251.28</v>
      </c>
      <c r="G32" s="12">
        <v>42134.84</v>
      </c>
      <c r="H32" s="12">
        <v>42134.84</v>
      </c>
      <c r="I32" s="12">
        <v>42134.84</v>
      </c>
      <c r="J32" s="12">
        <v>42134.84</v>
      </c>
      <c r="K32" s="12">
        <f t="shared" si="0"/>
        <v>46116.44</v>
      </c>
    </row>
    <row r="33" spans="1:12" x14ac:dyDescent="0.2">
      <c r="B33" s="14"/>
      <c r="C33" s="16" t="s">
        <v>18</v>
      </c>
      <c r="D33" s="12">
        <v>74483.27</v>
      </c>
      <c r="E33" s="12">
        <v>81106.559999999998</v>
      </c>
      <c r="F33" s="12">
        <f t="shared" si="1"/>
        <v>155589.83000000002</v>
      </c>
      <c r="G33" s="12">
        <v>109111.8</v>
      </c>
      <c r="H33" s="12">
        <v>109111.8</v>
      </c>
      <c r="I33" s="12">
        <v>109111.8</v>
      </c>
      <c r="J33" s="12">
        <v>107937.8</v>
      </c>
      <c r="K33" s="12">
        <f t="shared" si="0"/>
        <v>46478.030000000013</v>
      </c>
    </row>
    <row r="34" spans="1:12" x14ac:dyDescent="0.2">
      <c r="B34" s="14"/>
      <c r="C34" s="16" t="s">
        <v>17</v>
      </c>
      <c r="D34" s="12">
        <v>58021.52</v>
      </c>
      <c r="E34" s="12">
        <v>41406.29</v>
      </c>
      <c r="F34" s="12">
        <f t="shared" si="1"/>
        <v>99427.81</v>
      </c>
      <c r="G34" s="12">
        <v>64173.81</v>
      </c>
      <c r="H34" s="12">
        <v>64173.81</v>
      </c>
      <c r="I34" s="12">
        <v>64173.81</v>
      </c>
      <c r="J34" s="12">
        <v>64173.81</v>
      </c>
      <c r="K34" s="12">
        <f t="shared" si="0"/>
        <v>35254</v>
      </c>
    </row>
    <row r="35" spans="1:12" x14ac:dyDescent="0.2">
      <c r="B35" s="14"/>
      <c r="C35" s="16" t="s">
        <v>16</v>
      </c>
      <c r="D35" s="12">
        <v>43587.96</v>
      </c>
      <c r="E35" s="12">
        <v>150832.95999999999</v>
      </c>
      <c r="F35" s="12">
        <f t="shared" si="1"/>
        <v>194420.91999999998</v>
      </c>
      <c r="G35" s="12">
        <v>173538</v>
      </c>
      <c r="H35" s="12">
        <v>173538</v>
      </c>
      <c r="I35" s="12">
        <v>173538</v>
      </c>
      <c r="J35" s="12">
        <v>173538</v>
      </c>
      <c r="K35" s="12">
        <f t="shared" si="0"/>
        <v>20882.919999999984</v>
      </c>
    </row>
    <row r="36" spans="1:12" x14ac:dyDescent="0.2">
      <c r="B36" s="29" t="s">
        <v>15</v>
      </c>
      <c r="C36" s="30"/>
      <c r="D36" s="15">
        <f>D37</f>
        <v>399999.96</v>
      </c>
      <c r="E36" s="15">
        <f>E37</f>
        <v>-34874.89</v>
      </c>
      <c r="F36" s="15">
        <f t="shared" si="1"/>
        <v>365125.07</v>
      </c>
      <c r="G36" s="15">
        <f>G37</f>
        <v>182250</v>
      </c>
      <c r="H36" s="15">
        <f>H37</f>
        <v>182250</v>
      </c>
      <c r="I36" s="15">
        <f>I37</f>
        <v>182250</v>
      </c>
      <c r="J36" s="15">
        <f>J37</f>
        <v>182250</v>
      </c>
      <c r="K36" s="15">
        <f t="shared" si="0"/>
        <v>182875.07</v>
      </c>
    </row>
    <row r="37" spans="1:12" x14ac:dyDescent="0.2">
      <c r="B37" s="14"/>
      <c r="C37" s="17" t="s">
        <v>14</v>
      </c>
      <c r="D37" s="12">
        <v>399999.96</v>
      </c>
      <c r="E37" s="12">
        <v>-34874.89</v>
      </c>
      <c r="F37" s="12">
        <f t="shared" si="1"/>
        <v>365125.07</v>
      </c>
      <c r="G37" s="12">
        <v>182250</v>
      </c>
      <c r="H37" s="12">
        <v>182250</v>
      </c>
      <c r="I37" s="12">
        <v>182250</v>
      </c>
      <c r="J37" s="12">
        <v>182250</v>
      </c>
      <c r="K37" s="12">
        <f t="shared" si="0"/>
        <v>182875.07</v>
      </c>
    </row>
    <row r="38" spans="1:12" x14ac:dyDescent="0.2">
      <c r="B38" s="29" t="s">
        <v>13</v>
      </c>
      <c r="C38" s="30"/>
      <c r="D38" s="15">
        <f>SUM(D39:D41)</f>
        <v>578705.04</v>
      </c>
      <c r="E38" s="15">
        <f>SUM(E39:E41)</f>
        <v>751522.65999999992</v>
      </c>
      <c r="F38" s="15">
        <f t="shared" si="1"/>
        <v>1330227.7</v>
      </c>
      <c r="G38" s="15">
        <f>SUM(G39:G41)</f>
        <v>306914</v>
      </c>
      <c r="H38" s="15">
        <f>SUM(H39:H41)</f>
        <v>0</v>
      </c>
      <c r="I38" s="15">
        <f>SUM(I39:I41)</f>
        <v>0</v>
      </c>
      <c r="J38" s="15">
        <f>SUM(J39:J41)</f>
        <v>0</v>
      </c>
      <c r="K38" s="15">
        <f t="shared" si="0"/>
        <v>1330227.7</v>
      </c>
    </row>
    <row r="39" spans="1:12" x14ac:dyDescent="0.2">
      <c r="B39" s="14"/>
      <c r="C39" s="16" t="s">
        <v>12</v>
      </c>
      <c r="D39" s="12">
        <v>418705.08</v>
      </c>
      <c r="E39" s="12">
        <v>-193860.41</v>
      </c>
      <c r="F39" s="12">
        <f t="shared" si="1"/>
        <v>224844.67</v>
      </c>
      <c r="G39" s="12">
        <v>0</v>
      </c>
      <c r="H39" s="12">
        <v>0</v>
      </c>
      <c r="I39" s="12">
        <v>0</v>
      </c>
      <c r="J39" s="12">
        <v>0</v>
      </c>
      <c r="K39" s="12">
        <f t="shared" si="0"/>
        <v>224844.67</v>
      </c>
    </row>
    <row r="40" spans="1:12" x14ac:dyDescent="0.2">
      <c r="B40" s="14"/>
      <c r="C40" s="16" t="s">
        <v>11</v>
      </c>
      <c r="D40" s="12">
        <v>0</v>
      </c>
      <c r="E40" s="12">
        <v>764299.7</v>
      </c>
      <c r="F40" s="12"/>
      <c r="G40" s="12">
        <v>0</v>
      </c>
      <c r="H40" s="12">
        <v>0</v>
      </c>
      <c r="I40" s="12">
        <v>0</v>
      </c>
      <c r="J40" s="12">
        <v>0</v>
      </c>
      <c r="K40" s="12">
        <f t="shared" si="0"/>
        <v>0</v>
      </c>
    </row>
    <row r="41" spans="1:12" x14ac:dyDescent="0.2">
      <c r="B41" s="14"/>
      <c r="C41" s="16" t="s">
        <v>10</v>
      </c>
      <c r="D41" s="12">
        <v>159999.96</v>
      </c>
      <c r="E41" s="12">
        <v>181083.37</v>
      </c>
      <c r="F41" s="12">
        <f>D41+E41</f>
        <v>341083.32999999996</v>
      </c>
      <c r="G41" s="12">
        <v>306914</v>
      </c>
      <c r="H41" s="12">
        <v>0</v>
      </c>
      <c r="I41" s="12">
        <v>0</v>
      </c>
      <c r="J41" s="12">
        <v>0</v>
      </c>
      <c r="K41" s="12">
        <f t="shared" si="0"/>
        <v>341083.32999999996</v>
      </c>
    </row>
    <row r="42" spans="1:12" ht="15" customHeight="1" x14ac:dyDescent="0.2">
      <c r="B42" s="29" t="s">
        <v>9</v>
      </c>
      <c r="C42" s="30"/>
      <c r="D42" s="15">
        <f>D43</f>
        <v>0</v>
      </c>
      <c r="E42" s="15">
        <f>E43</f>
        <v>14057068.33</v>
      </c>
      <c r="F42" s="15">
        <f>D42+E42</f>
        <v>14057068.33</v>
      </c>
      <c r="G42" s="15">
        <f>G43</f>
        <v>4152497.83</v>
      </c>
      <c r="H42" s="15">
        <f>H43</f>
        <v>4152497.83</v>
      </c>
      <c r="I42" s="15">
        <f>I43</f>
        <v>4152497.83</v>
      </c>
      <c r="J42" s="15">
        <f>J43</f>
        <v>4152497.83</v>
      </c>
      <c r="K42" s="15">
        <f t="shared" si="0"/>
        <v>9904570.5</v>
      </c>
    </row>
    <row r="43" spans="1:12" ht="15" x14ac:dyDescent="0.2">
      <c r="B43" s="14"/>
      <c r="C43" s="13" t="s">
        <v>8</v>
      </c>
      <c r="D43" s="12">
        <v>0</v>
      </c>
      <c r="E43" s="12">
        <v>14057068.33</v>
      </c>
      <c r="F43" s="12">
        <f>D43+E43</f>
        <v>14057068.33</v>
      </c>
      <c r="G43" s="12">
        <v>4152497.83</v>
      </c>
      <c r="H43" s="12">
        <v>4152497.83</v>
      </c>
      <c r="I43" s="12">
        <v>4152497.83</v>
      </c>
      <c r="J43" s="12">
        <v>4152497.83</v>
      </c>
      <c r="K43" s="12">
        <f t="shared" si="0"/>
        <v>9904570.5</v>
      </c>
    </row>
    <row r="44" spans="1:12" x14ac:dyDescent="0.2">
      <c r="B44" s="29" t="s">
        <v>7</v>
      </c>
      <c r="C44" s="30"/>
      <c r="D44" s="15">
        <f>D45</f>
        <v>412699.84</v>
      </c>
      <c r="E44" s="15">
        <f>E45</f>
        <v>0</v>
      </c>
      <c r="F44" s="15">
        <f>D44+E44</f>
        <v>412699.84</v>
      </c>
      <c r="G44" s="15">
        <f>G45</f>
        <v>0</v>
      </c>
      <c r="H44" s="15">
        <f>H45</f>
        <v>0</v>
      </c>
      <c r="I44" s="15">
        <f>I45</f>
        <v>0</v>
      </c>
      <c r="J44" s="15">
        <f>J45</f>
        <v>0</v>
      </c>
      <c r="K44" s="12">
        <f t="shared" si="0"/>
        <v>412699.84</v>
      </c>
    </row>
    <row r="45" spans="1:12" ht="15" x14ac:dyDescent="0.2">
      <c r="B45" s="14"/>
      <c r="C45" s="13" t="s">
        <v>6</v>
      </c>
      <c r="D45" s="12">
        <v>412699.84</v>
      </c>
      <c r="E45" s="12">
        <v>0</v>
      </c>
      <c r="F45" s="12">
        <f>D45+E45</f>
        <v>412699.84</v>
      </c>
      <c r="G45" s="12">
        <v>0</v>
      </c>
      <c r="H45" s="12">
        <v>0</v>
      </c>
      <c r="I45" s="12">
        <v>0</v>
      </c>
      <c r="J45" s="12">
        <v>0</v>
      </c>
      <c r="K45" s="12">
        <f t="shared" si="0"/>
        <v>412699.84</v>
      </c>
    </row>
    <row r="46" spans="1:12" s="7" customFormat="1" x14ac:dyDescent="0.2">
      <c r="A46" s="8"/>
      <c r="B46" s="11"/>
      <c r="C46" s="10" t="s">
        <v>5</v>
      </c>
      <c r="D46" s="9">
        <f t="shared" ref="D46:K46" si="2">D12+D18+D26+D36+D38+D42+D44</f>
        <v>18636350.760000002</v>
      </c>
      <c r="E46" s="9">
        <f t="shared" si="2"/>
        <v>25685246.019999996</v>
      </c>
      <c r="F46" s="9">
        <f t="shared" si="2"/>
        <v>44321596.780000009</v>
      </c>
      <c r="G46" s="9">
        <f t="shared" si="2"/>
        <v>26485537.349999994</v>
      </c>
      <c r="H46" s="9">
        <f t="shared" si="2"/>
        <v>26162999.989999995</v>
      </c>
      <c r="I46" s="9">
        <f t="shared" si="2"/>
        <v>26162999.989999995</v>
      </c>
      <c r="J46" s="9">
        <f t="shared" si="2"/>
        <v>26122428.670000002</v>
      </c>
      <c r="K46" s="9">
        <f t="shared" si="2"/>
        <v>18158596.790000003</v>
      </c>
      <c r="L46" s="8"/>
    </row>
    <row r="48" spans="1:12" x14ac:dyDescent="0.2">
      <c r="B48" s="6" t="s">
        <v>4</v>
      </c>
      <c r="F48" s="5"/>
      <c r="G48" s="5"/>
      <c r="H48" s="5"/>
      <c r="I48" s="5"/>
      <c r="J48" s="5"/>
      <c r="K48" s="5"/>
    </row>
    <row r="53" spans="3:11" x14ac:dyDescent="0.2">
      <c r="D53" s="5" t="str">
        <f>IF(D47=[1]CAdmon!D37," ","ERROR")</f>
        <v xml:space="preserve"> </v>
      </c>
      <c r="E53" s="5" t="str">
        <f>IF(E47=[1]CAdmon!E37," ","ERROR")</f>
        <v xml:space="preserve"> </v>
      </c>
      <c r="F53" s="5" t="str">
        <f>IF(F47=[1]CAdmon!F37," ","ERROR")</f>
        <v xml:space="preserve"> </v>
      </c>
      <c r="G53" s="5"/>
      <c r="H53" s="5" t="str">
        <f>IF(H47=[1]CAdmon!H37," ","ERROR")</f>
        <v xml:space="preserve"> </v>
      </c>
      <c r="I53" s="5"/>
      <c r="J53" s="5" t="str">
        <f>IF(J47=[1]CAdmon!J37," ","ERROR")</f>
        <v xml:space="preserve"> </v>
      </c>
      <c r="K53" s="5" t="str">
        <f>IF(K47=[1]CAdmon!K37," ","ERROR")</f>
        <v xml:space="preserve"> </v>
      </c>
    </row>
    <row r="54" spans="3:11" x14ac:dyDescent="0.2">
      <c r="C54" s="4"/>
    </row>
    <row r="55" spans="3:11" x14ac:dyDescent="0.2">
      <c r="C55" s="3" t="s">
        <v>3</v>
      </c>
      <c r="F55" s="31" t="s">
        <v>2</v>
      </c>
      <c r="G55" s="31"/>
      <c r="H55" s="31"/>
      <c r="I55" s="31"/>
      <c r="J55" s="31"/>
      <c r="K55" s="31"/>
    </row>
    <row r="56" spans="3:11" x14ac:dyDescent="0.2">
      <c r="C56" s="3" t="s">
        <v>1</v>
      </c>
      <c r="F56" s="32" t="s">
        <v>0</v>
      </c>
      <c r="G56" s="32"/>
      <c r="H56" s="32"/>
      <c r="I56" s="32"/>
      <c r="J56" s="32"/>
      <c r="K56" s="32"/>
    </row>
  </sheetData>
  <mergeCells count="18">
    <mergeCell ref="B44:C44"/>
    <mergeCell ref="F55:K55"/>
    <mergeCell ref="F56:K56"/>
    <mergeCell ref="B12:C12"/>
    <mergeCell ref="B18:C18"/>
    <mergeCell ref="B26:C26"/>
    <mergeCell ref="B36:C36"/>
    <mergeCell ref="B38:C38"/>
    <mergeCell ref="B42:C42"/>
    <mergeCell ref="B9:C11"/>
    <mergeCell ref="D9:J9"/>
    <mergeCell ref="K9:K10"/>
    <mergeCell ref="C1:I1"/>
    <mergeCell ref="C2:I2"/>
    <mergeCell ref="C3:I3"/>
    <mergeCell ref="C4:I4"/>
    <mergeCell ref="C5:I5"/>
    <mergeCell ref="B7:J7"/>
  </mergeCells>
  <pageMargins left="0.70866141732283472" right="0.70866141732283472" top="0.43307086614173229" bottom="0.74803149606299213" header="0.31496062992125984" footer="0.31496062992125984"/>
  <pageSetup scale="6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2017-07-26T21:25:45Z</dcterms:created>
  <dcterms:modified xsi:type="dcterms:W3CDTF">2017-07-27T18:08:44Z</dcterms:modified>
</cp:coreProperties>
</file>