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NOTAS" sheetId="1" r:id="rId1"/>
  </sheets>
  <definedNames>
    <definedName name="_xlnm.Print_Area" localSheetId="0">NOTAS!$A$1:$G$495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/>
  <c r="C23" i="1"/>
  <c r="D23" i="1"/>
  <c r="E23" i="1"/>
  <c r="C32" i="1"/>
  <c r="D32" i="1"/>
  <c r="E32" i="1"/>
  <c r="F32" i="1"/>
  <c r="C41" i="1"/>
  <c r="C50" i="1"/>
  <c r="C55" i="1"/>
  <c r="C62" i="1"/>
  <c r="D62" i="1"/>
  <c r="C85" i="1"/>
  <c r="D85" i="1"/>
  <c r="C102" i="1"/>
  <c r="D102" i="1"/>
  <c r="C103" i="1"/>
  <c r="D103" i="1"/>
  <c r="C111" i="1"/>
  <c r="D111" i="1"/>
  <c r="E111" i="1"/>
  <c r="C118" i="1"/>
  <c r="C127" i="1"/>
  <c r="C156" i="1"/>
  <c r="D156" i="1"/>
  <c r="E156" i="1"/>
  <c r="F156" i="1"/>
  <c r="C163" i="1"/>
  <c r="C170" i="1"/>
  <c r="C177" i="1"/>
  <c r="C184" i="1"/>
  <c r="C197" i="1"/>
  <c r="C199" i="1"/>
  <c r="C201" i="1"/>
  <c r="C202" i="1"/>
  <c r="C208" i="1"/>
  <c r="C209" i="1"/>
  <c r="C211" i="1"/>
  <c r="C219" i="1"/>
  <c r="C269" i="1"/>
  <c r="C291" i="1"/>
  <c r="D291" i="1"/>
  <c r="C357" i="1"/>
  <c r="D357" i="1"/>
  <c r="E357" i="1"/>
  <c r="E426" i="1"/>
  <c r="E432" i="1"/>
  <c r="E459" i="1"/>
  <c r="E468" i="1"/>
  <c r="C481" i="1"/>
  <c r="D481" i="1"/>
  <c r="E481" i="1"/>
</calcChain>
</file>

<file path=xl/sharedStrings.xml><?xml version="1.0" encoding="utf-8"?>
<sst xmlns="http://schemas.openxmlformats.org/spreadsheetml/2006/main" count="436" uniqueCount="382">
  <si>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</si>
  <si>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</si>
  <si>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</si>
  <si>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</si>
  <si>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</si>
  <si>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7000 CUENTAS DE ORDEN CONTABLES</t>
  </si>
  <si>
    <t>FLUJO</t>
  </si>
  <si>
    <t>SALDO FINAL</t>
  </si>
  <si>
    <t>SALDO INICIAL</t>
  </si>
  <si>
    <t>NOTAS DE MEMORIA.</t>
  </si>
  <si>
    <t>NOTAS DE MEMORIA</t>
  </si>
  <si>
    <t>4. Total de Gasto Contable (4 = 1 - 2 + 3)</t>
  </si>
  <si>
    <t>Otros Gastos Contables No Presupuestales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</si>
  <si>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</si>
  <si>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</si>
  <si>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</si>
  <si>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</si>
  <si>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</si>
  <si>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Estimaciones, depreciaciones, deterioros, obsolescencia y amortizaciones</t>
  </si>
  <si>
    <t>3. Más Gasto Contables No Presupuestales</t>
  </si>
  <si>
    <t>Otros Egresos Presupuestales No Contables</t>
  </si>
  <si>
    <t>Adeudos de ejercicios fiscales anteriores (ADEFAS)</t>
  </si>
  <si>
    <t>Amortización de la deuda publica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</si>
  <si>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</si>
  <si>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</si>
  <si>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</si>
  <si>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</si>
  <si>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</si>
  <si>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</si>
  <si>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</si>
  <si>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</si>
  <si>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</si>
  <si>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</si>
  <si>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</si>
  <si>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</si>
  <si>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</si>
  <si>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</si>
  <si>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</si>
  <si>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</si>
  <si>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(Cifras en pesos)</t>
  </si>
  <si>
    <t>Correspondiente del 1 de enero al 31 de Marzo del 2017</t>
  </si>
  <si>
    <t>Conciliación entre los Egresos Presupuestarios y los Gastos Contables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</si>
  <si>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</si>
  <si>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</si>
  <si>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</si>
  <si>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</si>
  <si>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</si>
  <si>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</si>
  <si>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</si>
  <si>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</si>
  <si>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</si>
  <si>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</si>
  <si>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</si>
  <si>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</si>
  <si>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</si>
  <si>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Conciliación entre los Ingresos Presupuestarios y Contables</t>
  </si>
  <si>
    <t>PRESUPUESTARIOS Y LOS GASTOS</t>
  </si>
  <si>
    <t xml:space="preserve">IV) CONCILIACIÓN DE LOS INGRESOS PRESUPUESTARIOS Y CONTABLES, ASI COMO ENTRE LOS EGRESOS </t>
  </si>
  <si>
    <t>5611 Construcción en bienes no capitalizable</t>
  </si>
  <si>
    <t>5610 Inversión pública no capitalizable</t>
  </si>
  <si>
    <t>5600 INVERSIÓN PÚBLICA</t>
  </si>
  <si>
    <t>5599 Otros gastos varios</t>
  </si>
  <si>
    <t>5597 Pérdidas por participación patrimonial</t>
  </si>
  <si>
    <t>5596 Resultado por posición monetaria</t>
  </si>
  <si>
    <t>5595 Diferencias de cotizaciones negativas en valores negociables</t>
  </si>
  <si>
    <t>5594 Diferencias por tipo de cambio negativas en efectivo y equivalentes</t>
  </si>
  <si>
    <t>5593 Bonificaciones y descuentos otorgados</t>
  </si>
  <si>
    <t>5592 Pérdidas por responsabilidades</t>
  </si>
  <si>
    <t>5591 Gastos de ejercicios anteriores</t>
  </si>
  <si>
    <t>5590 Otros gastos</t>
  </si>
  <si>
    <t>5551 Aumento por insuficiencia de provisiones</t>
  </si>
  <si>
    <t>5550 Aumento por insuficiencia de provisiones</t>
  </si>
  <si>
    <t>5541 Aumento por insuficiencia de estimaciones por pérdida o deterioro u obsolescencia</t>
  </si>
  <si>
    <t>5540 Aumento por insuficiencia de estimaciones por pérdida o deterioro u obsolescencia</t>
  </si>
  <si>
    <t>5535 Disminución de almacén de materiales y suministros de consumo</t>
  </si>
  <si>
    <t>5534 Disminución de inventarios de materias primas, materiales y suministros para producción</t>
  </si>
  <si>
    <t>5533 Disminución de inventarios de mercancías en proceso de elaboración</t>
  </si>
  <si>
    <t>5532 Disminución de inventarios de mercancías terminadas</t>
  </si>
  <si>
    <t>5531 Disminución de inventarios de mercancías para venta</t>
  </si>
  <si>
    <t>5530 Disminución de inventarios</t>
  </si>
  <si>
    <t>5522 Provisiones de pasivos a largo plazo</t>
  </si>
  <si>
    <t>5521 Provisiones de pasivos a corto plazo</t>
  </si>
  <si>
    <t>5520 Provisiones</t>
  </si>
  <si>
    <t>5518 Disminución de Bienes por pérdida, obsolescencia y deterioro</t>
  </si>
  <si>
    <t>5517 Amortización de activos intangibles</t>
  </si>
  <si>
    <t>5516 Deterioro de los activos biológicos</t>
  </si>
  <si>
    <t>5515 Depreciación de bienes muebles</t>
  </si>
  <si>
    <t>5514 Depreciación de infraestructura</t>
  </si>
  <si>
    <t>5513 Depreciación de bienes inmuebles</t>
  </si>
  <si>
    <t>5512 Estimaciones por pérdida o deterioro de activos no circulantes</t>
  </si>
  <si>
    <t>5511 Estimaciones por pérdida o deterioro de activos circulantes</t>
  </si>
  <si>
    <t>5510 Estimaciones, depreciaciones, deterioros, obsolescencia y amortizaciones</t>
  </si>
  <si>
    <t>5500 OTROS GASTOS Y PÉRDIDAS EXTRAORDINARIAS</t>
  </si>
  <si>
    <t>CUENTA</t>
  </si>
  <si>
    <t>EFE-03 CONCILIACIÓN DEL FLUJO DE EFECTIVO</t>
  </si>
  <si>
    <t>1250 ACTIVOS INTANGIBLES</t>
  </si>
  <si>
    <t>1240 BIENES MUEBLES</t>
  </si>
  <si>
    <t>1230 BIENES INMUEBLES, INFRAESTRUCTURA Y CONSTRUCCIONES EN PROCESO</t>
  </si>
  <si>
    <t>1210 INVERSIONES FINANCIERAS A LARGO PLAZO</t>
  </si>
  <si>
    <t>% SUB</t>
  </si>
  <si>
    <t>EFE-02 ADQ. BIENES MUEBLES E INMUEBLES</t>
  </si>
  <si>
    <t>1112106011 BAJIO 18228916 PROGRAMA COBERTURA CON CALIDAD</t>
  </si>
  <si>
    <t>1112106010 BAJIO 17937913 SUBSIDIO FEDERAL 2017</t>
  </si>
  <si>
    <t>1112106009 BAJIO 17860693 SUBSIDIO ESTATAL 2017</t>
  </si>
  <si>
    <t>1112106008  BAJIO 17534991 ESTATAL 2016</t>
  </si>
  <si>
    <t>1112106007  BAJIO 172371320101 FAM 2016</t>
  </si>
  <si>
    <t>1112106006  BAJIO 166903980101 FEDERAL 2016</t>
  </si>
  <si>
    <t>1112106004  BAJIO 160248950101  PROEXES 2016</t>
  </si>
  <si>
    <t>1112106003  BAJIO 160253630101 PFCE 2016</t>
  </si>
  <si>
    <t>1112106002  BAJIO 160252490101 B</t>
  </si>
  <si>
    <t>1112106001  BAJIO 160252720101 BIOKRONE 2016</t>
  </si>
  <si>
    <t>1112105002  SCOTIABANK  01705309</t>
  </si>
  <si>
    <t>1112105001  SCOTIABANK  01705309</t>
  </si>
  <si>
    <t>1112102019  BANCOMER 101437119 PROFOCIE 2015</t>
  </si>
  <si>
    <t>1112102018  BANCOMER 0199043241</t>
  </si>
  <si>
    <t>1112102017  BANCOMER 0198883971</t>
  </si>
  <si>
    <t>1112102016  BANCOMER 0198197177</t>
  </si>
  <si>
    <t>1112102015  BANCOMER 0194321049</t>
  </si>
  <si>
    <t>1112102014  BANCOMER 1796 019397</t>
  </si>
  <si>
    <t>1112102012  BANCOMER (1796) 0193176959</t>
  </si>
  <si>
    <t>1112102011  BANCOMER (1796)0193971406</t>
  </si>
  <si>
    <t>1112102008  BANCOMER 0192407450</t>
  </si>
  <si>
    <t>1112102006  BANCOMER 0190589632</t>
  </si>
  <si>
    <t>1112102005  BANCOMER 0189474048 FAFEF</t>
  </si>
  <si>
    <t>1112102004  BANCOMER 0186533086 PROMEP</t>
  </si>
  <si>
    <t>1112102003  BANCOMER 0188267367 CAPUFE</t>
  </si>
  <si>
    <t>1112102002  BANCOMER 180523453</t>
  </si>
  <si>
    <t>1112102001  BANCOMER 1776515542</t>
  </si>
  <si>
    <t>1112101010  BANAMEX  7293627 REM</t>
  </si>
  <si>
    <t>1112101009  BANAMEX 5560016 CERT</t>
  </si>
  <si>
    <t>1112101008  BANCOS 2974484  CUEN</t>
  </si>
  <si>
    <t>1112101005  BANCOS</t>
  </si>
  <si>
    <t>1112101004  BANAMEX 657 NOMINAS</t>
  </si>
  <si>
    <t>1112101003  BANAMEX 614 ING PROPIOS</t>
  </si>
  <si>
    <t>1112101002  BANAMEX 584 FEDERAL</t>
  </si>
  <si>
    <t>1112101001  BANAMEX 576 ESTATAL</t>
  </si>
  <si>
    <t>1110 EFECTIVO Y EQUIVALENTES</t>
  </si>
  <si>
    <t>EFE-01 FLUJO DE EFECTIVO</t>
  </si>
  <si>
    <t>IV) NOTAS AL ESTADO DE FLUJO DE EFECTIVO</t>
  </si>
  <si>
    <t>3252000001  AJUSTES Y CORECCIONES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</si>
  <si>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</si>
  <si>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</si>
  <si>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</si>
  <si>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</si>
  <si>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</si>
  <si>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</si>
  <si>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</si>
  <si>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3220000024 RESULTADO DEL EJERCICIO 2016</t>
  </si>
  <si>
    <t>3220000023  RESULTADO DEL EJERCICIO 2015</t>
  </si>
  <si>
    <t>3220000022  RESULTADO DEL EJERCICIO 2014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</si>
  <si>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</si>
  <si>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</si>
  <si>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</si>
  <si>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</si>
  <si>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</si>
  <si>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 Resultado del Ejercicio (Ahorro/Des</t>
  </si>
  <si>
    <t>NATURALEZA</t>
  </si>
  <si>
    <t>MODIFICACION</t>
  </si>
  <si>
    <t>VHP-02 PATRIMONIO GENERADO</t>
  </si>
  <si>
    <t>3113916000  OBRA PÚBLICA EJER ANTERIORES</t>
  </si>
  <si>
    <t>3113915000  BIENES MUEBLES E INM</t>
  </si>
  <si>
    <t>3113836000  CONVENIO OBRA PUBLIC</t>
  </si>
  <si>
    <t>3113835000  CONVENIO BIENES MUEB</t>
  </si>
  <si>
    <t>3113825206  FAM EDU SUP OBRA PUB</t>
  </si>
  <si>
    <t>3113825205  FAM EDU SUPERIOR BIE</t>
  </si>
  <si>
    <t>3113824205  FEDERALES DE EJERCIC</t>
  </si>
  <si>
    <t>3111835000  CONVENIO BIENES MUEB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</si>
  <si>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</si>
  <si>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</si>
  <si>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</si>
  <si>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</si>
  <si>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3110000002  BAJA DE ACTIVO FIJO</t>
  </si>
  <si>
    <t>3110 HACIENDA PUBLICA/PATRIMONIO CONTRIBUIDO</t>
  </si>
  <si>
    <t>TIPO</t>
  </si>
  <si>
    <t>VHP-01 PATRIMONIO CONTRIBUIDO</t>
  </si>
  <si>
    <t>III) NOTAS AL ESTADO DE VARIACIÓN A LA HACIEDA PÚBLICA</t>
  </si>
  <si>
    <t>5599000006  Diferencia por Redondeo</t>
  </si>
  <si>
    <t>5242442000  BECAS O. AYUDA</t>
  </si>
  <si>
    <t>5139398000  IMPUESTO DE NOMINA</t>
  </si>
  <si>
    <t>5139392000  OTROS IMPUESTOS Y DERECHOS</t>
  </si>
  <si>
    <t>5138383000  CONGRESOS Y CONVENCIONES</t>
  </si>
  <si>
    <t>5138382000  GASTOS DE ORDEN SOCIAL Y CULTURAL</t>
  </si>
  <si>
    <t>5137379000  OT. SER. TRASLADO</t>
  </si>
  <si>
    <t>5137375000  VIATICOS EN EL PAIS</t>
  </si>
  <si>
    <t>5137372000  PASAJES TERRESTRES</t>
  </si>
  <si>
    <t>5137371000  PASAJES AEREOS</t>
  </si>
  <si>
    <t>5136361200  DIFUSION POR MEDIOS ALTERNATIVOS</t>
  </si>
  <si>
    <t>5135358000  SERVICIOS DE LIMPIEZ</t>
  </si>
  <si>
    <t>5135355000  REPAR. Y MTTO. DE EQ</t>
  </si>
  <si>
    <t>5135351000  CONSERV. Y MANTENIMI</t>
  </si>
  <si>
    <t>5134345000  SEGUROS DE BIENES PATRIMONIALES</t>
  </si>
  <si>
    <t>5134341000  SERVICIOS FINANCIEROS Y BANCARIOS</t>
  </si>
  <si>
    <t>5133338000  SERVICIOS DE VIGILANCIA</t>
  </si>
  <si>
    <t>5133336000  SERVS. APOYO ADMVO.</t>
  </si>
  <si>
    <t>5133335000  SERVICIOS DE INVESTI</t>
  </si>
  <si>
    <t>5132327000  ARRE. ACT. INTANG</t>
  </si>
  <si>
    <t>5131318000  SERVICIOS POSTALES Y TELEGRAFICOS</t>
  </si>
  <si>
    <t>5131317000  SERV. ACCESO A INTERNET, REDES Y PROC. DE INFO.</t>
  </si>
  <si>
    <t>5131315000  TELEFONÍA CELULAR</t>
  </si>
  <si>
    <t>5131314000  TELEFONÍA TRADICIONAL</t>
  </si>
  <si>
    <t>5131311000  SERVICIO DE ENERGÍA ELÉCTRICA</t>
  </si>
  <si>
    <t>5126261000  COMBUSTIBLES, LUBRI</t>
  </si>
  <si>
    <t>5125255000  MAT., ACCESORIOS Y</t>
  </si>
  <si>
    <t>5125251000  SUSTANCIAS QUÍMICAS</t>
  </si>
  <si>
    <t>5124249000  OTROS MATERIALES Y A</t>
  </si>
  <si>
    <t>5124248000  MATERIALES COMPLEMENTARIOS</t>
  </si>
  <si>
    <t>5124247000  ARTICULOS METALICOS</t>
  </si>
  <si>
    <t>5124246000  MATERIAL ELECTRICO Y ELECTRONICO</t>
  </si>
  <si>
    <t>5122221000  ALIMENTACIÓN DE PERSONAS</t>
  </si>
  <si>
    <t>5121216000  MATERIAL DE LIMPIEZA</t>
  </si>
  <si>
    <t>5121215000  MATERIAL IMPRESO E I</t>
  </si>
  <si>
    <t>5121212000  MATERIALES Y UTILES DE IMPRESION Y REPRODUCCION</t>
  </si>
  <si>
    <t>5121211000  MATERIALES Y ÚTILES DE OFICINA</t>
  </si>
  <si>
    <t>5115154000  PRESTACIONES CONTRACTUALES</t>
  </si>
  <si>
    <t>5114143000  APORT. S. RETIRO.</t>
  </si>
  <si>
    <t>5114142000  APORTACIONES A FONDOS DE VIVIENDA</t>
  </si>
  <si>
    <t>5114141000  APORTACIONES DE SEGURIDAD SOCIAL</t>
  </si>
  <si>
    <t>5112121000  HONORARIOS ASIMILABLES A SALARIOS</t>
  </si>
  <si>
    <t>5111113000  SUELDOS BASE AL PERS</t>
  </si>
  <si>
    <t>5000 GASTOS Y OTRAS PERDIDAS</t>
  </si>
  <si>
    <t>EXPLICACION</t>
  </si>
  <si>
    <t>%GASTO</t>
  </si>
  <si>
    <t>MONTO</t>
  </si>
  <si>
    <t>ERA-03 GASTOS</t>
  </si>
  <si>
    <t>GASTOS Y OTRAS PÉRDIDAS</t>
  </si>
  <si>
    <t>4399000008 Diferencia por Redondeo</t>
  </si>
  <si>
    <t>4311511001 INTERES NORMALES</t>
  </si>
  <si>
    <t xml:space="preserve">4300 OTROS INGRESOS Y BENEFICIOS
</t>
  </si>
  <si>
    <t>CARACTERISTICAS</t>
  </si>
  <si>
    <t>NOTA</t>
  </si>
  <si>
    <t>ERA-02 OTROS INGRESOS Y BENEFICIOS</t>
  </si>
  <si>
    <t>PARTICIPACIONES, APORTACIONES</t>
  </si>
  <si>
    <t>4221 Trans. Internas y Asig. al Secto</t>
  </si>
  <si>
    <t>4221914000  AYUDAS Y SUBSIDIOS</t>
  </si>
  <si>
    <t>4221913000  SERVICIOS GENERALES</t>
  </si>
  <si>
    <t>4221912000  MATERIALES Y SUMINISTROS</t>
  </si>
  <si>
    <t>4221911000  SERVICIOS PERSONALES</t>
  </si>
  <si>
    <t>4200 PARTICIPACIONES, APORTACIONES, TRANSFERENCIAS, ASIGNACIONES, SUBSIDIOS Y OTRAS AYUDAS</t>
  </si>
  <si>
    <t>INGRESOS DE GESTION</t>
  </si>
  <si>
    <t>4173 Ingr.Vta de Bienes/Servicios Org.</t>
  </si>
  <si>
    <t>4173711211  SERVICIOS DE TUTORIA EMPRENDER JUGANDO</t>
  </si>
  <si>
    <t>4162 Multas</t>
  </si>
  <si>
    <t>4162610061  SANCIONES</t>
  </si>
  <si>
    <t>4159 Otros Productos que Generan Ing.</t>
  </si>
  <si>
    <t>4159510820  POR CONCEPTO DE CURSOS OTROS</t>
  </si>
  <si>
    <t>4159510710  POR CONCEPTO DE CUOT</t>
  </si>
  <si>
    <t>4159510706  POR CONCEPTO DE CUOT</t>
  </si>
  <si>
    <t>4159510701  POR CONCEPTO DE FICHAS</t>
  </si>
  <si>
    <t>4151 Produc. Derivados del Uso y Aprov.</t>
  </si>
  <si>
    <t>4151510253  POR CONCEPTO DE RENT</t>
  </si>
  <si>
    <t>4100 INGRESOS DE GESTIÓN</t>
  </si>
  <si>
    <t>ERA-01 INGRESOS</t>
  </si>
  <si>
    <t>INGRESOS DE GESTIÓN</t>
  </si>
  <si>
    <t>II) NOTAS AL ESTADO DE ACTIVIDADES</t>
  </si>
  <si>
    <t>2199 OTROS PASIVOS CIRCULANTES</t>
  </si>
  <si>
    <t>ESF-14 OTROS PASIVOS CIRCULANTES</t>
  </si>
  <si>
    <t>2240 PASIVOS DIFERIDOS A LARGO PLAZO</t>
  </si>
  <si>
    <t>CARACTERÍSTICAS</t>
  </si>
  <si>
    <t>ESF-13 PASIVO DIFERIDO A LARGO PLAZO</t>
  </si>
  <si>
    <t>2160 FONDOS Y BIENES DE TERCEROS EN GARANTÍA Y/O ADMINISTRACIÓN CP</t>
  </si>
  <si>
    <t>ESF-13 FONDOS Y BIENES DE TERCEROS EN GARANTÍA Y/O ADMINISTRACIÓN A CORTO PLAZO</t>
  </si>
  <si>
    <t>2159 OTROS PASIVOS DIFERIDOS A CORTO PLAZO</t>
  </si>
  <si>
    <t>ESF-13 OTROS PASIVOS DIFERIDOS A CORTO PLAZO</t>
  </si>
  <si>
    <t>2119905001  ACREEDORES DIVERSOS</t>
  </si>
  <si>
    <t>2119904001  ENTIDADES</t>
  </si>
  <si>
    <t>2119901101  PCE 10 CAP 1000</t>
  </si>
  <si>
    <t>2117918003  PENALIZACIONES AL PROVEEDOR</t>
  </si>
  <si>
    <t>2117918002  CAP 2%</t>
  </si>
  <si>
    <t>2117918001  DIVO 5% AL MILLAR</t>
  </si>
  <si>
    <t>2117903001  PENSIÓN ALIMENTICIA</t>
  </si>
  <si>
    <t>2117502102  IMPUESTO NOMINAS A PAGAR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</si>
  <si>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</si>
  <si>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</si>
  <si>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</si>
  <si>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</si>
  <si>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</si>
  <si>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</si>
  <si>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2115302001  TRANSFERENCIAS A FID</t>
  </si>
  <si>
    <t>2112102001  PROVEEDORES EJE ANT</t>
  </si>
  <si>
    <t>2112101001  PROVEEDORES DE BIENES Y SERVICIOS</t>
  </si>
  <si>
    <t>2111401005  APORTACION PATRONAL SAR</t>
  </si>
  <si>
    <t>2111401004  APORTACION PATRONAL INFONAVIT</t>
  </si>
  <si>
    <t>2111401003  APORTACION PATRONAL IMSS</t>
  </si>
  <si>
    <t>2111102001  SUELDOS DEVENGADOS E</t>
  </si>
  <si>
    <t>2111101001  SUELDOS POR PAGAR</t>
  </si>
  <si>
    <t>2110 CUENTAS POR PAGAR A CORTO PLAZO</t>
  </si>
  <si>
    <t>365 DIAS</t>
  </si>
  <si>
    <t>180 DIAS</t>
  </si>
  <si>
    <t>90 DIAS</t>
  </si>
  <si>
    <t>ESF-12 CUENTAS Y DOCUMENTOS POR PAGAR</t>
  </si>
  <si>
    <t>PASIVO</t>
  </si>
  <si>
    <t>ESF-11 OTROS ACTIVOS</t>
  </si>
  <si>
    <t>1280 ESTIMACIÓN POR PÉRDIDA O DETERIORO DE ACTIVOS NO CIRCULANTES</t>
  </si>
  <si>
    <t>ESF-10   ESTIMACIONES Y DETERIOROS</t>
  </si>
  <si>
    <t>1260 DEPRECIACIÓN, DETERIORO Y AMORTIZACIÓN ACUMULADA DE BIENES</t>
  </si>
  <si>
    <t>1270 ACTIVOS DIFERIDOS</t>
  </si>
  <si>
    <t>CRITERIO</t>
  </si>
  <si>
    <t>ESF-09 INTANGIBLES Y DIFERIDOS</t>
  </si>
  <si>
    <t>1260   DEPRECIACIÓN y DETERIORO ACUM.</t>
  </si>
  <si>
    <t>1263656901  OTROS EQUIPOS 2010</t>
  </si>
  <si>
    <t>1263656701  HERRAMIENTAS Y MÁQUI</t>
  </si>
  <si>
    <t>1263656601  EQUIPOS DE GENERACIÓ</t>
  </si>
  <si>
    <t>1263656501  EQUIPO DE COMUNICACI</t>
  </si>
  <si>
    <t>1263656401  SISTEMAS DE AIRE ACO</t>
  </si>
  <si>
    <t>1263656201  MAQUINARIA Y EQUIPO</t>
  </si>
  <si>
    <t>1263656101  MAQUINARIA Y EQUIPO</t>
  </si>
  <si>
    <t>1263454101  AUTOMÓVILES Y CAMIONES 2010</t>
  </si>
  <si>
    <t>1263353101  EQUIPO MÉDICO Y DE L</t>
  </si>
  <si>
    <t>1263252901  OTRO MOBILIARIO Y EP</t>
  </si>
  <si>
    <t>1263252301  CAMARAS FOTOGRAFICAS</t>
  </si>
  <si>
    <t>1263252101  EQUIPOS Y APARATOS A</t>
  </si>
  <si>
    <t>1263151901  OTROS MOBILIARIOS Y</t>
  </si>
  <si>
    <t>1263151501  EPO. DE COMPUTO Y DE</t>
  </si>
  <si>
    <t>1263151201  "MUEBLES, EXCEPTO DE</t>
  </si>
  <si>
    <t>1263151101  MUEBLES DE OFICINA Y</t>
  </si>
  <si>
    <t>1240   BIENES MUEBLES</t>
  </si>
  <si>
    <t>1246956901  OTROS EQUIPOS 2010</t>
  </si>
  <si>
    <t>1246956900  OTROS EQUIPOS</t>
  </si>
  <si>
    <t>1246756700  HERRAM. Y MÁQUI 2011</t>
  </si>
  <si>
    <t>1246656601  EQ. DE GENERACI 2010</t>
  </si>
  <si>
    <t>1246556501  EQ. COMUNICACI 2010</t>
  </si>
  <si>
    <t>1246456400  SISTEMAS DE AIRE ACO</t>
  </si>
  <si>
    <t>1246256200  MAQUINARIA Y EQUIPO INDUSTRIAL</t>
  </si>
  <si>
    <t>1246156100  MAQUINARIA Y EQUIPO AGROPECUARIO</t>
  </si>
  <si>
    <t>1244154101  AUTOMÓVILES Y CAMIONES 2010</t>
  </si>
  <si>
    <t>1244154100  AUTOMÓVILES Y CAMIONES</t>
  </si>
  <si>
    <t>1243153101  EQ. MÉDICO 2010</t>
  </si>
  <si>
    <t>1243153100  EQUIPO MÉDICO Y DE LABORATORIO</t>
  </si>
  <si>
    <t>1242952900  OTRO MOBIL. 2011</t>
  </si>
  <si>
    <t>1242352300  CÁMARAS FOTOGRÁFICAS Y DE VIDEO</t>
  </si>
  <si>
    <t>1242152100  EQUIPO Y APARATOS AUDIOVISUALES</t>
  </si>
  <si>
    <t>1241951901  OTROS MOBIL. 2010</t>
  </si>
  <si>
    <t>1241951900  OTROS MOBIL. 2011</t>
  </si>
  <si>
    <t>1241351501  EQ. DE CÓMPUTO 2010</t>
  </si>
  <si>
    <t>1241351500  EQ. DE CÓMPUTO 2011</t>
  </si>
  <si>
    <t>1241251201  MUEB. EXCEPTO 2010</t>
  </si>
  <si>
    <t>1241151101  MUEB DE OFIC 2010</t>
  </si>
  <si>
    <t>1241151100  MUEBLES DE OFICINA Y ESTANTERÍA</t>
  </si>
  <si>
    <t>1230   BIENES INMUEBLES, INFRAESTRUCTURA</t>
  </si>
  <si>
    <t>1236262200  Edificación no habitacional</t>
  </si>
  <si>
    <t>1233583001  EDIFICIOS A VALOR HISTORICO</t>
  </si>
  <si>
    <t>ESF-08 BIENES MUEBLES E INMUEBLES</t>
  </si>
  <si>
    <t>* BIENES MUEBLES, INMUEBLES E INTAGIBLES</t>
  </si>
  <si>
    <t>1214 PARTICIPACIONES Y APORTACIONES DE CAPITAL</t>
  </si>
  <si>
    <t>EMPRESA/OPDES</t>
  </si>
  <si>
    <t>ESF-07 PARTICIPACIONES Y APORTACIONES DE CAPITAL</t>
  </si>
  <si>
    <t>1213 FIDEICOMISOS, MANDATOS Y CONTRATOS ANÁLOGOS</t>
  </si>
  <si>
    <t>OBJETO</t>
  </si>
  <si>
    <t>NOMBRE DE FIDEICOMIS0O</t>
  </si>
  <si>
    <t>ESF-06 FIDEICOMISOS, MANDATOS Y CONTRATOS ANALOGOS</t>
  </si>
  <si>
    <t xml:space="preserve">* INVERSIONES FINANCIERAS. </t>
  </si>
  <si>
    <t>1150 ALMACENES</t>
  </si>
  <si>
    <t>1140 INVENTARIOS</t>
  </si>
  <si>
    <t>METODO</t>
  </si>
  <si>
    <t>ESF-05 INVENTARIO Y ALMACENES</t>
  </si>
  <si>
    <t>* BIENES DISPONIBLES PARA SU TRANSFORMACIÓN O CONSUMO.</t>
  </si>
  <si>
    <t>1125102001 FONDO FIJO</t>
  </si>
  <si>
    <t>1123106001 OTROS DEUDORES DIVERSOS</t>
  </si>
  <si>
    <t>1123103301 SUBSIDIO AL EMPLEO</t>
  </si>
  <si>
    <t>1123103101 IVA ACREDITABLE</t>
  </si>
  <si>
    <t>1123102001 FUNCIONARIOS Y EMPLEADOS</t>
  </si>
  <si>
    <t>1123101002 GASTOS A RESERVA DE COMPROBAR</t>
  </si>
  <si>
    <t>ESF-03 DEUDORES P/RECUPERAR</t>
  </si>
  <si>
    <t>1122902001  OTRAS CUENTAS POR COBRAR</t>
  </si>
  <si>
    <t>2015</t>
  </si>
  <si>
    <t>2016</t>
  </si>
  <si>
    <t>ESF-02 INGRESOS P/RECUPERAR</t>
  </si>
  <si>
    <t>* DERECHOSA RECIBIR EFECTIVO Y EQUIVALENTES Y BIENES O SERVICIOS A RECIBIR</t>
  </si>
  <si>
    <t>1121102020  BANCOMER 101437119 I</t>
  </si>
  <si>
    <t>1121102017  BANCOMER 2040298921</t>
  </si>
  <si>
    <t>1121102016  BANCOMER 2043424855</t>
  </si>
  <si>
    <t>1121102010  BANCOMER 2036878881</t>
  </si>
  <si>
    <t>MONTO PARCIAL</t>
  </si>
  <si>
    <t>ESF-01 FONDOS C/INVERSIONES FINANCIERAS</t>
  </si>
  <si>
    <t>* EFECTIVO Y EQUIVALENTES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</si>
  <si>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</si>
  <si>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</si>
  <si>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</si>
  <si>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</si>
  <si>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</si>
  <si>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31 de Marzo del 2017</t>
  </si>
  <si>
    <t xml:space="preserve">NOTAS A LOS ESTADOS FINANCIEROS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</si>
</sst>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#,##0.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b/>
      <sz val="10"/>
      <color theme="1"/>
      <name val="Soberana Sans Light"/>
    </font>
    <font>
      <b/>
      <sz val="8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17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/>
    <xf numFmtId="0" fontId="2" fillId="2" borderId="0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49" fontId="5" fillId="3" borderId="3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/>
    <xf numFmtId="165" fontId="5" fillId="2" borderId="4" xfId="0" applyNumberFormat="1" applyFont="1" applyFill="1" applyBorder="1"/>
    <xf numFmtId="49" fontId="5" fillId="2" borderId="5" xfId="0" applyNumberFormat="1" applyFont="1" applyFill="1" applyBorder="1" applyAlignment="1">
      <alignment horizontal="left"/>
    </xf>
    <xf numFmtId="164" fontId="6" fillId="2" borderId="6" xfId="0" applyNumberFormat="1" applyFont="1" applyFill="1" applyBorder="1"/>
    <xf numFmtId="165" fontId="6" fillId="2" borderId="6" xfId="0" applyNumberFormat="1" applyFont="1" applyFill="1" applyBorder="1"/>
    <xf numFmtId="49" fontId="5" fillId="2" borderId="7" xfId="0" applyNumberFormat="1" applyFont="1" applyFill="1" applyBorder="1" applyAlignment="1">
      <alignment horizontal="left"/>
    </xf>
    <xf numFmtId="164" fontId="6" fillId="2" borderId="8" xfId="0" applyNumberFormat="1" applyFont="1" applyFill="1" applyBorder="1"/>
    <xf numFmtId="165" fontId="6" fillId="2" borderId="8" xfId="0" applyNumberFormat="1" applyFont="1" applyFill="1" applyBorder="1"/>
    <xf numFmtId="49" fontId="5" fillId="2" borderId="9" xfId="0" applyNumberFormat="1" applyFont="1" applyFill="1" applyBorder="1" applyAlignment="1">
      <alignment horizontal="left"/>
    </xf>
    <xf numFmtId="49" fontId="5" fillId="3" borderId="9" xfId="0" applyNumberFormat="1" applyFont="1" applyFill="1" applyBorder="1" applyAlignment="1">
      <alignment horizontal="center" vertical="center"/>
    </xf>
    <xf numFmtId="4" fontId="8" fillId="3" borderId="9" xfId="2" applyNumberFormat="1" applyFont="1" applyFill="1" applyBorder="1" applyAlignment="1">
      <alignment horizontal="center" vertical="center" wrapText="1"/>
    </xf>
    <xf numFmtId="0" fontId="8" fillId="3" borderId="9" xfId="3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2" fillId="2" borderId="0" xfId="0" applyNumberFormat="1" applyFont="1" applyFill="1" applyBorder="1"/>
    <xf numFmtId="43" fontId="2" fillId="2" borderId="0" xfId="1" applyNumberFormat="1" applyFont="1" applyFill="1" applyBorder="1"/>
    <xf numFmtId="4" fontId="2" fillId="2" borderId="0" xfId="0" applyNumberFormat="1" applyFont="1" applyFill="1" applyBorder="1"/>
    <xf numFmtId="43" fontId="10" fillId="3" borderId="3" xfId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 wrapText="1"/>
    </xf>
    <xf numFmtId="3" fontId="2" fillId="2" borderId="3" xfId="0" applyNumberFormat="1" applyFont="1" applyFill="1" applyBorder="1"/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43" fontId="10" fillId="0" borderId="3" xfId="1" applyFont="1" applyBorder="1" applyAlignment="1">
      <alignment horizontal="center" vertical="center"/>
    </xf>
    <xf numFmtId="0" fontId="2" fillId="0" borderId="3" xfId="0" applyFont="1" applyBorder="1"/>
    <xf numFmtId="0" fontId="10" fillId="0" borderId="3" xfId="0" applyFont="1" applyBorder="1" applyAlignment="1">
      <alignment vertical="center"/>
    </xf>
    <xf numFmtId="0" fontId="12" fillId="0" borderId="0" xfId="0" applyFont="1"/>
    <xf numFmtId="4" fontId="10" fillId="3" borderId="3" xfId="0" applyNumberFormat="1" applyFont="1" applyFill="1" applyBorder="1" applyAlignment="1">
      <alignment horizontal="right" vertical="center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3" fillId="2" borderId="0" xfId="0" applyFont="1" applyFill="1" applyAlignment="1">
      <alignment vertical="center"/>
    </xf>
    <xf numFmtId="43" fontId="13" fillId="0" borderId="3" xfId="1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4" fontId="10" fillId="3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3" fontId="2" fillId="0" borderId="4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0" fontId="3" fillId="0" borderId="12" xfId="3" applyNumberFormat="1" applyFont="1" applyFill="1" applyBorder="1" applyAlignment="1">
      <alignment horizontal="left" vertical="top"/>
    </xf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0" fontId="3" fillId="0" borderId="13" xfId="3" applyNumberFormat="1" applyFont="1" applyFill="1" applyBorder="1" applyAlignment="1">
      <alignment horizontal="left" vertical="top"/>
    </xf>
    <xf numFmtId="0" fontId="5" fillId="0" borderId="13" xfId="3" applyNumberFormat="1" applyFont="1" applyFill="1" applyBorder="1" applyAlignment="1">
      <alignment horizontal="left" vertical="top"/>
    </xf>
    <xf numFmtId="3" fontId="2" fillId="0" borderId="8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0" fontId="5" fillId="0" borderId="14" xfId="3" applyNumberFormat="1" applyFont="1" applyFill="1" applyBorder="1" applyAlignment="1">
      <alignment horizontal="left" vertical="top"/>
    </xf>
    <xf numFmtId="0" fontId="8" fillId="3" borderId="9" xfId="3" applyFont="1" applyFill="1" applyBorder="1" applyAlignment="1">
      <alignment horizontal="center" vertical="center" wrapText="1"/>
    </xf>
    <xf numFmtId="4" fontId="15" fillId="0" borderId="0" xfId="4" applyNumberFormat="1" applyFont="1" applyFill="1" applyBorder="1" applyAlignment="1">
      <alignment horizontal="center" vertical="top"/>
    </xf>
    <xf numFmtId="4" fontId="4" fillId="0" borderId="0" xfId="5" applyNumberFormat="1" applyFont="1" applyBorder="1" applyAlignment="1"/>
    <xf numFmtId="0" fontId="8" fillId="0" borderId="0" xfId="3" applyFont="1" applyFill="1" applyBorder="1" applyAlignment="1">
      <alignment horizontal="left" vertical="center" wrapText="1"/>
    </xf>
    <xf numFmtId="0" fontId="8" fillId="3" borderId="3" xfId="3" applyFont="1" applyFill="1" applyBorder="1" applyAlignment="1">
      <alignment horizontal="left" vertical="center" wrapText="1"/>
    </xf>
    <xf numFmtId="49" fontId="5" fillId="3" borderId="0" xfId="0" applyNumberFormat="1" applyFont="1" applyFill="1" applyBorder="1" applyAlignment="1">
      <alignment horizontal="center" vertical="center"/>
    </xf>
    <xf numFmtId="3" fontId="5" fillId="3" borderId="0" xfId="1" applyNumberFormat="1" applyFont="1" applyFill="1" applyBorder="1" applyAlignment="1">
      <alignment horizontal="right" vertical="center"/>
    </xf>
    <xf numFmtId="3" fontId="5" fillId="3" borderId="3" xfId="1" applyNumberFormat="1" applyFont="1" applyFill="1" applyBorder="1" applyAlignment="1">
      <alignment horizontal="right" vertical="center"/>
    </xf>
    <xf numFmtId="164" fontId="6" fillId="2" borderId="0" xfId="0" applyNumberFormat="1" applyFont="1" applyFill="1" applyBorder="1"/>
    <xf numFmtId="164" fontId="6" fillId="2" borderId="5" xfId="0" applyNumberFormat="1" applyFont="1" applyFill="1" applyBorder="1"/>
    <xf numFmtId="164" fontId="6" fillId="2" borderId="4" xfId="0" applyNumberFormat="1" applyFont="1" applyFill="1" applyBorder="1"/>
    <xf numFmtId="164" fontId="6" fillId="2" borderId="7" xfId="0" applyNumberFormat="1" applyFont="1" applyFill="1" applyBorder="1"/>
    <xf numFmtId="3" fontId="2" fillId="2" borderId="7" xfId="0" applyNumberFormat="1" applyFont="1" applyFill="1" applyBorder="1"/>
    <xf numFmtId="49" fontId="3" fillId="2" borderId="7" xfId="0" applyNumberFormat="1" applyFont="1" applyFill="1" applyBorder="1" applyAlignment="1">
      <alignment horizontal="left"/>
    </xf>
    <xf numFmtId="164" fontId="6" fillId="2" borderId="9" xfId="0" applyNumberFormat="1" applyFont="1" applyFill="1" applyBorder="1"/>
    <xf numFmtId="4" fontId="8" fillId="3" borderId="3" xfId="2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/>
    </xf>
    <xf numFmtId="49" fontId="5" fillId="3" borderId="10" xfId="0" applyNumberFormat="1" applyFont="1" applyFill="1" applyBorder="1" applyAlignment="1">
      <alignment vertical="center"/>
    </xf>
    <xf numFmtId="3" fontId="5" fillId="3" borderId="3" xfId="1" applyNumberFormat="1" applyFont="1" applyFill="1" applyBorder="1" applyAlignment="1">
      <alignment horizontal="right"/>
    </xf>
    <xf numFmtId="165" fontId="2" fillId="2" borderId="7" xfId="0" applyNumberFormat="1" applyFont="1" applyFill="1" applyBorder="1"/>
    <xf numFmtId="3" fontId="8" fillId="3" borderId="7" xfId="0" applyNumberFormat="1" applyFont="1" applyFill="1" applyBorder="1"/>
    <xf numFmtId="49" fontId="5" fillId="3" borderId="7" xfId="0" applyNumberFormat="1" applyFont="1" applyFill="1" applyBorder="1" applyAlignment="1">
      <alignment horizontal="left"/>
    </xf>
    <xf numFmtId="0" fontId="8" fillId="3" borderId="3" xfId="3" applyFont="1" applyFill="1" applyBorder="1" applyAlignment="1">
      <alignment horizontal="center" vertical="center" wrapText="1"/>
    </xf>
    <xf numFmtId="0" fontId="6" fillId="2" borderId="0" xfId="0" applyFont="1" applyFill="1"/>
    <xf numFmtId="49" fontId="5" fillId="3" borderId="15" xfId="0" applyNumberFormat="1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horizontal="left"/>
    </xf>
    <xf numFmtId="164" fontId="5" fillId="3" borderId="3" xfId="6" applyNumberFormat="1" applyFont="1" applyFill="1" applyBorder="1"/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164" fontId="2" fillId="2" borderId="9" xfId="0" applyNumberFormat="1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left" wrapText="1"/>
    </xf>
    <xf numFmtId="49" fontId="5" fillId="2" borderId="7" xfId="0" applyNumberFormat="1" applyFont="1" applyFill="1" applyBorder="1" applyAlignment="1">
      <alignment horizontal="left" wrapText="1"/>
    </xf>
    <xf numFmtId="3" fontId="8" fillId="2" borderId="7" xfId="0" applyNumberFormat="1" applyFont="1" applyFill="1" applyBorder="1"/>
    <xf numFmtId="164" fontId="5" fillId="2" borderId="5" xfId="0" applyNumberFormat="1" applyFont="1" applyFill="1" applyBorder="1"/>
    <xf numFmtId="4" fontId="2" fillId="0" borderId="5" xfId="2" applyNumberFormat="1" applyFont="1" applyFill="1" applyBorder="1" applyAlignment="1">
      <alignment wrapText="1"/>
    </xf>
    <xf numFmtId="4" fontId="2" fillId="0" borderId="2" xfId="2" applyNumberFormat="1" applyFont="1" applyFill="1" applyBorder="1" applyAlignment="1">
      <alignment wrapText="1"/>
    </xf>
    <xf numFmtId="49" fontId="2" fillId="0" borderId="5" xfId="0" applyNumberFormat="1" applyFont="1" applyFill="1" applyBorder="1" applyAlignment="1">
      <alignment wrapText="1"/>
    </xf>
    <xf numFmtId="49" fontId="2" fillId="0" borderId="12" xfId="0" applyNumberFormat="1" applyFont="1" applyFill="1" applyBorder="1" applyAlignment="1">
      <alignment wrapText="1"/>
    </xf>
    <xf numFmtId="4" fontId="2" fillId="0" borderId="7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2" fillId="0" borderId="13" xfId="0" applyNumberFormat="1" applyFont="1" applyFill="1" applyBorder="1" applyAlignment="1">
      <alignment wrapText="1"/>
    </xf>
    <xf numFmtId="4" fontId="2" fillId="0" borderId="9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9" xfId="0" applyNumberFormat="1" applyFont="1" applyFill="1" applyBorder="1" applyAlignment="1">
      <alignment wrapText="1"/>
    </xf>
    <xf numFmtId="0" fontId="2" fillId="2" borderId="5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4" fontId="2" fillId="0" borderId="7" xfId="2" applyNumberFormat="1" applyFont="1" applyBorder="1" applyAlignment="1"/>
    <xf numFmtId="0" fontId="2" fillId="0" borderId="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" fontId="2" fillId="0" borderId="9" xfId="0" applyNumberFormat="1" applyFont="1" applyBorder="1" applyAlignment="1"/>
    <xf numFmtId="0" fontId="2" fillId="0" borderId="9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8" fillId="3" borderId="16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/>
    <xf numFmtId="0" fontId="0" fillId="0" borderId="5" xfId="0" applyBorder="1"/>
    <xf numFmtId="3" fontId="2" fillId="3" borderId="7" xfId="0" applyNumberFormat="1" applyFont="1" applyFill="1" applyBorder="1"/>
    <xf numFmtId="49" fontId="5" fillId="3" borderId="5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0" fontId="8" fillId="2" borderId="0" xfId="0" applyFont="1" applyFill="1"/>
    <xf numFmtId="0" fontId="16" fillId="2" borderId="0" xfId="0" applyFont="1" applyFill="1" applyBorder="1"/>
    <xf numFmtId="164" fontId="5" fillId="2" borderId="0" xfId="0" applyNumberFormat="1" applyFont="1" applyFill="1" applyBorder="1"/>
    <xf numFmtId="49" fontId="5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/>
    </xf>
    <xf numFmtId="164" fontId="5" fillId="3" borderId="10" xfId="0" applyNumberFormat="1" applyFont="1" applyFill="1" applyBorder="1"/>
    <xf numFmtId="164" fontId="5" fillId="3" borderId="15" xfId="0" applyNumberFormat="1" applyFont="1" applyFill="1" applyBorder="1"/>
    <xf numFmtId="164" fontId="5" fillId="3" borderId="11" xfId="0" applyNumberFormat="1" applyFont="1" applyFill="1" applyBorder="1"/>
    <xf numFmtId="164" fontId="6" fillId="2" borderId="2" xfId="0" applyNumberFormat="1" applyFont="1" applyFill="1" applyBorder="1"/>
    <xf numFmtId="49" fontId="5" fillId="2" borderId="13" xfId="0" applyNumberFormat="1" applyFont="1" applyFill="1" applyBorder="1" applyAlignment="1">
      <alignment horizontal="left"/>
    </xf>
    <xf numFmtId="49" fontId="5" fillId="3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center" vertical="center"/>
    </xf>
    <xf numFmtId="165" fontId="6" fillId="2" borderId="7" xfId="0" applyNumberFormat="1" applyFont="1" applyFill="1" applyBorder="1"/>
    <xf numFmtId="49" fontId="3" fillId="2" borderId="3" xfId="0" applyNumberFormat="1" applyFont="1" applyFill="1" applyBorder="1" applyAlignment="1">
      <alignment horizontal="left"/>
    </xf>
    <xf numFmtId="0" fontId="17" fillId="2" borderId="0" xfId="0" applyFont="1" applyFill="1" applyBorder="1"/>
    <xf numFmtId="0" fontId="8" fillId="2" borderId="0" xfId="0" applyFont="1" applyFill="1" applyBorder="1"/>
    <xf numFmtId="165" fontId="6" fillId="2" borderId="9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6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justify"/>
    </xf>
    <xf numFmtId="0" fontId="3" fillId="2" borderId="0" xfId="0" applyFont="1" applyFill="1" applyBorder="1"/>
    <xf numFmtId="0" fontId="5" fillId="2" borderId="0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/>
    <xf numFmtId="0" fontId="18" fillId="2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2" fillId="2" borderId="2" xfId="0" applyFont="1" applyFill="1" applyBorder="1"/>
    <xf numFmtId="0" fontId="3" fillId="2" borderId="2" xfId="0" applyFont="1" applyFill="1" applyBorder="1"/>
    <xf numFmtId="0" fontId="5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 applyAlignment="1"/>
    <xf numFmtId="0" fontId="14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</cellXfs>
  <cellStyles count="7">
    <cellStyle name="Millares" xfId="1" builtinId="3"/>
    <cellStyle name="Millares 2" xfId="2"/>
    <cellStyle name="Millares 2 2 9" xfId="5"/>
    <cellStyle name="Normal" xfId="0" builtinId="0"/>
    <cellStyle name="Normal 10" xfId="6"/>
    <cellStyle name="Normal 2 18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78442</xdr:colOff>
      <xdr:row>0</xdr:row>
      <xdr:rowOff>33618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42" y="33618"/>
          <a:ext cx="1048385" cy="425450"/>
        </a:xfrm>
        <a:prstGeom prst="rect">
          <a:avLst/>
        </a:prstGeom>
      </xdr:spPr>
    </xdr:pic>
    <xdr:clientData/>
  </xdr:oneCellAnchor>
  <xdr:oneCellAnchor>
    <xdr:from>
      <xdr:col>1</xdr:col>
      <xdr:colOff>3375893</xdr:colOff>
      <xdr:row>36</xdr:row>
      <xdr:rowOff>85877</xdr:rowOff>
    </xdr:from>
    <xdr:ext cx="1316451" cy="405432"/>
    <xdr:sp macro="" textlink="">
      <xdr:nvSpPr>
        <xdr:cNvPr id="3" name="Rectángulo 2"/>
        <xdr:cNvSpPr/>
      </xdr:nvSpPr>
      <xdr:spPr>
        <a:xfrm>
          <a:off x="1528043" y="6943877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3416234</xdr:colOff>
      <xdr:row>46</xdr:row>
      <xdr:rowOff>36572</xdr:rowOff>
    </xdr:from>
    <xdr:ext cx="1316451" cy="405432"/>
    <xdr:sp macro="" textlink="">
      <xdr:nvSpPr>
        <xdr:cNvPr id="4" name="Rectángulo 3"/>
        <xdr:cNvSpPr/>
      </xdr:nvSpPr>
      <xdr:spPr>
        <a:xfrm>
          <a:off x="1520759" y="879957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3422958</xdr:colOff>
      <xdr:row>51</xdr:row>
      <xdr:rowOff>256207</xdr:rowOff>
    </xdr:from>
    <xdr:ext cx="1316451" cy="405432"/>
    <xdr:sp macro="" textlink="">
      <xdr:nvSpPr>
        <xdr:cNvPr id="5" name="Rectángulo 4"/>
        <xdr:cNvSpPr/>
      </xdr:nvSpPr>
      <xdr:spPr>
        <a:xfrm>
          <a:off x="1527483" y="990503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3400546</xdr:colOff>
      <xdr:row>105</xdr:row>
      <xdr:rowOff>267413</xdr:rowOff>
    </xdr:from>
    <xdr:ext cx="1316451" cy="405432"/>
    <xdr:sp macro="" textlink="">
      <xdr:nvSpPr>
        <xdr:cNvPr id="6" name="Rectángulo 5"/>
        <xdr:cNvSpPr/>
      </xdr:nvSpPr>
      <xdr:spPr>
        <a:xfrm>
          <a:off x="1524121" y="2019371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3396064</xdr:colOff>
      <xdr:row>122</xdr:row>
      <xdr:rowOff>16401</xdr:rowOff>
    </xdr:from>
    <xdr:ext cx="1316451" cy="405432"/>
    <xdr:sp macro="" textlink="">
      <xdr:nvSpPr>
        <xdr:cNvPr id="7" name="Rectángulo 6"/>
        <xdr:cNvSpPr/>
      </xdr:nvSpPr>
      <xdr:spPr>
        <a:xfrm>
          <a:off x="1519639" y="23257401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3402787</xdr:colOff>
      <xdr:row>114</xdr:row>
      <xdr:rowOff>67948</xdr:rowOff>
    </xdr:from>
    <xdr:ext cx="1316451" cy="405432"/>
    <xdr:sp macro="" textlink="">
      <xdr:nvSpPr>
        <xdr:cNvPr id="8" name="Rectángulo 7"/>
        <xdr:cNvSpPr/>
      </xdr:nvSpPr>
      <xdr:spPr>
        <a:xfrm>
          <a:off x="1526362" y="21784948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3395382</xdr:colOff>
      <xdr:row>158</xdr:row>
      <xdr:rowOff>235324</xdr:rowOff>
    </xdr:from>
    <xdr:ext cx="1316451" cy="405432"/>
    <xdr:sp macro="" textlink="">
      <xdr:nvSpPr>
        <xdr:cNvPr id="9" name="Rectángulo 8"/>
        <xdr:cNvSpPr/>
      </xdr:nvSpPr>
      <xdr:spPr>
        <a:xfrm>
          <a:off x="1528482" y="30286699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3424518</xdr:colOff>
      <xdr:row>166</xdr:row>
      <xdr:rowOff>62753</xdr:rowOff>
    </xdr:from>
    <xdr:ext cx="1316451" cy="405432"/>
    <xdr:sp macro="" textlink="">
      <xdr:nvSpPr>
        <xdr:cNvPr id="10" name="Rectángulo 9"/>
        <xdr:cNvSpPr/>
      </xdr:nvSpPr>
      <xdr:spPr>
        <a:xfrm>
          <a:off x="1519518" y="3168575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3408830</xdr:colOff>
      <xdr:row>173</xdr:row>
      <xdr:rowOff>24653</xdr:rowOff>
    </xdr:from>
    <xdr:ext cx="1316451" cy="405432"/>
    <xdr:sp macro="" textlink="">
      <xdr:nvSpPr>
        <xdr:cNvPr id="11" name="Rectángulo 10"/>
        <xdr:cNvSpPr/>
      </xdr:nvSpPr>
      <xdr:spPr>
        <a:xfrm>
          <a:off x="1522880" y="3298115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3415553</xdr:colOff>
      <xdr:row>179</xdr:row>
      <xdr:rowOff>277907</xdr:rowOff>
    </xdr:from>
    <xdr:ext cx="1316451" cy="405432"/>
    <xdr:sp macro="" textlink="">
      <xdr:nvSpPr>
        <xdr:cNvPr id="12" name="Rectángulo 11"/>
        <xdr:cNvSpPr/>
      </xdr:nvSpPr>
      <xdr:spPr>
        <a:xfrm>
          <a:off x="1520078" y="3429168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3440205</xdr:colOff>
      <xdr:row>477</xdr:row>
      <xdr:rowOff>11206</xdr:rowOff>
    </xdr:from>
    <xdr:ext cx="1316451" cy="405432"/>
    <xdr:sp macro="" textlink="">
      <xdr:nvSpPr>
        <xdr:cNvPr id="13" name="Rectángulo 12"/>
        <xdr:cNvSpPr/>
      </xdr:nvSpPr>
      <xdr:spPr>
        <a:xfrm>
          <a:off x="1525680" y="90879706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showGridLines="0" tabSelected="1" view="pageBreakPreview" topLeftCell="A450" zoomScale="60" zoomScaleNormal="85" workbookViewId="0">
      <selection activeCell="B470" sqref="B470:G481"/>
    </sheetView>
  </sheetViews>
  <sheetFormatPr baseColWidth="10" defaultRowHeight="12.75"/>
  <cols>
    <col min="1" max="1" width="0.7109375" style="1" customWidth="1"/>
    <col min="2" max="2" width="70.28515625" style="1" customWidth="1"/>
    <col min="3" max="6" width="26.7109375" style="1" customWidth="1"/>
    <col min="7" max="7" width="14.85546875" style="1" bestFit="1" customWidth="1"/>
    <col min="8" max="16384" width="11.42578125" style="1"/>
  </cols>
  <sheetData>
    <row r="1" spans="1:7" ht="15" customHeight="1">
      <c r="A1" s="176" t="s">
        <v>381</v>
      </c>
      <c r="B1" s="176"/>
      <c r="C1" s="176"/>
      <c r="D1" s="176"/>
      <c r="E1" s="176"/>
      <c r="F1" s="176"/>
      <c r="G1" s="176"/>
    </row>
    <row r="2" spans="1:7" ht="24" customHeight="1">
      <c r="A2" s="176" t="s">
        <v>380</v>
      </c>
      <c r="B2" s="176"/>
      <c r="C2" s="176"/>
      <c r="D2" s="176"/>
      <c r="E2" s="176"/>
      <c r="F2" s="176"/>
      <c r="G2" s="176"/>
    </row>
    <row r="3" spans="1:7">
      <c r="B3" s="175"/>
      <c r="C3" s="162"/>
      <c r="D3" s="161"/>
      <c r="E3" s="161"/>
      <c r="F3" s="161"/>
    </row>
    <row r="4" spans="1:7">
      <c r="B4" s="170" t="s">
        <v>379</v>
      </c>
      <c r="C4" s="174" t="s">
        <v>378</v>
      </c>
      <c r="D4" s="173"/>
      <c r="E4" s="171"/>
      <c r="F4" s="172"/>
      <c r="G4" s="171"/>
    </row>
    <row r="5" spans="1:7">
      <c r="B5" s="170"/>
      <c r="C5" s="167"/>
      <c r="D5" s="166"/>
      <c r="E5" s="7"/>
      <c r="F5" s="165"/>
    </row>
    <row r="6" spans="1:7" ht="15">
      <c r="A6" s="169" t="s">
        <v>377</v>
      </c>
      <c r="B6" s="169"/>
      <c r="C6" s="169"/>
      <c r="D6" s="169"/>
      <c r="E6" s="169"/>
      <c r="F6" s="169"/>
      <c r="G6" s="169"/>
    </row>
    <row r="7" spans="1:7">
      <c r="B7" s="168"/>
      <c r="C7" s="167"/>
      <c r="D7" s="166"/>
      <c r="E7" s="7"/>
      <c r="F7" s="165"/>
    </row>
    <row r="8" spans="1:7">
      <c r="B8" s="67" t="s">
        <v>376</v>
      </c>
      <c r="C8" s="164"/>
      <c r="D8" s="161"/>
      <c r="E8" s="161"/>
      <c r="F8" s="161"/>
    </row>
    <row r="9" spans="1:7">
      <c r="B9" s="163" t="s">
        <v>375</v>
      </c>
      <c r="C9" s="162"/>
      <c r="D9" s="161"/>
      <c r="E9" s="161"/>
      <c r="F9" s="161"/>
    </row>
    <row r="10" spans="1:7">
      <c r="B10" s="143" t="s">
        <v>374</v>
      </c>
      <c r="C10" s="7"/>
      <c r="D10" s="7"/>
      <c r="E10" s="7"/>
    </row>
    <row r="11" spans="1:7">
      <c r="B11" s="159"/>
      <c r="C11" s="7"/>
      <c r="D11" s="7"/>
      <c r="E11" s="7"/>
    </row>
    <row r="12" spans="1:7" ht="20.25" customHeight="1">
      <c r="B12" s="136" t="s">
        <v>373</v>
      </c>
      <c r="C12" s="13" t="s">
        <v>222</v>
      </c>
      <c r="D12" s="13" t="s">
        <v>173</v>
      </c>
      <c r="E12" s="13" t="s">
        <v>372</v>
      </c>
    </row>
    <row r="13" spans="1:7">
      <c r="B13" s="141" t="s">
        <v>371</v>
      </c>
      <c r="C13" s="160">
        <v>-60041.8</v>
      </c>
      <c r="D13" s="92">
        <v>0</v>
      </c>
      <c r="E13" s="92">
        <v>0</v>
      </c>
    </row>
    <row r="14" spans="1:7">
      <c r="B14" s="91" t="s">
        <v>370</v>
      </c>
      <c r="C14" s="156">
        <v>-856.14</v>
      </c>
      <c r="D14" s="89">
        <v>0</v>
      </c>
      <c r="E14" s="89">
        <v>0</v>
      </c>
    </row>
    <row r="15" spans="1:7">
      <c r="B15" s="91" t="s">
        <v>369</v>
      </c>
      <c r="C15" s="156">
        <v>157282</v>
      </c>
      <c r="D15" s="89">
        <v>0</v>
      </c>
      <c r="E15" s="89">
        <v>0</v>
      </c>
    </row>
    <row r="16" spans="1:7">
      <c r="B16" s="154" t="s">
        <v>368</v>
      </c>
      <c r="C16" s="156">
        <v>206245.84</v>
      </c>
      <c r="D16" s="89">
        <v>0</v>
      </c>
      <c r="E16" s="89">
        <v>0</v>
      </c>
    </row>
    <row r="17" spans="2:6">
      <c r="B17" s="159"/>
      <c r="C17" s="85">
        <f>SUM(C13:C16)</f>
        <v>302629.90000000002</v>
      </c>
      <c r="D17" s="13"/>
      <c r="E17" s="13">
        <f>SUM(E13:E16)</f>
        <v>0</v>
      </c>
    </row>
    <row r="18" spans="2:6">
      <c r="B18" s="159"/>
      <c r="C18" s="7"/>
      <c r="D18" s="7"/>
      <c r="E18" s="7"/>
    </row>
    <row r="19" spans="2:6">
      <c r="B19" s="143" t="s">
        <v>367</v>
      </c>
      <c r="C19" s="158"/>
      <c r="D19" s="7"/>
      <c r="E19" s="7"/>
    </row>
    <row r="21" spans="2:6" ht="18.75" customHeight="1">
      <c r="B21" s="136" t="s">
        <v>366</v>
      </c>
      <c r="C21" s="13" t="s">
        <v>222</v>
      </c>
      <c r="D21" s="13" t="s">
        <v>365</v>
      </c>
      <c r="E21" s="13" t="s">
        <v>364</v>
      </c>
    </row>
    <row r="22" spans="2:6">
      <c r="B22" s="157" t="s">
        <v>363</v>
      </c>
      <c r="C22" s="156">
        <v>-290.63</v>
      </c>
      <c r="D22" s="156">
        <v>-290.63</v>
      </c>
      <c r="E22" s="156">
        <v>-290.63</v>
      </c>
    </row>
    <row r="23" spans="2:6" ht="14.25" customHeight="1">
      <c r="C23" s="85">
        <f>SUM(C22:C22)</f>
        <v>-290.63</v>
      </c>
      <c r="D23" s="85">
        <f>SUM(D22:D22)</f>
        <v>-290.63</v>
      </c>
      <c r="E23" s="85">
        <f>SUM(E22:E22)</f>
        <v>-290.63</v>
      </c>
    </row>
    <row r="24" spans="2:6" ht="14.25" customHeight="1">
      <c r="C24" s="155"/>
      <c r="D24" s="155"/>
      <c r="E24" s="155"/>
    </row>
    <row r="25" spans="2:6" ht="23.25" customHeight="1">
      <c r="B25" s="136" t="s">
        <v>362</v>
      </c>
      <c r="C25" s="13" t="s">
        <v>222</v>
      </c>
      <c r="D25" s="13" t="s">
        <v>288</v>
      </c>
      <c r="E25" s="13" t="s">
        <v>287</v>
      </c>
      <c r="F25" s="13" t="s">
        <v>286</v>
      </c>
    </row>
    <row r="26" spans="2:6" ht="14.25" customHeight="1">
      <c r="B26" s="141" t="s">
        <v>361</v>
      </c>
      <c r="C26" s="97">
        <v>191808.11</v>
      </c>
      <c r="D26" s="97">
        <v>191808.11</v>
      </c>
      <c r="E26" s="106"/>
      <c r="F26" s="106"/>
    </row>
    <row r="27" spans="2:6" ht="14.25" customHeight="1">
      <c r="B27" s="91" t="s">
        <v>360</v>
      </c>
      <c r="C27" s="97">
        <v>9057.14</v>
      </c>
      <c r="D27" s="97">
        <v>9057.14</v>
      </c>
      <c r="E27" s="106"/>
      <c r="F27" s="106"/>
    </row>
    <row r="28" spans="2:6" ht="14.25" customHeight="1">
      <c r="B28" s="91" t="s">
        <v>359</v>
      </c>
      <c r="C28" s="97">
        <v>-1024</v>
      </c>
      <c r="D28" s="97">
        <v>-1024</v>
      </c>
      <c r="E28" s="106"/>
      <c r="F28" s="106"/>
    </row>
    <row r="29" spans="2:6" ht="14.25" customHeight="1">
      <c r="B29" s="91" t="s">
        <v>358</v>
      </c>
      <c r="C29" s="97">
        <v>130.93</v>
      </c>
      <c r="D29" s="97">
        <v>130.93</v>
      </c>
      <c r="E29" s="106"/>
      <c r="F29" s="106"/>
    </row>
    <row r="30" spans="2:6" ht="14.25" customHeight="1">
      <c r="B30" s="91" t="s">
        <v>357</v>
      </c>
      <c r="C30" s="97">
        <v>80160.13</v>
      </c>
      <c r="D30" s="97">
        <v>80160.13</v>
      </c>
      <c r="E30" s="106"/>
      <c r="F30" s="106"/>
    </row>
    <row r="31" spans="2:6" ht="14.25" customHeight="1">
      <c r="B31" s="154" t="s">
        <v>356</v>
      </c>
      <c r="C31" s="97">
        <v>39000</v>
      </c>
      <c r="D31" s="97">
        <v>39000</v>
      </c>
      <c r="E31" s="106"/>
      <c r="F31" s="106"/>
    </row>
    <row r="32" spans="2:6" ht="14.25" customHeight="1">
      <c r="C32" s="85">
        <f>SUM(C25:C31)</f>
        <v>319132.31</v>
      </c>
      <c r="D32" s="85">
        <f>SUM(D25:D31)</f>
        <v>319132.31</v>
      </c>
      <c r="E32" s="13">
        <f>SUM(E25:E31)</f>
        <v>0</v>
      </c>
      <c r="F32" s="13">
        <f>SUM(F25:F31)</f>
        <v>0</v>
      </c>
    </row>
    <row r="33" spans="2:7" ht="14.25" customHeight="1"/>
    <row r="34" spans="2:7" ht="14.25" customHeight="1">
      <c r="B34" s="143" t="s">
        <v>355</v>
      </c>
    </row>
    <row r="35" spans="2:7" ht="14.25" customHeight="1">
      <c r="B35" s="142"/>
    </row>
    <row r="36" spans="2:7" ht="24" customHeight="1">
      <c r="B36" s="136" t="s">
        <v>354</v>
      </c>
      <c r="C36" s="13" t="s">
        <v>222</v>
      </c>
      <c r="D36" s="13" t="s">
        <v>353</v>
      </c>
    </row>
    <row r="37" spans="2:7" ht="14.25" customHeight="1">
      <c r="B37" s="22" t="s">
        <v>352</v>
      </c>
      <c r="C37" s="92"/>
      <c r="D37" s="92">
        <v>0</v>
      </c>
    </row>
    <row r="38" spans="2:7" ht="14.25" customHeight="1">
      <c r="B38" s="19"/>
      <c r="C38" s="89"/>
      <c r="D38" s="89">
        <v>0</v>
      </c>
    </row>
    <row r="39" spans="2:7" ht="14.25" customHeight="1">
      <c r="B39" s="19" t="s">
        <v>351</v>
      </c>
      <c r="C39" s="89"/>
      <c r="D39" s="89"/>
    </row>
    <row r="40" spans="2:7" ht="14.25" customHeight="1">
      <c r="B40" s="16"/>
      <c r="C40" s="87"/>
      <c r="D40" s="87">
        <v>0</v>
      </c>
    </row>
    <row r="41" spans="2:7" ht="14.25" customHeight="1">
      <c r="B41" s="147"/>
      <c r="C41" s="13">
        <f>SUM(C36:C40)</f>
        <v>0</v>
      </c>
      <c r="D41" s="13"/>
    </row>
    <row r="42" spans="2:7" ht="14.25" customHeight="1">
      <c r="B42" s="147"/>
      <c r="C42" s="86"/>
      <c r="D42" s="86"/>
    </row>
    <row r="43" spans="2:7" ht="14.25" customHeight="1">
      <c r="B43" s="143" t="s">
        <v>350</v>
      </c>
    </row>
    <row r="44" spans="2:7" ht="14.25" customHeight="1">
      <c r="B44" s="142"/>
    </row>
    <row r="45" spans="2:7" ht="27.75" customHeight="1">
      <c r="B45" s="136" t="s">
        <v>349</v>
      </c>
      <c r="C45" s="13" t="s">
        <v>222</v>
      </c>
      <c r="D45" s="13" t="s">
        <v>173</v>
      </c>
      <c r="E45" s="13" t="s">
        <v>228</v>
      </c>
      <c r="F45" s="153" t="s">
        <v>348</v>
      </c>
      <c r="G45" s="13" t="s">
        <v>347</v>
      </c>
    </row>
    <row r="46" spans="2:7" ht="14.25" customHeight="1">
      <c r="B46" s="152" t="s">
        <v>346</v>
      </c>
      <c r="C46" s="86"/>
      <c r="D46" s="86">
        <v>0</v>
      </c>
      <c r="E46" s="86">
        <v>0</v>
      </c>
      <c r="F46" s="86">
        <v>0</v>
      </c>
      <c r="G46" s="17">
        <v>0</v>
      </c>
    </row>
    <row r="47" spans="2:7" ht="14.25" customHeight="1">
      <c r="B47" s="152"/>
      <c r="C47" s="86"/>
      <c r="D47" s="86">
        <v>0</v>
      </c>
      <c r="E47" s="86">
        <v>0</v>
      </c>
      <c r="F47" s="86">
        <v>0</v>
      </c>
      <c r="G47" s="17">
        <v>0</v>
      </c>
    </row>
    <row r="48" spans="2:7" ht="14.25" customHeight="1">
      <c r="B48" s="152"/>
      <c r="C48" s="86"/>
      <c r="D48" s="86">
        <v>0</v>
      </c>
      <c r="E48" s="86">
        <v>0</v>
      </c>
      <c r="F48" s="86">
        <v>0</v>
      </c>
      <c r="G48" s="17">
        <v>0</v>
      </c>
    </row>
    <row r="49" spans="2:7" ht="14.25" customHeight="1">
      <c r="B49" s="103"/>
      <c r="C49" s="151"/>
      <c r="D49" s="151">
        <v>0</v>
      </c>
      <c r="E49" s="151">
        <v>0</v>
      </c>
      <c r="F49" s="151">
        <v>0</v>
      </c>
      <c r="G49" s="88">
        <v>0</v>
      </c>
    </row>
    <row r="50" spans="2:7" ht="15" customHeight="1">
      <c r="B50" s="147"/>
      <c r="C50" s="13">
        <f>SUM(C45:C49)</f>
        <v>0</v>
      </c>
      <c r="D50" s="150">
        <v>0</v>
      </c>
      <c r="E50" s="149">
        <v>0</v>
      </c>
      <c r="F50" s="149">
        <v>0</v>
      </c>
      <c r="G50" s="148">
        <v>0</v>
      </c>
    </row>
    <row r="51" spans="2:7">
      <c r="B51" s="147"/>
      <c r="C51" s="144"/>
      <c r="D51" s="144"/>
      <c r="E51" s="144"/>
      <c r="F51" s="144"/>
      <c r="G51" s="144"/>
    </row>
    <row r="52" spans="2:7" ht="26.25" customHeight="1">
      <c r="B52" s="136" t="s">
        <v>345</v>
      </c>
      <c r="C52" s="13" t="s">
        <v>222</v>
      </c>
      <c r="D52" s="13" t="s">
        <v>173</v>
      </c>
      <c r="E52" s="13" t="s">
        <v>344</v>
      </c>
      <c r="F52" s="144"/>
      <c r="G52" s="144"/>
    </row>
    <row r="53" spans="2:7">
      <c r="B53" s="22" t="s">
        <v>343</v>
      </c>
      <c r="C53" s="17"/>
      <c r="D53" s="89">
        <v>0</v>
      </c>
      <c r="E53" s="89">
        <v>0</v>
      </c>
      <c r="F53" s="144"/>
      <c r="G53" s="144"/>
    </row>
    <row r="54" spans="2:7">
      <c r="B54" s="16"/>
      <c r="C54" s="17"/>
      <c r="D54" s="89">
        <v>0</v>
      </c>
      <c r="E54" s="89">
        <v>0</v>
      </c>
      <c r="F54" s="144"/>
      <c r="G54" s="144"/>
    </row>
    <row r="55" spans="2:7" ht="16.5" customHeight="1">
      <c r="B55" s="147"/>
      <c r="C55" s="13">
        <f>SUM(C53:C54)</f>
        <v>0</v>
      </c>
      <c r="D55" s="146"/>
      <c r="E55" s="145"/>
      <c r="F55" s="144"/>
      <c r="G55" s="144"/>
    </row>
    <row r="56" spans="2:7">
      <c r="B56" s="143" t="s">
        <v>342</v>
      </c>
    </row>
    <row r="58" spans="2:7">
      <c r="B58" s="142"/>
    </row>
    <row r="59" spans="2:7" ht="24" customHeight="1">
      <c r="B59" s="136" t="s">
        <v>341</v>
      </c>
      <c r="C59" s="13" t="s">
        <v>8</v>
      </c>
      <c r="D59" s="13" t="s">
        <v>7</v>
      </c>
      <c r="E59" s="13" t="s">
        <v>6</v>
      </c>
      <c r="F59" s="13" t="s">
        <v>296</v>
      </c>
    </row>
    <row r="60" spans="2:7">
      <c r="B60" s="141" t="s">
        <v>340</v>
      </c>
      <c r="C60" s="90">
        <v>31758696.41</v>
      </c>
      <c r="D60" s="90">
        <v>31758696.41</v>
      </c>
      <c r="E60" s="90">
        <v>0</v>
      </c>
      <c r="F60" s="107">
        <v>0</v>
      </c>
    </row>
    <row r="61" spans="2:7">
      <c r="B61" s="91" t="s">
        <v>339</v>
      </c>
      <c r="C61" s="90">
        <v>65770481.520000003</v>
      </c>
      <c r="D61" s="90">
        <v>65770481.520000003</v>
      </c>
      <c r="E61" s="90">
        <v>6343267.5899999999</v>
      </c>
      <c r="F61" s="106"/>
    </row>
    <row r="62" spans="2:7">
      <c r="B62" s="99" t="s">
        <v>338</v>
      </c>
      <c r="C62" s="139">
        <f>SUM(C60:C61)</f>
        <v>97529177.930000007</v>
      </c>
      <c r="D62" s="139">
        <f>SUM(D60:D61)</f>
        <v>97529177.930000007</v>
      </c>
      <c r="E62" s="139">
        <v>6343267.5899999999</v>
      </c>
      <c r="F62" s="106"/>
    </row>
    <row r="63" spans="2:7">
      <c r="B63" s="91" t="s">
        <v>337</v>
      </c>
      <c r="C63" s="90">
        <v>954721.78</v>
      </c>
      <c r="D63" s="90">
        <v>954721.78</v>
      </c>
      <c r="E63" s="90">
        <v>0</v>
      </c>
      <c r="F63" s="106"/>
    </row>
    <row r="64" spans="2:7">
      <c r="B64" s="91" t="s">
        <v>336</v>
      </c>
      <c r="C64" s="90">
        <v>1011542.7</v>
      </c>
      <c r="D64" s="90">
        <v>1011542.7</v>
      </c>
      <c r="E64" s="90">
        <v>0</v>
      </c>
      <c r="F64" s="106"/>
    </row>
    <row r="65" spans="2:6">
      <c r="B65" s="91" t="s">
        <v>335</v>
      </c>
      <c r="C65" s="90">
        <v>57171.01</v>
      </c>
      <c r="D65" s="90">
        <v>57171.01</v>
      </c>
      <c r="E65" s="90">
        <v>0</v>
      </c>
      <c r="F65" s="106"/>
    </row>
    <row r="66" spans="2:6">
      <c r="B66" s="91" t="s">
        <v>334</v>
      </c>
      <c r="C66" s="90">
        <v>1452961.37</v>
      </c>
      <c r="D66" s="90">
        <v>1452961.37</v>
      </c>
      <c r="E66" s="90">
        <v>0</v>
      </c>
      <c r="F66" s="106"/>
    </row>
    <row r="67" spans="2:6">
      <c r="B67" s="91" t="s">
        <v>333</v>
      </c>
      <c r="C67" s="90">
        <v>403983.85</v>
      </c>
      <c r="D67" s="90">
        <v>403983.85</v>
      </c>
      <c r="E67" s="90">
        <v>0</v>
      </c>
      <c r="F67" s="106"/>
    </row>
    <row r="68" spans="2:6">
      <c r="B68" s="91" t="s">
        <v>332</v>
      </c>
      <c r="C68" s="90">
        <v>38238.959999999999</v>
      </c>
      <c r="D68" s="90">
        <v>38238.959999999999</v>
      </c>
      <c r="E68" s="90">
        <v>0</v>
      </c>
      <c r="F68" s="106"/>
    </row>
    <row r="69" spans="2:6">
      <c r="B69" s="91" t="s">
        <v>331</v>
      </c>
      <c r="C69" s="90">
        <v>-21689</v>
      </c>
      <c r="D69" s="90">
        <v>-21689</v>
      </c>
      <c r="E69" s="90">
        <v>0</v>
      </c>
      <c r="F69" s="106"/>
    </row>
    <row r="70" spans="2:6">
      <c r="B70" s="91" t="s">
        <v>330</v>
      </c>
      <c r="C70" s="90">
        <v>358544.4</v>
      </c>
      <c r="D70" s="90">
        <v>358544.4</v>
      </c>
      <c r="E70" s="90">
        <v>0</v>
      </c>
      <c r="F70" s="106"/>
    </row>
    <row r="71" spans="2:6">
      <c r="B71" s="91" t="s">
        <v>329</v>
      </c>
      <c r="C71" s="90">
        <v>120214.74</v>
      </c>
      <c r="D71" s="90">
        <v>120214.74</v>
      </c>
      <c r="E71" s="90">
        <v>0</v>
      </c>
      <c r="F71" s="106"/>
    </row>
    <row r="72" spans="2:6">
      <c r="B72" s="91" t="s">
        <v>328</v>
      </c>
      <c r="C72" s="90">
        <v>3783.92</v>
      </c>
      <c r="D72" s="90">
        <v>3783.92</v>
      </c>
      <c r="E72" s="90">
        <v>0</v>
      </c>
      <c r="F72" s="106"/>
    </row>
    <row r="73" spans="2:6">
      <c r="B73" s="91" t="s">
        <v>327</v>
      </c>
      <c r="C73" s="90">
        <v>1476830.96</v>
      </c>
      <c r="D73" s="90">
        <v>1476830.96</v>
      </c>
      <c r="E73" s="90">
        <v>0</v>
      </c>
      <c r="F73" s="106"/>
    </row>
    <row r="74" spans="2:6">
      <c r="B74" s="91" t="s">
        <v>326</v>
      </c>
      <c r="C74" s="90">
        <v>8675611.5299999993</v>
      </c>
      <c r="D74" s="90">
        <v>8675611.5299999993</v>
      </c>
      <c r="E74" s="90">
        <v>0</v>
      </c>
      <c r="F74" s="106"/>
    </row>
    <row r="75" spans="2:6">
      <c r="B75" s="91" t="s">
        <v>325</v>
      </c>
      <c r="C75" s="90">
        <v>1184955</v>
      </c>
      <c r="D75" s="90">
        <v>1184955</v>
      </c>
      <c r="E75" s="90">
        <v>0</v>
      </c>
      <c r="F75" s="106"/>
    </row>
    <row r="76" spans="2:6">
      <c r="B76" s="91" t="s">
        <v>324</v>
      </c>
      <c r="C76" s="90">
        <v>305800</v>
      </c>
      <c r="D76" s="90">
        <v>305800</v>
      </c>
      <c r="E76" s="90">
        <v>0</v>
      </c>
      <c r="F76" s="106"/>
    </row>
    <row r="77" spans="2:6">
      <c r="B77" s="91" t="s">
        <v>323</v>
      </c>
      <c r="C77" s="90">
        <v>214600</v>
      </c>
      <c r="D77" s="90">
        <v>214600</v>
      </c>
      <c r="E77" s="90">
        <v>0</v>
      </c>
      <c r="F77" s="106"/>
    </row>
    <row r="78" spans="2:6">
      <c r="B78" s="91" t="s">
        <v>322</v>
      </c>
      <c r="C78" s="90">
        <v>1586338.5</v>
      </c>
      <c r="D78" s="90">
        <v>1586338.5</v>
      </c>
      <c r="E78" s="90">
        <v>0</v>
      </c>
      <c r="F78" s="106"/>
    </row>
    <row r="79" spans="2:6">
      <c r="B79" s="91" t="s">
        <v>321</v>
      </c>
      <c r="C79" s="90">
        <v>522200</v>
      </c>
      <c r="D79" s="90">
        <v>522200</v>
      </c>
      <c r="E79" s="90">
        <v>0</v>
      </c>
      <c r="F79" s="106"/>
    </row>
    <row r="80" spans="2:6">
      <c r="B80" s="91" t="s">
        <v>320</v>
      </c>
      <c r="C80" s="90">
        <v>80783.350000000006</v>
      </c>
      <c r="D80" s="90">
        <v>80783.350000000006</v>
      </c>
      <c r="E80" s="90">
        <v>0</v>
      </c>
      <c r="F80" s="106"/>
    </row>
    <row r="81" spans="2:6">
      <c r="B81" s="91" t="s">
        <v>319</v>
      </c>
      <c r="C81" s="90">
        <v>27200.19</v>
      </c>
      <c r="D81" s="90">
        <v>27200.19</v>
      </c>
      <c r="E81" s="90">
        <v>0</v>
      </c>
      <c r="F81" s="106"/>
    </row>
    <row r="82" spans="2:6">
      <c r="B82" s="91" t="s">
        <v>318</v>
      </c>
      <c r="C82" s="90">
        <v>131648.4</v>
      </c>
      <c r="D82" s="90">
        <v>131648.4</v>
      </c>
      <c r="E82" s="90">
        <v>0</v>
      </c>
      <c r="F82" s="106"/>
    </row>
    <row r="83" spans="2:6">
      <c r="B83" s="91" t="s">
        <v>317</v>
      </c>
      <c r="C83" s="90">
        <v>7502.55</v>
      </c>
      <c r="D83" s="90">
        <v>7502.55</v>
      </c>
      <c r="E83" s="90">
        <v>0</v>
      </c>
      <c r="F83" s="106"/>
    </row>
    <row r="84" spans="2:6">
      <c r="B84" s="91" t="s">
        <v>316</v>
      </c>
      <c r="C84" s="90">
        <v>1268067.52</v>
      </c>
      <c r="D84" s="90">
        <v>1268067.52</v>
      </c>
      <c r="E84" s="90">
        <v>0</v>
      </c>
      <c r="F84" s="106"/>
    </row>
    <row r="85" spans="2:6">
      <c r="B85" s="99" t="s">
        <v>315</v>
      </c>
      <c r="C85" s="139">
        <f>SUM(C63:C84)</f>
        <v>19861011.73</v>
      </c>
      <c r="D85" s="139">
        <f>SUM(D63:D84)</f>
        <v>19861011.73</v>
      </c>
      <c r="E85" s="139">
        <v>0</v>
      </c>
      <c r="F85" s="106"/>
    </row>
    <row r="86" spans="2:6">
      <c r="B86" s="91" t="s">
        <v>314</v>
      </c>
      <c r="C86" s="90">
        <v>-956411.58</v>
      </c>
      <c r="D86" s="90">
        <v>-956411.58</v>
      </c>
      <c r="E86" s="90">
        <v>0</v>
      </c>
      <c r="F86" s="106"/>
    </row>
    <row r="87" spans="2:6">
      <c r="B87" s="91" t="s">
        <v>313</v>
      </c>
      <c r="C87" s="90">
        <v>-14779.01</v>
      </c>
      <c r="D87" s="90">
        <v>-14779.01</v>
      </c>
      <c r="E87" s="90">
        <v>0</v>
      </c>
      <c r="F87" s="106"/>
    </row>
    <row r="88" spans="2:6">
      <c r="B88" s="91" t="s">
        <v>312</v>
      </c>
      <c r="C88" s="90">
        <v>-1695896.99</v>
      </c>
      <c r="D88" s="90">
        <v>-1695896.99</v>
      </c>
      <c r="E88" s="90">
        <v>0</v>
      </c>
      <c r="F88" s="106">
        <v>0</v>
      </c>
    </row>
    <row r="89" spans="2:6">
      <c r="B89" s="91" t="s">
        <v>311</v>
      </c>
      <c r="C89" s="90">
        <v>-16424.849999999999</v>
      </c>
      <c r="D89" s="90">
        <v>-16424.849999999999</v>
      </c>
      <c r="E89" s="90">
        <v>0</v>
      </c>
      <c r="F89" s="106">
        <v>0</v>
      </c>
    </row>
    <row r="90" spans="2:6">
      <c r="B90" s="91" t="s">
        <v>310</v>
      </c>
      <c r="C90" s="90">
        <v>-99865.8</v>
      </c>
      <c r="D90" s="90">
        <v>-99865.8</v>
      </c>
      <c r="E90" s="90">
        <v>0</v>
      </c>
      <c r="F90" s="106"/>
    </row>
    <row r="91" spans="2:6">
      <c r="B91" s="91" t="s">
        <v>309</v>
      </c>
      <c r="C91" s="90">
        <v>-37066.21</v>
      </c>
      <c r="D91" s="90">
        <v>-37066.21</v>
      </c>
      <c r="E91" s="90">
        <v>0</v>
      </c>
      <c r="F91" s="106"/>
    </row>
    <row r="92" spans="2:6">
      <c r="B92" s="91" t="s">
        <v>308</v>
      </c>
      <c r="C92" s="90">
        <v>-851.38</v>
      </c>
      <c r="D92" s="90">
        <v>-851.38</v>
      </c>
      <c r="E92" s="90">
        <v>0</v>
      </c>
      <c r="F92" s="106"/>
    </row>
    <row r="93" spans="2:6">
      <c r="B93" s="91" t="s">
        <v>307</v>
      </c>
      <c r="C93" s="90">
        <v>-9052668.1600000001</v>
      </c>
      <c r="D93" s="90">
        <v>-9052668.1600000001</v>
      </c>
      <c r="E93" s="90">
        <v>0</v>
      </c>
      <c r="F93" s="106"/>
    </row>
    <row r="94" spans="2:6">
      <c r="B94" s="91" t="s">
        <v>306</v>
      </c>
      <c r="C94" s="90">
        <v>-1001033.64</v>
      </c>
      <c r="D94" s="90">
        <v>-1001033.64</v>
      </c>
      <c r="E94" s="90">
        <v>0</v>
      </c>
      <c r="F94" s="106"/>
    </row>
    <row r="95" spans="2:6">
      <c r="B95" s="91" t="s">
        <v>305</v>
      </c>
      <c r="C95" s="90">
        <v>-165420.82999999999</v>
      </c>
      <c r="D95" s="90">
        <v>-165420.82999999999</v>
      </c>
      <c r="E95" s="90">
        <v>0</v>
      </c>
      <c r="F95" s="106"/>
    </row>
    <row r="96" spans="2:6">
      <c r="B96" s="91" t="s">
        <v>304</v>
      </c>
      <c r="C96" s="90">
        <v>-470832.35</v>
      </c>
      <c r="D96" s="90">
        <v>-470832.35</v>
      </c>
      <c r="E96" s="90">
        <v>0</v>
      </c>
      <c r="F96" s="106"/>
    </row>
    <row r="97" spans="2:6">
      <c r="B97" s="91" t="s">
        <v>303</v>
      </c>
      <c r="C97" s="90">
        <v>-134621.67000000001</v>
      </c>
      <c r="D97" s="90">
        <v>-134621.67000000001</v>
      </c>
      <c r="E97" s="90">
        <v>0</v>
      </c>
      <c r="F97" s="106"/>
    </row>
    <row r="98" spans="2:6">
      <c r="B98" s="91" t="s">
        <v>302</v>
      </c>
      <c r="C98" s="90">
        <v>-78005.19</v>
      </c>
      <c r="D98" s="90">
        <v>-78005.19</v>
      </c>
      <c r="E98" s="90">
        <v>0</v>
      </c>
      <c r="F98" s="106"/>
    </row>
    <row r="99" spans="2:6">
      <c r="B99" s="91" t="s">
        <v>301</v>
      </c>
      <c r="C99" s="90">
        <v>-27200.19</v>
      </c>
      <c r="D99" s="90">
        <v>-27200.19</v>
      </c>
      <c r="E99" s="90">
        <v>0</v>
      </c>
      <c r="F99" s="106"/>
    </row>
    <row r="100" spans="2:6">
      <c r="B100" s="91" t="s">
        <v>300</v>
      </c>
      <c r="C100" s="90">
        <v>-40591.589999999997</v>
      </c>
      <c r="D100" s="90">
        <v>-40591.589999999997</v>
      </c>
      <c r="E100" s="90">
        <v>0</v>
      </c>
      <c r="F100" s="106"/>
    </row>
    <row r="101" spans="2:6">
      <c r="B101" s="91" t="s">
        <v>299</v>
      </c>
      <c r="C101" s="90">
        <v>-1117042.57</v>
      </c>
      <c r="D101" s="90">
        <v>-1117042.57</v>
      </c>
      <c r="E101" s="90">
        <v>0</v>
      </c>
      <c r="F101" s="106"/>
    </row>
    <row r="102" spans="2:6">
      <c r="B102" s="140" t="s">
        <v>298</v>
      </c>
      <c r="C102" s="139">
        <f>SUM(C86:C101)</f>
        <v>-14908712.01</v>
      </c>
      <c r="D102" s="139">
        <f>SUM(D86:D101)</f>
        <v>-14908712.01</v>
      </c>
      <c r="E102" s="139">
        <v>0</v>
      </c>
      <c r="F102" s="106"/>
    </row>
    <row r="103" spans="2:6" ht="18" customHeight="1">
      <c r="C103" s="85">
        <f>SUM(C62+C85+C102)</f>
        <v>102481477.65000001</v>
      </c>
      <c r="D103" s="85">
        <f>SUM(D62+D85+D102)</f>
        <v>102481477.65000001</v>
      </c>
      <c r="E103" s="85">
        <v>0</v>
      </c>
      <c r="F103" s="137"/>
    </row>
    <row r="106" spans="2:6" ht="21.75" customHeight="1">
      <c r="B106" s="136" t="s">
        <v>297</v>
      </c>
      <c r="C106" s="13" t="s">
        <v>8</v>
      </c>
      <c r="D106" s="13" t="s">
        <v>7</v>
      </c>
      <c r="E106" s="13" t="s">
        <v>6</v>
      </c>
      <c r="F106" s="13" t="s">
        <v>296</v>
      </c>
    </row>
    <row r="107" spans="2:6">
      <c r="B107" s="22" t="s">
        <v>95</v>
      </c>
      <c r="C107" s="92"/>
      <c r="D107" s="92"/>
      <c r="E107" s="92"/>
      <c r="F107" s="92"/>
    </row>
    <row r="108" spans="2:6">
      <c r="B108" s="19" t="s">
        <v>295</v>
      </c>
      <c r="C108" s="89"/>
      <c r="D108" s="89"/>
      <c r="E108" s="89"/>
      <c r="F108" s="89"/>
    </row>
    <row r="109" spans="2:6">
      <c r="B109" s="19" t="s">
        <v>294</v>
      </c>
      <c r="C109" s="89"/>
      <c r="D109" s="89"/>
      <c r="E109" s="89"/>
      <c r="F109" s="89"/>
    </row>
    <row r="110" spans="2:6" ht="15">
      <c r="B110" s="138"/>
      <c r="C110" s="87"/>
      <c r="D110" s="87"/>
      <c r="E110" s="87"/>
      <c r="F110" s="87"/>
    </row>
    <row r="111" spans="2:6" ht="16.5" customHeight="1">
      <c r="C111" s="13">
        <f>SUM(C109:C110)</f>
        <v>0</v>
      </c>
      <c r="D111" s="13">
        <f>SUM(D109:D110)</f>
        <v>0</v>
      </c>
      <c r="E111" s="13">
        <f>SUM(E109:E110)</f>
        <v>0</v>
      </c>
      <c r="F111" s="137"/>
    </row>
    <row r="114" spans="2:4" ht="27" customHeight="1">
      <c r="B114" s="136" t="s">
        <v>293</v>
      </c>
      <c r="C114" s="13" t="s">
        <v>222</v>
      </c>
    </row>
    <row r="115" spans="2:4">
      <c r="B115" s="22" t="s">
        <v>292</v>
      </c>
      <c r="C115" s="92"/>
    </row>
    <row r="116" spans="2:4">
      <c r="B116" s="19"/>
      <c r="C116" s="89"/>
    </row>
    <row r="117" spans="2:4">
      <c r="B117" s="16"/>
      <c r="C117" s="87"/>
    </row>
    <row r="118" spans="2:4" ht="15" customHeight="1">
      <c r="C118" s="13">
        <f>SUM(C116:C117)</f>
        <v>0</v>
      </c>
    </row>
    <row r="119" spans="2:4" ht="15">
      <c r="B119"/>
    </row>
    <row r="121" spans="2:4" ht="22.5" customHeight="1">
      <c r="B121" s="25" t="s">
        <v>291</v>
      </c>
      <c r="C121" s="24" t="s">
        <v>222</v>
      </c>
      <c r="D121" s="135" t="s">
        <v>257</v>
      </c>
    </row>
    <row r="122" spans="2:4">
      <c r="B122" s="134"/>
      <c r="C122" s="133"/>
      <c r="D122" s="132"/>
    </row>
    <row r="123" spans="2:4">
      <c r="B123" s="131"/>
      <c r="C123" s="130"/>
      <c r="D123" s="129"/>
    </row>
    <row r="124" spans="2:4">
      <c r="B124" s="128"/>
      <c r="C124" s="127"/>
      <c r="D124" s="127"/>
    </row>
    <row r="125" spans="2:4">
      <c r="B125" s="128"/>
      <c r="C125" s="127"/>
      <c r="D125" s="127"/>
    </row>
    <row r="126" spans="2:4">
      <c r="B126" s="126"/>
      <c r="C126" s="125"/>
      <c r="D126" s="125"/>
    </row>
    <row r="127" spans="2:4" ht="14.25" customHeight="1">
      <c r="C127" s="13">
        <f>SUM(C125:C126)</f>
        <v>0</v>
      </c>
      <c r="D127" s="13"/>
    </row>
    <row r="129" spans="2:6">
      <c r="B129" s="67" t="s">
        <v>290</v>
      </c>
    </row>
    <row r="131" spans="2:6" ht="20.25" customHeight="1">
      <c r="B131" s="25" t="s">
        <v>289</v>
      </c>
      <c r="C131" s="24" t="s">
        <v>222</v>
      </c>
      <c r="D131" s="13" t="s">
        <v>288</v>
      </c>
      <c r="E131" s="13" t="s">
        <v>287</v>
      </c>
      <c r="F131" s="13" t="s">
        <v>286</v>
      </c>
    </row>
    <row r="132" spans="2:6">
      <c r="B132" s="22" t="s">
        <v>285</v>
      </c>
      <c r="C132" s="107"/>
      <c r="D132" s="107"/>
      <c r="E132" s="107"/>
      <c r="F132" s="107"/>
    </row>
    <row r="133" spans="2:6">
      <c r="B133" s="91" t="s">
        <v>284</v>
      </c>
      <c r="C133" s="97">
        <v>-2859833.91</v>
      </c>
      <c r="D133" s="97">
        <v>-2859833.91</v>
      </c>
      <c r="E133" s="106"/>
      <c r="F133" s="106"/>
    </row>
    <row r="134" spans="2:6">
      <c r="B134" s="91" t="s">
        <v>283</v>
      </c>
      <c r="C134" s="97">
        <v>519785.67</v>
      </c>
      <c r="D134" s="97">
        <v>519785.67</v>
      </c>
      <c r="E134" s="106"/>
      <c r="F134" s="106"/>
    </row>
    <row r="135" spans="2:6">
      <c r="B135" s="91" t="s">
        <v>282</v>
      </c>
      <c r="C135" s="97">
        <v>-24141.68</v>
      </c>
      <c r="D135" s="97">
        <v>-24141.68</v>
      </c>
      <c r="E135" s="106"/>
      <c r="F135" s="106"/>
    </row>
    <row r="136" spans="2:6">
      <c r="B136" s="91" t="s">
        <v>281</v>
      </c>
      <c r="C136" s="97">
        <v>30849.439999999999</v>
      </c>
      <c r="D136" s="97">
        <v>30849.439999999999</v>
      </c>
      <c r="E136" s="106"/>
      <c r="F136" s="106"/>
    </row>
    <row r="137" spans="2:6">
      <c r="B137" s="91" t="s">
        <v>280</v>
      </c>
      <c r="C137" s="97">
        <v>52694.51</v>
      </c>
      <c r="D137" s="97">
        <v>52694.51</v>
      </c>
      <c r="E137" s="106"/>
      <c r="F137" s="106"/>
    </row>
    <row r="138" spans="2:6">
      <c r="B138" s="91" t="s">
        <v>279</v>
      </c>
      <c r="C138" s="97">
        <v>-223349.45</v>
      </c>
      <c r="D138" s="97">
        <v>-223349.45</v>
      </c>
      <c r="E138" s="106"/>
      <c r="F138" s="106"/>
    </row>
    <row r="139" spans="2:6">
      <c r="B139" s="91" t="s">
        <v>278</v>
      </c>
      <c r="C139" s="97">
        <v>37662</v>
      </c>
      <c r="D139" s="97">
        <v>37662</v>
      </c>
      <c r="E139" s="106"/>
      <c r="F139" s="106"/>
    </row>
    <row r="140" spans="2:6">
      <c r="B140" s="91" t="s">
        <v>277</v>
      </c>
      <c r="C140" s="97">
        <v>85500</v>
      </c>
      <c r="D140" s="97">
        <v>85500</v>
      </c>
      <c r="E140" s="106"/>
      <c r="F140" s="106"/>
    </row>
    <row r="141" spans="2:6">
      <c r="B141" s="91" t="s">
        <v>276</v>
      </c>
      <c r="C141" s="97">
        <v>872380.88</v>
      </c>
      <c r="D141" s="97">
        <v>872380.88</v>
      </c>
      <c r="E141" s="106"/>
      <c r="F141" s="106"/>
    </row>
    <row r="142" spans="2:6">
      <c r="B142" s="91" t="s">
        <v>275</v>
      </c>
      <c r="C142" s="97">
        <v>-17712.73</v>
      </c>
      <c r="D142" s="97">
        <v>-17712.73</v>
      </c>
      <c r="E142" s="106"/>
      <c r="F142" s="106"/>
    </row>
    <row r="143" spans="2:6">
      <c r="B143" s="91" t="s">
        <v>274</v>
      </c>
      <c r="C143" s="97">
        <v>87515.22</v>
      </c>
      <c r="D143" s="97">
        <v>87515.22</v>
      </c>
      <c r="E143" s="106"/>
      <c r="F143" s="106"/>
    </row>
    <row r="144" spans="2:6">
      <c r="B144" s="91" t="s">
        <v>273</v>
      </c>
      <c r="C144" s="97">
        <v>771.82</v>
      </c>
      <c r="D144" s="97">
        <v>771.82</v>
      </c>
      <c r="E144" s="106"/>
      <c r="F144" s="106"/>
    </row>
    <row r="145" spans="2:6">
      <c r="B145" s="91" t="s">
        <v>272</v>
      </c>
      <c r="C145" s="97">
        <v>107018.57</v>
      </c>
      <c r="D145" s="97">
        <v>107018.57</v>
      </c>
      <c r="E145" s="106"/>
      <c r="F145" s="106"/>
    </row>
    <row r="146" spans="2:6">
      <c r="B146" s="91" t="s">
        <v>271</v>
      </c>
      <c r="C146" s="97">
        <v>33450.120000000003</v>
      </c>
      <c r="D146" s="97">
        <v>33450.120000000003</v>
      </c>
      <c r="E146" s="106"/>
      <c r="F146" s="106"/>
    </row>
    <row r="147" spans="2:6">
      <c r="B147" s="91" t="s">
        <v>270</v>
      </c>
      <c r="C147" s="97">
        <v>15598.68</v>
      </c>
      <c r="D147" s="97">
        <v>15598.68</v>
      </c>
      <c r="E147" s="106"/>
      <c r="F147" s="106"/>
    </row>
    <row r="148" spans="2:6">
      <c r="B148" s="91" t="s">
        <v>269</v>
      </c>
      <c r="C148" s="97">
        <v>392490.67</v>
      </c>
      <c r="D148" s="97">
        <v>392490.67</v>
      </c>
      <c r="E148" s="106"/>
      <c r="F148" s="106"/>
    </row>
    <row r="149" spans="2:6">
      <c r="B149" s="91" t="s">
        <v>268</v>
      </c>
      <c r="C149" s="97">
        <v>158962.03</v>
      </c>
      <c r="D149" s="97">
        <v>158962.03</v>
      </c>
      <c r="E149" s="106"/>
      <c r="F149" s="106"/>
    </row>
    <row r="150" spans="2:6">
      <c r="B150" s="91" t="s">
        <v>267</v>
      </c>
      <c r="C150" s="97">
        <v>35453.74</v>
      </c>
      <c r="D150" s="97">
        <v>35453.74</v>
      </c>
      <c r="E150" s="106"/>
      <c r="F150" s="106"/>
    </row>
    <row r="151" spans="2:6">
      <c r="B151" s="91" t="s">
        <v>266</v>
      </c>
      <c r="C151" s="97">
        <v>52625.4</v>
      </c>
      <c r="D151" s="97">
        <v>52625.4</v>
      </c>
      <c r="E151" s="106"/>
      <c r="F151" s="106"/>
    </row>
    <row r="152" spans="2:6">
      <c r="B152" s="91" t="s">
        <v>265</v>
      </c>
      <c r="C152" s="97">
        <v>4806.78</v>
      </c>
      <c r="D152" s="97">
        <v>4806.78</v>
      </c>
      <c r="E152" s="106"/>
      <c r="F152" s="106"/>
    </row>
    <row r="153" spans="2:6">
      <c r="B153" s="91" t="s">
        <v>264</v>
      </c>
      <c r="C153" s="97">
        <v>149006.99</v>
      </c>
      <c r="D153" s="97">
        <v>149006.99</v>
      </c>
      <c r="E153" s="106"/>
      <c r="F153" s="106"/>
    </row>
    <row r="154" spans="2:6">
      <c r="B154" s="91" t="s">
        <v>263</v>
      </c>
      <c r="C154" s="97">
        <v>-11451.96</v>
      </c>
      <c r="D154" s="97">
        <v>-11451.96</v>
      </c>
      <c r="E154" s="106"/>
      <c r="F154" s="106"/>
    </row>
    <row r="155" spans="2:6">
      <c r="B155" s="16"/>
      <c r="C155" s="105"/>
      <c r="D155" s="105"/>
      <c r="E155" s="105"/>
      <c r="F155" s="105"/>
    </row>
    <row r="156" spans="2:6" ht="16.5" customHeight="1">
      <c r="C156" s="85">
        <f>SUM(C133:C154)</f>
        <v>-499917.21000000084</v>
      </c>
      <c r="D156" s="85">
        <f>SUM(D133:D154)</f>
        <v>-499917.21000000084</v>
      </c>
      <c r="E156" s="13">
        <f>SUM(E155:E155)</f>
        <v>0</v>
      </c>
      <c r="F156" s="13">
        <f>SUM(F155:F155)</f>
        <v>0</v>
      </c>
    </row>
    <row r="159" spans="2:6" ht="20.25" customHeight="1">
      <c r="B159" s="25" t="s">
        <v>262</v>
      </c>
      <c r="C159" s="24" t="s">
        <v>222</v>
      </c>
      <c r="D159" s="13" t="s">
        <v>156</v>
      </c>
      <c r="E159" s="13" t="s">
        <v>257</v>
      </c>
    </row>
    <row r="160" spans="2:6">
      <c r="B160" s="94" t="s">
        <v>261</v>
      </c>
      <c r="C160" s="124"/>
      <c r="D160" s="123"/>
      <c r="E160" s="122"/>
    </row>
    <row r="161" spans="2:5">
      <c r="B161" s="121"/>
      <c r="C161" s="120"/>
      <c r="D161" s="119"/>
      <c r="E161" s="118"/>
    </row>
    <row r="162" spans="2:5">
      <c r="B162" s="117"/>
      <c r="C162" s="116"/>
      <c r="D162" s="115"/>
      <c r="E162" s="114"/>
    </row>
    <row r="163" spans="2:5" ht="16.5" customHeight="1">
      <c r="C163" s="13">
        <f>SUM(C161:C162)</f>
        <v>0</v>
      </c>
      <c r="D163" s="109"/>
      <c r="E163" s="108"/>
    </row>
    <row r="166" spans="2:5" ht="27.75" customHeight="1">
      <c r="B166" s="25" t="s">
        <v>260</v>
      </c>
      <c r="C166" s="24" t="s">
        <v>222</v>
      </c>
      <c r="D166" s="13" t="s">
        <v>156</v>
      </c>
      <c r="E166" s="13" t="s">
        <v>257</v>
      </c>
    </row>
    <row r="167" spans="2:5">
      <c r="B167" s="94" t="s">
        <v>259</v>
      </c>
      <c r="C167" s="124"/>
      <c r="D167" s="123"/>
      <c r="E167" s="122"/>
    </row>
    <row r="168" spans="2:5">
      <c r="B168" s="121"/>
      <c r="C168" s="120"/>
      <c r="D168" s="119"/>
      <c r="E168" s="118"/>
    </row>
    <row r="169" spans="2:5">
      <c r="B169" s="117"/>
      <c r="C169" s="116"/>
      <c r="D169" s="115"/>
      <c r="E169" s="114"/>
    </row>
    <row r="170" spans="2:5" ht="15" customHeight="1">
      <c r="C170" s="13">
        <f>SUM(C168:C169)</f>
        <v>0</v>
      </c>
      <c r="D170" s="109"/>
      <c r="E170" s="108"/>
    </row>
    <row r="171" spans="2:5" ht="15">
      <c r="B171"/>
    </row>
    <row r="173" spans="2:5" ht="24" customHeight="1">
      <c r="B173" s="25" t="s">
        <v>258</v>
      </c>
      <c r="C173" s="24" t="s">
        <v>222</v>
      </c>
      <c r="D173" s="13" t="s">
        <v>156</v>
      </c>
      <c r="E173" s="13" t="s">
        <v>257</v>
      </c>
    </row>
    <row r="174" spans="2:5">
      <c r="B174" s="94" t="s">
        <v>256</v>
      </c>
      <c r="C174" s="124"/>
      <c r="D174" s="123"/>
      <c r="E174" s="122"/>
    </row>
    <row r="175" spans="2:5">
      <c r="B175" s="121"/>
      <c r="C175" s="120"/>
      <c r="D175" s="119"/>
      <c r="E175" s="118"/>
    </row>
    <row r="176" spans="2:5">
      <c r="B176" s="117"/>
      <c r="C176" s="116"/>
      <c r="D176" s="115"/>
      <c r="E176" s="114"/>
    </row>
    <row r="177" spans="2:5" ht="16.5" customHeight="1">
      <c r="C177" s="13">
        <f>SUM(C175:C176)</f>
        <v>0</v>
      </c>
      <c r="D177" s="109"/>
      <c r="E177" s="108"/>
    </row>
    <row r="180" spans="2:5" ht="24" customHeight="1">
      <c r="B180" s="25" t="s">
        <v>255</v>
      </c>
      <c r="C180" s="24" t="s">
        <v>222</v>
      </c>
      <c r="D180" s="23" t="s">
        <v>156</v>
      </c>
      <c r="E180" s="23" t="s">
        <v>228</v>
      </c>
    </row>
    <row r="181" spans="2:5">
      <c r="B181" s="94" t="s">
        <v>254</v>
      </c>
      <c r="C181" s="92"/>
      <c r="D181" s="92">
        <v>0</v>
      </c>
      <c r="E181" s="92">
        <v>0</v>
      </c>
    </row>
    <row r="182" spans="2:5">
      <c r="B182" s="19"/>
      <c r="C182" s="89"/>
      <c r="D182" s="89">
        <v>0</v>
      </c>
      <c r="E182" s="89">
        <v>0</v>
      </c>
    </row>
    <row r="183" spans="2:5">
      <c r="B183" s="16"/>
      <c r="C183" s="113"/>
      <c r="D183" s="113">
        <v>0</v>
      </c>
      <c r="E183" s="113">
        <v>0</v>
      </c>
    </row>
    <row r="184" spans="2:5" ht="18.75" customHeight="1">
      <c r="C184" s="13">
        <f>SUM(C182:C183)</f>
        <v>0</v>
      </c>
      <c r="D184" s="109"/>
      <c r="E184" s="108"/>
    </row>
    <row r="186" spans="2:5">
      <c r="B186" s="67" t="s">
        <v>253</v>
      </c>
    </row>
    <row r="187" spans="2:5">
      <c r="B187" s="67" t="s">
        <v>252</v>
      </c>
    </row>
    <row r="189" spans="2:5" ht="24" customHeight="1">
      <c r="B189" s="82" t="s">
        <v>251</v>
      </c>
      <c r="C189" s="93" t="s">
        <v>222</v>
      </c>
      <c r="D189" s="13" t="s">
        <v>229</v>
      </c>
      <c r="E189" s="13" t="s">
        <v>228</v>
      </c>
    </row>
    <row r="190" spans="2:5">
      <c r="B190" s="22" t="s">
        <v>250</v>
      </c>
      <c r="C190" s="107"/>
      <c r="D190" s="107"/>
      <c r="E190" s="107"/>
    </row>
    <row r="191" spans="2:5">
      <c r="B191" s="91" t="s">
        <v>249</v>
      </c>
      <c r="C191" s="90">
        <v>16500</v>
      </c>
      <c r="D191" s="106"/>
      <c r="E191" s="106"/>
    </row>
    <row r="192" spans="2:5">
      <c r="B192" s="19" t="s">
        <v>248</v>
      </c>
      <c r="C192" s="112">
        <v>16500</v>
      </c>
      <c r="D192" s="106"/>
      <c r="E192" s="106"/>
    </row>
    <row r="193" spans="2:5">
      <c r="B193" s="91" t="s">
        <v>247</v>
      </c>
      <c r="C193" s="90">
        <v>159264.5</v>
      </c>
      <c r="D193" s="106"/>
      <c r="E193" s="106"/>
    </row>
    <row r="194" spans="2:5">
      <c r="B194" s="91" t="s">
        <v>246</v>
      </c>
      <c r="C194" s="90">
        <v>205900</v>
      </c>
      <c r="D194" s="106"/>
      <c r="E194" s="106"/>
    </row>
    <row r="195" spans="2:5">
      <c r="B195" s="91" t="s">
        <v>245</v>
      </c>
      <c r="C195" s="90">
        <v>405</v>
      </c>
      <c r="D195" s="106"/>
      <c r="E195" s="106"/>
    </row>
    <row r="196" spans="2:5">
      <c r="B196" s="91" t="s">
        <v>244</v>
      </c>
      <c r="C196" s="90">
        <v>38495</v>
      </c>
      <c r="D196" s="106"/>
      <c r="E196" s="106"/>
    </row>
    <row r="197" spans="2:5">
      <c r="B197" s="19" t="s">
        <v>243</v>
      </c>
      <c r="C197" s="112">
        <f>SUM(C193:C196)</f>
        <v>404064.5</v>
      </c>
      <c r="D197" s="106"/>
      <c r="E197" s="106"/>
    </row>
    <row r="198" spans="2:5">
      <c r="B198" s="91" t="s">
        <v>242</v>
      </c>
      <c r="C198" s="90">
        <v>1860</v>
      </c>
      <c r="D198" s="106"/>
      <c r="E198" s="106"/>
    </row>
    <row r="199" spans="2:5">
      <c r="B199" s="19" t="s">
        <v>241</v>
      </c>
      <c r="C199" s="112">
        <f>C198</f>
        <v>1860</v>
      </c>
      <c r="D199" s="106"/>
      <c r="E199" s="106"/>
    </row>
    <row r="200" spans="2:5">
      <c r="B200" s="91" t="s">
        <v>240</v>
      </c>
      <c r="C200" s="90">
        <v>41000</v>
      </c>
      <c r="D200" s="106"/>
      <c r="E200" s="106"/>
    </row>
    <row r="201" spans="2:5">
      <c r="B201" s="19" t="s">
        <v>239</v>
      </c>
      <c r="C201" s="112">
        <f>C200</f>
        <v>41000</v>
      </c>
      <c r="D201" s="106"/>
      <c r="E201" s="106"/>
    </row>
    <row r="202" spans="2:5">
      <c r="B202" s="99" t="s">
        <v>238</v>
      </c>
      <c r="C202" s="98">
        <f>C192+C197+C199+C201</f>
        <v>463424.5</v>
      </c>
      <c r="D202" s="106"/>
      <c r="E202" s="106"/>
    </row>
    <row r="203" spans="2:5" ht="25.5">
      <c r="B203" s="111" t="s">
        <v>237</v>
      </c>
      <c r="C203" s="106"/>
      <c r="D203" s="106"/>
      <c r="E203" s="106"/>
    </row>
    <row r="204" spans="2:5">
      <c r="B204" s="91" t="s">
        <v>236</v>
      </c>
      <c r="C204" s="90">
        <v>5714847.4000000004</v>
      </c>
      <c r="D204" s="106"/>
      <c r="E204" s="106"/>
    </row>
    <row r="205" spans="2:5">
      <c r="B205" s="91" t="s">
        <v>235</v>
      </c>
      <c r="C205" s="90">
        <v>352518.98</v>
      </c>
      <c r="D205" s="106"/>
      <c r="E205" s="106"/>
    </row>
    <row r="206" spans="2:5">
      <c r="B206" s="91" t="s">
        <v>234</v>
      </c>
      <c r="C206" s="90">
        <v>354082.35</v>
      </c>
      <c r="D206" s="106"/>
      <c r="E206" s="106"/>
    </row>
    <row r="207" spans="2:5">
      <c r="B207" s="91" t="s">
        <v>233</v>
      </c>
      <c r="C207" s="90">
        <v>436000</v>
      </c>
      <c r="D207" s="106"/>
      <c r="E207" s="106"/>
    </row>
    <row r="208" spans="2:5">
      <c r="B208" s="91" t="s">
        <v>232</v>
      </c>
      <c r="C208" s="90">
        <f>SUM(C204:C207)</f>
        <v>6857448.7300000004</v>
      </c>
      <c r="D208" s="106"/>
      <c r="E208" s="106"/>
    </row>
    <row r="209" spans="2:5">
      <c r="B209" s="99" t="s">
        <v>231</v>
      </c>
      <c r="C209" s="98">
        <f>C208</f>
        <v>6857448.7300000004</v>
      </c>
      <c r="D209" s="106"/>
      <c r="E209" s="106"/>
    </row>
    <row r="210" spans="2:5">
      <c r="B210" s="16"/>
      <c r="C210" s="105"/>
      <c r="D210" s="105"/>
      <c r="E210" s="105"/>
    </row>
    <row r="211" spans="2:5" ht="15.75" customHeight="1">
      <c r="C211" s="85">
        <f>C202+C209</f>
        <v>7320873.2300000004</v>
      </c>
      <c r="D211" s="109"/>
      <c r="E211" s="108"/>
    </row>
    <row r="214" spans="2:5" ht="24.75" customHeight="1">
      <c r="B214" s="82" t="s">
        <v>230</v>
      </c>
      <c r="C214" s="93" t="s">
        <v>222</v>
      </c>
      <c r="D214" s="13" t="s">
        <v>229</v>
      </c>
      <c r="E214" s="13" t="s">
        <v>228</v>
      </c>
    </row>
    <row r="215" spans="2:5" ht="25.5">
      <c r="B215" s="110" t="s">
        <v>227</v>
      </c>
      <c r="C215" s="107"/>
      <c r="D215" s="107"/>
      <c r="E215" s="107"/>
    </row>
    <row r="216" spans="2:5">
      <c r="B216" s="91" t="s">
        <v>226</v>
      </c>
      <c r="C216" s="106">
        <v>24919.58</v>
      </c>
      <c r="D216" s="106"/>
      <c r="E216" s="106"/>
    </row>
    <row r="217" spans="2:5">
      <c r="B217" s="91" t="s">
        <v>225</v>
      </c>
      <c r="C217" s="106">
        <v>5.03</v>
      </c>
      <c r="D217" s="106"/>
      <c r="E217" s="106"/>
    </row>
    <row r="218" spans="2:5">
      <c r="B218" s="16"/>
      <c r="C218" s="105"/>
      <c r="D218" s="105"/>
      <c r="E218" s="105"/>
    </row>
    <row r="219" spans="2:5" ht="16.5" customHeight="1">
      <c r="C219" s="85">
        <f>SUM(C216:C217)</f>
        <v>24924.61</v>
      </c>
      <c r="D219" s="109"/>
      <c r="E219" s="108"/>
    </row>
    <row r="221" spans="2:5">
      <c r="B221" s="67" t="s">
        <v>224</v>
      </c>
    </row>
    <row r="223" spans="2:5" ht="26.25" customHeight="1">
      <c r="B223" s="82" t="s">
        <v>223</v>
      </c>
      <c r="C223" s="93" t="s">
        <v>222</v>
      </c>
      <c r="D223" s="13" t="s">
        <v>221</v>
      </c>
      <c r="E223" s="13" t="s">
        <v>220</v>
      </c>
    </row>
    <row r="224" spans="2:5">
      <c r="B224" s="22" t="s">
        <v>219</v>
      </c>
      <c r="C224" s="107"/>
      <c r="D224" s="107"/>
      <c r="E224" s="107">
        <v>0</v>
      </c>
    </row>
    <row r="225" spans="2:5">
      <c r="B225" s="91" t="s">
        <v>218</v>
      </c>
      <c r="C225" s="97">
        <v>2459085.2000000002</v>
      </c>
      <c r="D225" s="106">
        <v>0.32378758060156776</v>
      </c>
      <c r="E225" s="106"/>
    </row>
    <row r="226" spans="2:5">
      <c r="B226" s="91" t="s">
        <v>217</v>
      </c>
      <c r="C226" s="97">
        <v>2033324.15</v>
      </c>
      <c r="D226" s="106">
        <v>0.26772765218026567</v>
      </c>
      <c r="E226" s="106"/>
    </row>
    <row r="227" spans="2:5">
      <c r="B227" s="91" t="s">
        <v>216</v>
      </c>
      <c r="C227" s="97">
        <v>158128.6</v>
      </c>
      <c r="D227" s="106">
        <v>2.0820781979377152E-2</v>
      </c>
      <c r="E227" s="106"/>
    </row>
    <row r="228" spans="2:5">
      <c r="B228" s="91" t="s">
        <v>215</v>
      </c>
      <c r="C228" s="97">
        <v>161961.97</v>
      </c>
      <c r="D228" s="106">
        <v>2.1325521545883686E-2</v>
      </c>
      <c r="E228" s="106"/>
    </row>
    <row r="229" spans="2:5">
      <c r="B229" s="91" t="s">
        <v>214</v>
      </c>
      <c r="C229" s="97">
        <v>93521.17</v>
      </c>
      <c r="D229" s="106">
        <v>1.2313926076789822E-2</v>
      </c>
      <c r="E229" s="106"/>
    </row>
    <row r="230" spans="2:5">
      <c r="B230" s="91" t="s">
        <v>213</v>
      </c>
      <c r="C230" s="97">
        <v>587683.96</v>
      </c>
      <c r="D230" s="106">
        <v>7.7380306939649132E-2</v>
      </c>
      <c r="E230" s="106"/>
    </row>
    <row r="231" spans="2:5">
      <c r="B231" s="91" t="s">
        <v>212</v>
      </c>
      <c r="C231" s="97">
        <v>27641.919999999998</v>
      </c>
      <c r="D231" s="106">
        <v>3.6396097215265601E-3</v>
      </c>
      <c r="E231" s="106"/>
    </row>
    <row r="232" spans="2:5">
      <c r="B232" s="91" t="s">
        <v>211</v>
      </c>
      <c r="C232" s="97">
        <v>5099.8500000000004</v>
      </c>
      <c r="D232" s="106">
        <v>6.7149690174659465E-4</v>
      </c>
      <c r="E232" s="106"/>
    </row>
    <row r="233" spans="2:5">
      <c r="B233" s="91" t="s">
        <v>210</v>
      </c>
      <c r="C233" s="97">
        <v>2400</v>
      </c>
      <c r="D233" s="106">
        <v>3.1600783634652533E-4</v>
      </c>
      <c r="E233" s="106"/>
    </row>
    <row r="234" spans="2:5">
      <c r="B234" s="91" t="s">
        <v>209</v>
      </c>
      <c r="C234" s="97">
        <v>29696.23</v>
      </c>
      <c r="D234" s="106">
        <v>3.9101005791453234E-3</v>
      </c>
      <c r="E234" s="106"/>
    </row>
    <row r="235" spans="2:5">
      <c r="B235" s="91" t="s">
        <v>208</v>
      </c>
      <c r="C235" s="97">
        <v>6848.87</v>
      </c>
      <c r="D235" s="106">
        <v>9.0179024588276117E-4</v>
      </c>
      <c r="E235" s="106"/>
    </row>
    <row r="236" spans="2:5">
      <c r="B236" s="91" t="s">
        <v>207</v>
      </c>
      <c r="C236" s="97">
        <v>9132.35</v>
      </c>
      <c r="D236" s="106">
        <v>1.2024559017746628E-3</v>
      </c>
      <c r="E236" s="106"/>
    </row>
    <row r="237" spans="2:5">
      <c r="B237" s="91" t="s">
        <v>206</v>
      </c>
      <c r="C237" s="97">
        <v>2876.8</v>
      </c>
      <c r="D237" s="106">
        <v>3.7878805983403504E-4</v>
      </c>
      <c r="E237" s="106"/>
    </row>
    <row r="238" spans="2:5">
      <c r="B238" s="91" t="s">
        <v>205</v>
      </c>
      <c r="C238" s="97">
        <v>22642.46</v>
      </c>
      <c r="D238" s="106">
        <v>2.9813311642344774E-3</v>
      </c>
      <c r="E238" s="106"/>
    </row>
    <row r="239" spans="2:5">
      <c r="B239" s="91" t="s">
        <v>204</v>
      </c>
      <c r="C239" s="97">
        <v>4630.72</v>
      </c>
      <c r="D239" s="106">
        <v>6.0972658663607576E-4</v>
      </c>
      <c r="E239" s="106"/>
    </row>
    <row r="240" spans="2:5">
      <c r="B240" s="91" t="s">
        <v>203</v>
      </c>
      <c r="C240" s="97">
        <v>162001.16</v>
      </c>
      <c r="D240" s="106">
        <v>2.1330681690511361E-2</v>
      </c>
      <c r="E240" s="106"/>
    </row>
    <row r="241" spans="2:5">
      <c r="B241" s="91" t="s">
        <v>202</v>
      </c>
      <c r="C241" s="97">
        <v>70460.45</v>
      </c>
      <c r="D241" s="106">
        <v>9.2775226468760543E-3</v>
      </c>
      <c r="E241" s="106"/>
    </row>
    <row r="242" spans="2:5">
      <c r="B242" s="91" t="s">
        <v>201</v>
      </c>
      <c r="C242" s="97">
        <v>137555</v>
      </c>
      <c r="D242" s="106">
        <v>1.8111857470269287E-2</v>
      </c>
      <c r="E242" s="106"/>
    </row>
    <row r="243" spans="2:5">
      <c r="B243" s="91" t="s">
        <v>200</v>
      </c>
      <c r="C243" s="97">
        <v>17720.87</v>
      </c>
      <c r="D243" s="106">
        <v>2.3333057445325206E-3</v>
      </c>
      <c r="E243" s="106"/>
    </row>
    <row r="244" spans="2:5">
      <c r="B244" s="91" t="s">
        <v>199</v>
      </c>
      <c r="C244" s="97">
        <v>8540.7999999999993</v>
      </c>
      <c r="D244" s="106">
        <v>1.1245665536118348E-3</v>
      </c>
      <c r="E244" s="106"/>
    </row>
    <row r="245" spans="2:5">
      <c r="B245" s="91" t="s">
        <v>198</v>
      </c>
      <c r="C245" s="97">
        <v>76759.86</v>
      </c>
      <c r="D245" s="106">
        <v>1.0106965532025915E-2</v>
      </c>
      <c r="E245" s="106"/>
    </row>
    <row r="246" spans="2:5">
      <c r="B246" s="91" t="s">
        <v>197</v>
      </c>
      <c r="C246" s="97">
        <v>235</v>
      </c>
      <c r="D246" s="106">
        <v>3.0942433975597269E-5</v>
      </c>
      <c r="E246" s="106"/>
    </row>
    <row r="247" spans="2:5">
      <c r="B247" s="91" t="s">
        <v>196</v>
      </c>
      <c r="C247" s="97">
        <v>2192.4</v>
      </c>
      <c r="D247" s="106">
        <v>2.8867315850255091E-4</v>
      </c>
      <c r="E247" s="106"/>
    </row>
    <row r="248" spans="2:5">
      <c r="B248" s="91" t="s">
        <v>195</v>
      </c>
      <c r="C248" s="97">
        <v>6350</v>
      </c>
      <c r="D248" s="106">
        <v>8.3610406700018161E-4</v>
      </c>
      <c r="E248" s="106"/>
    </row>
    <row r="249" spans="2:5">
      <c r="B249" s="91" t="s">
        <v>194</v>
      </c>
      <c r="C249" s="97">
        <v>28021.42</v>
      </c>
      <c r="D249" s="106">
        <v>3.6895784606488548E-3</v>
      </c>
      <c r="E249" s="106"/>
    </row>
    <row r="250" spans="2:5">
      <c r="B250" s="91" t="s">
        <v>193</v>
      </c>
      <c r="C250" s="97">
        <v>203252.7</v>
      </c>
      <c r="D250" s="106">
        <v>2.6762269149412255E-2</v>
      </c>
      <c r="E250" s="106"/>
    </row>
    <row r="251" spans="2:5">
      <c r="B251" s="91" t="s">
        <v>192</v>
      </c>
      <c r="C251" s="97">
        <v>8804.7000000000007</v>
      </c>
      <c r="D251" s="106">
        <v>1.1593142486167715E-3</v>
      </c>
      <c r="E251" s="106"/>
    </row>
    <row r="252" spans="2:5">
      <c r="B252" s="91" t="s">
        <v>191</v>
      </c>
      <c r="C252" s="97">
        <v>2648.73</v>
      </c>
      <c r="D252" s="106">
        <v>3.4875809848588835E-4</v>
      </c>
      <c r="E252" s="106"/>
    </row>
    <row r="253" spans="2:5">
      <c r="B253" s="91" t="s">
        <v>190</v>
      </c>
      <c r="C253" s="97">
        <v>874139.11</v>
      </c>
      <c r="D253" s="106">
        <v>0.11509783700707388</v>
      </c>
      <c r="E253" s="106"/>
    </row>
    <row r="254" spans="2:5">
      <c r="B254" s="91" t="s">
        <v>189</v>
      </c>
      <c r="C254" s="97">
        <v>10219.6</v>
      </c>
      <c r="D254" s="106">
        <v>1.3456140351362294E-3</v>
      </c>
      <c r="E254" s="106"/>
    </row>
    <row r="255" spans="2:5">
      <c r="B255" s="91" t="s">
        <v>188</v>
      </c>
      <c r="C255" s="97">
        <v>150469.70000000001</v>
      </c>
      <c r="D255" s="106">
        <v>1.9812335138629487E-2</v>
      </c>
      <c r="E255" s="106"/>
    </row>
    <row r="256" spans="2:5">
      <c r="B256" s="91" t="s">
        <v>187</v>
      </c>
      <c r="C256" s="97">
        <v>22364.799999999999</v>
      </c>
      <c r="D256" s="106">
        <v>2.9447716909678204E-3</v>
      </c>
      <c r="E256" s="106"/>
    </row>
    <row r="257" spans="2:5">
      <c r="B257" s="91" t="s">
        <v>186</v>
      </c>
      <c r="C257" s="97">
        <v>10004</v>
      </c>
      <c r="D257" s="106">
        <v>1.3172259978377664E-3</v>
      </c>
      <c r="E257" s="106"/>
    </row>
    <row r="258" spans="2:5">
      <c r="B258" s="91" t="s">
        <v>185</v>
      </c>
      <c r="C258" s="97">
        <v>5573.97</v>
      </c>
      <c r="D258" s="106">
        <v>7.3392424981685075E-4</v>
      </c>
      <c r="E258" s="106"/>
    </row>
    <row r="259" spans="2:5">
      <c r="B259" s="91" t="s">
        <v>184</v>
      </c>
      <c r="C259" s="97">
        <v>30808</v>
      </c>
      <c r="D259" s="106">
        <v>4.0564872592348967E-3</v>
      </c>
      <c r="E259" s="106"/>
    </row>
    <row r="260" spans="2:5">
      <c r="B260" s="91" t="s">
        <v>183</v>
      </c>
      <c r="C260" s="97">
        <v>12</v>
      </c>
      <c r="D260" s="106">
        <v>1.5800391817326266E-6</v>
      </c>
      <c r="E260" s="106"/>
    </row>
    <row r="261" spans="2:5">
      <c r="B261" s="91" t="s">
        <v>182</v>
      </c>
      <c r="C261" s="97">
        <v>21808.7</v>
      </c>
      <c r="D261" s="106">
        <v>2.8715500418876948E-3</v>
      </c>
      <c r="E261" s="106"/>
    </row>
    <row r="262" spans="2:5">
      <c r="B262" s="91" t="s">
        <v>181</v>
      </c>
      <c r="C262" s="97">
        <v>3712</v>
      </c>
      <c r="D262" s="106">
        <v>4.8875878688262584E-4</v>
      </c>
      <c r="E262" s="106"/>
    </row>
    <row r="263" spans="2:5">
      <c r="B263" s="91" t="s">
        <v>180</v>
      </c>
      <c r="C263" s="97">
        <v>552</v>
      </c>
      <c r="D263" s="106">
        <v>7.268180235970082E-5</v>
      </c>
      <c r="E263" s="106"/>
    </row>
    <row r="264" spans="2:5">
      <c r="B264" s="91" t="s">
        <v>179</v>
      </c>
      <c r="C264" s="97">
        <v>40864</v>
      </c>
      <c r="D264" s="106">
        <v>5.3805600935268377E-3</v>
      </c>
      <c r="E264" s="106"/>
    </row>
    <row r="265" spans="2:5">
      <c r="B265" s="91" t="s">
        <v>178</v>
      </c>
      <c r="C265" s="97">
        <v>80000</v>
      </c>
      <c r="D265" s="106">
        <v>1.0533594544884178E-2</v>
      </c>
      <c r="E265" s="106"/>
    </row>
    <row r="266" spans="2:5">
      <c r="B266" s="91" t="s">
        <v>177</v>
      </c>
      <c r="C266" s="97">
        <v>15000</v>
      </c>
      <c r="D266" s="106">
        <v>1.9750489771657833E-3</v>
      </c>
      <c r="E266" s="106"/>
    </row>
    <row r="267" spans="2:5">
      <c r="B267" s="91" t="s">
        <v>176</v>
      </c>
      <c r="C267" s="97">
        <v>3.15</v>
      </c>
      <c r="D267" s="106">
        <v>4.1476028520481449E-7</v>
      </c>
      <c r="E267" s="106"/>
    </row>
    <row r="268" spans="2:5">
      <c r="B268" s="16"/>
      <c r="C268" s="105"/>
      <c r="D268" s="105"/>
      <c r="E268" s="105">
        <v>0</v>
      </c>
    </row>
    <row r="269" spans="2:5" ht="15.75" customHeight="1">
      <c r="C269" s="85">
        <f>SUM(C225:C267)</f>
        <v>7594748.3700000001</v>
      </c>
      <c r="D269" s="104">
        <v>100</v>
      </c>
      <c r="E269" s="13"/>
    </row>
    <row r="273" spans="2:7">
      <c r="B273" s="67" t="s">
        <v>175</v>
      </c>
    </row>
    <row r="275" spans="2:7" ht="28.5" customHeight="1">
      <c r="B275" s="25" t="s">
        <v>174</v>
      </c>
      <c r="C275" s="24" t="s">
        <v>8</v>
      </c>
      <c r="D275" s="23" t="s">
        <v>7</v>
      </c>
      <c r="E275" s="23" t="s">
        <v>157</v>
      </c>
      <c r="F275" s="78" t="s">
        <v>173</v>
      </c>
      <c r="G275" s="24" t="s">
        <v>156</v>
      </c>
    </row>
    <row r="276" spans="2:7">
      <c r="B276" s="94" t="s">
        <v>172</v>
      </c>
      <c r="C276" s="92"/>
      <c r="D276" s="92"/>
      <c r="E276" s="92">
        <v>0</v>
      </c>
      <c r="F276" s="92">
        <v>0</v>
      </c>
      <c r="G276" s="20">
        <v>0</v>
      </c>
    </row>
    <row r="277" spans="2:7">
      <c r="B277" s="91" t="s">
        <v>171</v>
      </c>
      <c r="C277" s="90">
        <v>-583045.38</v>
      </c>
      <c r="D277" s="90">
        <v>-583045.38</v>
      </c>
      <c r="E277" s="90"/>
      <c r="F277" s="89"/>
      <c r="G277" s="17"/>
    </row>
    <row r="278" spans="2:7">
      <c r="B278" s="91" t="s">
        <v>170</v>
      </c>
      <c r="C278" s="90">
        <v>190475</v>
      </c>
      <c r="D278" s="90">
        <v>190475</v>
      </c>
      <c r="E278" s="90"/>
      <c r="F278" s="89"/>
      <c r="G278" s="17"/>
    </row>
    <row r="279" spans="2:7">
      <c r="B279" s="91" t="s">
        <v>169</v>
      </c>
      <c r="C279" s="90">
        <v>16494431.550000001</v>
      </c>
      <c r="D279" s="90">
        <v>16494431.550000001</v>
      </c>
      <c r="E279" s="90"/>
      <c r="F279" s="89"/>
      <c r="G279" s="17"/>
    </row>
    <row r="280" spans="2:7">
      <c r="B280" s="91" t="s">
        <v>168</v>
      </c>
      <c r="C280" s="90">
        <v>3729036.19</v>
      </c>
      <c r="D280" s="90">
        <v>3729036.19</v>
      </c>
      <c r="E280" s="90"/>
      <c r="F280" s="89"/>
      <c r="G280" s="17"/>
    </row>
    <row r="281" spans="2:7">
      <c r="B281" s="91" t="s">
        <v>167</v>
      </c>
      <c r="C281" s="90">
        <v>25223202.219999999</v>
      </c>
      <c r="D281" s="90">
        <v>25223202.219999999</v>
      </c>
      <c r="E281" s="90"/>
      <c r="F281" s="89"/>
      <c r="G281" s="17"/>
    </row>
    <row r="282" spans="2:7">
      <c r="B282" s="91" t="s">
        <v>166</v>
      </c>
      <c r="C282" s="90">
        <v>2742208</v>
      </c>
      <c r="D282" s="90">
        <v>2742208</v>
      </c>
      <c r="E282" s="90"/>
      <c r="F282" s="89"/>
      <c r="G282" s="17"/>
    </row>
    <row r="283" spans="2:7">
      <c r="B283" s="91" t="s">
        <v>165</v>
      </c>
      <c r="C283" s="90">
        <v>37030074.409999996</v>
      </c>
      <c r="D283" s="90">
        <v>37030074.409999996</v>
      </c>
      <c r="E283" s="90"/>
      <c r="F283" s="89"/>
      <c r="G283" s="17"/>
    </row>
    <row r="284" spans="2:7">
      <c r="B284" s="91" t="s">
        <v>164</v>
      </c>
      <c r="C284" s="90">
        <v>3133730.52</v>
      </c>
      <c r="D284" s="90">
        <v>3133730.52</v>
      </c>
      <c r="E284" s="90"/>
      <c r="F284" s="89"/>
      <c r="G284" s="17"/>
    </row>
    <row r="285" spans="2:7">
      <c r="B285" s="91" t="s">
        <v>163</v>
      </c>
      <c r="C285" s="90">
        <v>18715711.879999999</v>
      </c>
      <c r="D285" s="90">
        <v>18715711.879999999</v>
      </c>
      <c r="E285" s="90"/>
      <c r="F285" s="89"/>
      <c r="G285" s="17"/>
    </row>
    <row r="286" spans="2:7">
      <c r="B286" s="91" t="s">
        <v>162</v>
      </c>
      <c r="C286" s="90">
        <v>246247</v>
      </c>
      <c r="D286" s="90">
        <v>246247</v>
      </c>
      <c r="E286" s="90"/>
      <c r="F286" s="89"/>
      <c r="G286" s="17"/>
    </row>
    <row r="287" spans="2:7">
      <c r="B287" s="91" t="s">
        <v>161</v>
      </c>
      <c r="C287" s="90">
        <v>14247680.27</v>
      </c>
      <c r="D287" s="90">
        <v>14247680.27</v>
      </c>
      <c r="E287" s="90"/>
      <c r="F287" s="89"/>
      <c r="G287" s="17"/>
    </row>
    <row r="288" spans="2:7">
      <c r="B288" s="91" t="s">
        <v>160</v>
      </c>
      <c r="C288" s="90">
        <v>5519440.8399999999</v>
      </c>
      <c r="D288" s="90">
        <v>5519440.8399999999</v>
      </c>
      <c r="E288" s="90"/>
      <c r="F288" s="89"/>
      <c r="G288" s="17"/>
    </row>
    <row r="289" spans="2:7">
      <c r="B289" s="91" t="s">
        <v>159</v>
      </c>
      <c r="C289" s="90">
        <v>23862169.280000001</v>
      </c>
      <c r="D289" s="90">
        <v>23862169.280000001</v>
      </c>
      <c r="E289" s="90"/>
      <c r="F289" s="89"/>
      <c r="G289" s="17"/>
    </row>
    <row r="290" spans="2:7">
      <c r="B290" s="103"/>
      <c r="C290" s="87"/>
      <c r="D290" s="87"/>
      <c r="E290" s="87"/>
      <c r="F290" s="87"/>
      <c r="G290" s="88"/>
    </row>
    <row r="291" spans="2:7" ht="19.5" customHeight="1">
      <c r="C291" s="85">
        <f>SUM(C277:C289)</f>
        <v>150551361.77999997</v>
      </c>
      <c r="D291" s="85">
        <f>SUM(D277:D289)</f>
        <v>150551361.77999997</v>
      </c>
      <c r="E291" s="96">
        <v>0</v>
      </c>
      <c r="F291" s="102"/>
      <c r="G291" s="95"/>
    </row>
    <row r="294" spans="2:7">
      <c r="B294" s="101"/>
      <c r="C294" s="101"/>
      <c r="D294" s="101"/>
      <c r="E294" s="101"/>
      <c r="F294" s="101"/>
    </row>
    <row r="295" spans="2:7" ht="27" customHeight="1">
      <c r="B295" s="82" t="s">
        <v>158</v>
      </c>
      <c r="C295" s="93" t="s">
        <v>8</v>
      </c>
      <c r="D295" s="13" t="s">
        <v>7</v>
      </c>
      <c r="E295" s="13" t="s">
        <v>157</v>
      </c>
      <c r="F295" s="100" t="s">
        <v>156</v>
      </c>
    </row>
    <row r="296" spans="2:7">
      <c r="B296" s="99" t="s">
        <v>155</v>
      </c>
      <c r="C296" s="98">
        <v>-2851546.29</v>
      </c>
      <c r="D296" s="98">
        <v>-248950.53</v>
      </c>
      <c r="E296" s="98">
        <v>2602595.7599999998</v>
      </c>
      <c r="F296" s="89"/>
    </row>
    <row r="297" spans="2:7">
      <c r="B297" s="91" t="s">
        <v>154</v>
      </c>
      <c r="C297" s="97">
        <v>39683.230000000003</v>
      </c>
      <c r="D297" s="97">
        <v>39683.230000000003</v>
      </c>
      <c r="E297" s="97">
        <v>0</v>
      </c>
      <c r="F297" s="89"/>
    </row>
    <row r="298" spans="2:7">
      <c r="B298" s="91" t="s">
        <v>153</v>
      </c>
      <c r="C298" s="97">
        <v>-18295882.710000001</v>
      </c>
      <c r="D298" s="97">
        <v>-18295882.710000001</v>
      </c>
      <c r="E298" s="97">
        <v>0</v>
      </c>
      <c r="F298" s="89"/>
    </row>
    <row r="299" spans="2:7">
      <c r="B299" s="91" t="s">
        <v>152</v>
      </c>
      <c r="C299" s="97">
        <v>-303201.95</v>
      </c>
      <c r="D299" s="97">
        <v>-303201.95</v>
      </c>
      <c r="E299" s="97">
        <v>0</v>
      </c>
      <c r="F299" s="89"/>
    </row>
    <row r="300" spans="2:7">
      <c r="B300" s="91" t="s">
        <v>151</v>
      </c>
      <c r="C300" s="97">
        <v>-1914602.72</v>
      </c>
      <c r="D300" s="97">
        <v>-1914602.72</v>
      </c>
      <c r="E300" s="97">
        <v>0</v>
      </c>
      <c r="F300" s="89"/>
    </row>
    <row r="301" spans="2:7">
      <c r="B301" s="91" t="s">
        <v>150</v>
      </c>
      <c r="C301" s="97">
        <v>-296952.86</v>
      </c>
      <c r="D301" s="97">
        <v>-296952.86</v>
      </c>
      <c r="E301" s="97">
        <v>0</v>
      </c>
      <c r="F301" s="89"/>
    </row>
    <row r="302" spans="2:7">
      <c r="B302" s="91" t="s">
        <v>149</v>
      </c>
      <c r="C302" s="97">
        <v>-277682.93</v>
      </c>
      <c r="D302" s="97">
        <v>-277682.93</v>
      </c>
      <c r="E302" s="97">
        <v>0</v>
      </c>
      <c r="F302" s="89"/>
    </row>
    <row r="303" spans="2:7">
      <c r="B303" s="91" t="s">
        <v>148</v>
      </c>
      <c r="C303" s="97">
        <v>1087874.1000000001</v>
      </c>
      <c r="D303" s="97">
        <v>1087874.1000000001</v>
      </c>
      <c r="E303" s="97">
        <v>0</v>
      </c>
      <c r="F303" s="89"/>
    </row>
    <row r="304" spans="2:7">
      <c r="B304" s="91" t="s">
        <v>147</v>
      </c>
      <c r="C304" s="97">
        <v>0</v>
      </c>
      <c r="D304" s="97">
        <v>-28129162.170000002</v>
      </c>
      <c r="E304" s="97">
        <v>-28129162.170000002</v>
      </c>
      <c r="F304" s="89"/>
    </row>
    <row r="305" spans="2:6">
      <c r="B305" s="91" t="s">
        <v>146</v>
      </c>
      <c r="C305" s="97">
        <v>366245.52</v>
      </c>
      <c r="D305" s="97">
        <v>366245.52</v>
      </c>
      <c r="E305" s="97">
        <v>0</v>
      </c>
      <c r="F305" s="89"/>
    </row>
    <row r="306" spans="2:6">
      <c r="B306" s="91" t="s">
        <v>145</v>
      </c>
      <c r="C306" s="97">
        <v>82270.38</v>
      </c>
      <c r="D306" s="97">
        <v>82270.38</v>
      </c>
      <c r="E306" s="97">
        <v>0</v>
      </c>
      <c r="F306" s="89"/>
    </row>
    <row r="307" spans="2:6">
      <c r="B307" s="91" t="s">
        <v>144</v>
      </c>
      <c r="C307" s="97">
        <v>-268490.5</v>
      </c>
      <c r="D307" s="97">
        <v>-268490.5</v>
      </c>
      <c r="E307" s="97">
        <v>0</v>
      </c>
      <c r="F307" s="89"/>
    </row>
    <row r="308" spans="2:6">
      <c r="B308" s="91" t="s">
        <v>143</v>
      </c>
      <c r="C308" s="97">
        <v>378881.13</v>
      </c>
      <c r="D308" s="97">
        <v>378881.13</v>
      </c>
      <c r="E308" s="97">
        <v>0</v>
      </c>
      <c r="F308" s="89"/>
    </row>
    <row r="309" spans="2:6">
      <c r="B309" s="91" t="s">
        <v>142</v>
      </c>
      <c r="C309" s="97">
        <v>658968.13</v>
      </c>
      <c r="D309" s="97">
        <v>658968.13</v>
      </c>
      <c r="E309" s="97">
        <v>0</v>
      </c>
      <c r="F309" s="89"/>
    </row>
    <row r="310" spans="2:6">
      <c r="B310" s="91" t="s">
        <v>141</v>
      </c>
      <c r="C310" s="97">
        <v>17333829.989999998</v>
      </c>
      <c r="D310" s="97">
        <v>22694738.170000002</v>
      </c>
      <c r="E310" s="97">
        <v>5360908.18</v>
      </c>
      <c r="F310" s="89"/>
    </row>
    <row r="311" spans="2:6">
      <c r="B311" s="91" t="s">
        <v>140</v>
      </c>
      <c r="C311" s="97">
        <v>83864.56</v>
      </c>
      <c r="D311" s="97">
        <v>83864.56</v>
      </c>
      <c r="E311" s="97">
        <v>0</v>
      </c>
      <c r="F311" s="89"/>
    </row>
    <row r="312" spans="2:6">
      <c r="B312" s="91" t="s">
        <v>139</v>
      </c>
      <c r="C312" s="97">
        <v>-5226.1400000000003</v>
      </c>
      <c r="D312" s="97">
        <v>-5226.1400000000003</v>
      </c>
      <c r="E312" s="97">
        <v>0</v>
      </c>
      <c r="F312" s="89"/>
    </row>
    <row r="313" spans="2:6">
      <c r="B313" s="16"/>
      <c r="C313" s="87"/>
      <c r="D313" s="87"/>
      <c r="E313" s="87"/>
      <c r="F313" s="87"/>
    </row>
    <row r="314" spans="2:6" ht="20.25" customHeight="1">
      <c r="C314" s="85">
        <v>-4181969.0600000005</v>
      </c>
      <c r="D314" s="85">
        <v>-24347627.289999988</v>
      </c>
      <c r="E314" s="96">
        <v>-20165658.230000004</v>
      </c>
      <c r="F314" s="95"/>
    </row>
    <row r="316" spans="2:6">
      <c r="B316" s="67" t="s">
        <v>138</v>
      </c>
    </row>
    <row r="318" spans="2:6" ht="30.75" customHeight="1">
      <c r="B318" s="82" t="s">
        <v>137</v>
      </c>
      <c r="C318" s="93" t="s">
        <v>8</v>
      </c>
      <c r="D318" s="13" t="s">
        <v>7</v>
      </c>
      <c r="E318" s="13" t="s">
        <v>6</v>
      </c>
    </row>
    <row r="319" spans="2:6">
      <c r="B319" s="94" t="s">
        <v>136</v>
      </c>
      <c r="C319" s="92"/>
      <c r="D319" s="92"/>
      <c r="E319" s="92"/>
    </row>
    <row r="320" spans="2:6">
      <c r="B320" s="91" t="s">
        <v>135</v>
      </c>
      <c r="C320" s="90">
        <v>765974.63</v>
      </c>
      <c r="D320" s="90">
        <v>3995584.28</v>
      </c>
      <c r="E320" s="90">
        <v>3229609.65</v>
      </c>
    </row>
    <row r="321" spans="2:5">
      <c r="B321" s="91" t="s">
        <v>134</v>
      </c>
      <c r="C321" s="90">
        <v>-447175</v>
      </c>
      <c r="D321" s="90">
        <v>1049674.4099999999</v>
      </c>
      <c r="E321" s="90">
        <v>1496849.41</v>
      </c>
    </row>
    <row r="322" spans="2:5">
      <c r="B322" s="91" t="s">
        <v>133</v>
      </c>
      <c r="C322" s="90">
        <v>675961.62</v>
      </c>
      <c r="D322" s="90">
        <v>454290.66</v>
      </c>
      <c r="E322" s="90">
        <v>-221670.96</v>
      </c>
    </row>
    <row r="323" spans="2:5">
      <c r="B323" s="91" t="s">
        <v>132</v>
      </c>
      <c r="C323" s="90">
        <v>-4206.5</v>
      </c>
      <c r="D323" s="90">
        <v>-5392.84</v>
      </c>
      <c r="E323" s="90">
        <v>-1186.3399999999999</v>
      </c>
    </row>
    <row r="324" spans="2:5">
      <c r="B324" s="91" t="s">
        <v>131</v>
      </c>
      <c r="C324" s="90">
        <v>-987701.79</v>
      </c>
      <c r="D324" s="90">
        <v>-1142323.69</v>
      </c>
      <c r="E324" s="90">
        <v>-154621.9</v>
      </c>
    </row>
    <row r="325" spans="2:5">
      <c r="B325" s="91" t="s">
        <v>130</v>
      </c>
      <c r="C325" s="90">
        <v>1173.8399999999999</v>
      </c>
      <c r="D325" s="90">
        <v>1173.8399999999999</v>
      </c>
      <c r="E325" s="90">
        <v>0</v>
      </c>
    </row>
    <row r="326" spans="2:5">
      <c r="B326" s="91" t="s">
        <v>129</v>
      </c>
      <c r="C326" s="90">
        <v>840</v>
      </c>
      <c r="D326" s="90">
        <v>0</v>
      </c>
      <c r="E326" s="90">
        <v>-840</v>
      </c>
    </row>
    <row r="327" spans="2:5">
      <c r="B327" s="91" t="s">
        <v>128</v>
      </c>
      <c r="C327" s="90">
        <v>8807236.4600000009</v>
      </c>
      <c r="D327" s="90">
        <v>0</v>
      </c>
      <c r="E327" s="90">
        <v>-8807236.4600000009</v>
      </c>
    </row>
    <row r="328" spans="2:5">
      <c r="B328" s="91" t="s">
        <v>127</v>
      </c>
      <c r="C328" s="90">
        <v>265897.28000000003</v>
      </c>
      <c r="D328" s="90">
        <v>265897.28000000003</v>
      </c>
      <c r="E328" s="90">
        <v>0</v>
      </c>
    </row>
    <row r="329" spans="2:5">
      <c r="B329" s="91" t="s">
        <v>126</v>
      </c>
      <c r="C329" s="90">
        <v>121843.99</v>
      </c>
      <c r="D329" s="90">
        <v>121843.99</v>
      </c>
      <c r="E329" s="90">
        <v>0</v>
      </c>
    </row>
    <row r="330" spans="2:5">
      <c r="B330" s="91" t="s">
        <v>125</v>
      </c>
      <c r="C330" s="90">
        <v>5816.83</v>
      </c>
      <c r="D330" s="90">
        <v>5816.83</v>
      </c>
      <c r="E330" s="90">
        <v>0</v>
      </c>
    </row>
    <row r="331" spans="2:5">
      <c r="B331" s="91" t="s">
        <v>124</v>
      </c>
      <c r="C331" s="90">
        <v>135678.38</v>
      </c>
      <c r="D331" s="90">
        <v>756054.7</v>
      </c>
      <c r="E331" s="90">
        <v>620376.31999999995</v>
      </c>
    </row>
    <row r="332" spans="2:5">
      <c r="B332" s="91" t="s">
        <v>123</v>
      </c>
      <c r="C332" s="90">
        <v>4703719.91</v>
      </c>
      <c r="D332" s="90">
        <v>3131262.23</v>
      </c>
      <c r="E332" s="90">
        <v>-1572457.68</v>
      </c>
    </row>
    <row r="333" spans="2:5">
      <c r="B333" s="91" t="s">
        <v>122</v>
      </c>
      <c r="C333" s="90">
        <v>19865.45</v>
      </c>
      <c r="D333" s="90">
        <v>19865.45</v>
      </c>
      <c r="E333" s="90">
        <v>0</v>
      </c>
    </row>
    <row r="334" spans="2:5">
      <c r="B334" s="91" t="s">
        <v>121</v>
      </c>
      <c r="C334" s="90">
        <v>349547.11</v>
      </c>
      <c r="D334" s="90">
        <v>349547.11</v>
      </c>
      <c r="E334" s="90">
        <v>0</v>
      </c>
    </row>
    <row r="335" spans="2:5">
      <c r="B335" s="91" t="s">
        <v>120</v>
      </c>
      <c r="C335" s="90">
        <v>34995.949999999997</v>
      </c>
      <c r="D335" s="90">
        <v>34995.949999999997</v>
      </c>
      <c r="E335" s="90">
        <v>0</v>
      </c>
    </row>
    <row r="336" spans="2:5">
      <c r="B336" s="91" t="s">
        <v>119</v>
      </c>
      <c r="C336" s="90">
        <v>6557395.1900000004</v>
      </c>
      <c r="D336" s="90">
        <v>5269381.22</v>
      </c>
      <c r="E336" s="90">
        <v>-1288013.97</v>
      </c>
    </row>
    <row r="337" spans="2:5">
      <c r="B337" s="91" t="s">
        <v>118</v>
      </c>
      <c r="C337" s="90">
        <v>105.93</v>
      </c>
      <c r="D337" s="90">
        <v>105.93</v>
      </c>
      <c r="E337" s="90">
        <v>0</v>
      </c>
    </row>
    <row r="338" spans="2:5">
      <c r="B338" s="91" t="s">
        <v>117</v>
      </c>
      <c r="C338" s="90">
        <v>9963.0400000000009</v>
      </c>
      <c r="D338" s="90">
        <v>4991.4399999999996</v>
      </c>
      <c r="E338" s="90">
        <v>-4971.6000000000004</v>
      </c>
    </row>
    <row r="339" spans="2:5">
      <c r="B339" s="91" t="s">
        <v>116</v>
      </c>
      <c r="C339" s="90">
        <v>422683.27</v>
      </c>
      <c r="D339" s="90">
        <v>422683.27</v>
      </c>
      <c r="E339" s="90">
        <v>0</v>
      </c>
    </row>
    <row r="340" spans="2:5">
      <c r="B340" s="91" t="s">
        <v>115</v>
      </c>
      <c r="C340" s="90">
        <v>692423</v>
      </c>
      <c r="D340" s="90">
        <v>605489.5</v>
      </c>
      <c r="E340" s="90">
        <v>-86933.5</v>
      </c>
    </row>
    <row r="341" spans="2:5">
      <c r="B341" s="91" t="s">
        <v>114</v>
      </c>
      <c r="C341" s="90">
        <v>21891.69</v>
      </c>
      <c r="D341" s="90">
        <v>21891.69</v>
      </c>
      <c r="E341" s="90">
        <v>0</v>
      </c>
    </row>
    <row r="342" spans="2:5">
      <c r="B342" s="91" t="s">
        <v>113</v>
      </c>
      <c r="C342" s="90">
        <v>670532.56999999995</v>
      </c>
      <c r="D342" s="90">
        <v>645533.27</v>
      </c>
      <c r="E342" s="90">
        <v>-24999.3</v>
      </c>
    </row>
    <row r="343" spans="2:5">
      <c r="B343" s="91" t="s">
        <v>112</v>
      </c>
      <c r="C343" s="90">
        <v>784429.59</v>
      </c>
      <c r="D343" s="90">
        <v>526137.37</v>
      </c>
      <c r="E343" s="90">
        <v>-258292.22</v>
      </c>
    </row>
    <row r="344" spans="2:5">
      <c r="B344" s="91" t="s">
        <v>111</v>
      </c>
      <c r="C344" s="90">
        <v>5000</v>
      </c>
      <c r="D344" s="90">
        <v>242.1</v>
      </c>
      <c r="E344" s="90">
        <v>-4757.8999999999996</v>
      </c>
    </row>
    <row r="345" spans="2:5">
      <c r="B345" s="91" t="s">
        <v>110</v>
      </c>
      <c r="C345" s="90">
        <v>185714.96</v>
      </c>
      <c r="D345" s="90">
        <v>163556.53</v>
      </c>
      <c r="E345" s="90">
        <v>-22158.43</v>
      </c>
    </row>
    <row r="346" spans="2:5">
      <c r="B346" s="91" t="s">
        <v>109</v>
      </c>
      <c r="C346" s="90">
        <v>2025820.05</v>
      </c>
      <c r="D346" s="90">
        <v>1641638.38</v>
      </c>
      <c r="E346" s="90">
        <v>-384181.67</v>
      </c>
    </row>
    <row r="347" spans="2:5">
      <c r="B347" s="91" t="s">
        <v>108</v>
      </c>
      <c r="C347" s="90">
        <v>2242505</v>
      </c>
      <c r="D347" s="90">
        <v>2272737.9300000002</v>
      </c>
      <c r="E347" s="90">
        <v>30232.93</v>
      </c>
    </row>
    <row r="348" spans="2:5">
      <c r="B348" s="91" t="s">
        <v>107</v>
      </c>
      <c r="C348" s="90">
        <v>2879678</v>
      </c>
      <c r="D348" s="90">
        <v>2879481.74</v>
      </c>
      <c r="E348" s="90">
        <v>-196.26</v>
      </c>
    </row>
    <row r="349" spans="2:5">
      <c r="B349" s="91" t="s">
        <v>106</v>
      </c>
      <c r="C349" s="90">
        <v>487.06</v>
      </c>
      <c r="D349" s="90">
        <v>476.18</v>
      </c>
      <c r="E349" s="90">
        <v>-10.88</v>
      </c>
    </row>
    <row r="350" spans="2:5">
      <c r="B350" s="91" t="s">
        <v>105</v>
      </c>
      <c r="C350" s="90">
        <v>13161304.300000001</v>
      </c>
      <c r="D350" s="90">
        <v>0</v>
      </c>
      <c r="E350" s="90">
        <v>-13161304.300000001</v>
      </c>
    </row>
    <row r="351" spans="2:5">
      <c r="B351" s="91" t="s">
        <v>104</v>
      </c>
      <c r="C351" s="90">
        <v>354581.32</v>
      </c>
      <c r="D351" s="90">
        <v>354570.45</v>
      </c>
      <c r="E351" s="90">
        <v>-10.87</v>
      </c>
    </row>
    <row r="352" spans="2:5">
      <c r="B352" s="91" t="s">
        <v>103</v>
      </c>
      <c r="C352" s="90">
        <v>0</v>
      </c>
      <c r="D352" s="90">
        <v>-3532782.84</v>
      </c>
      <c r="E352" s="90">
        <v>-3532782.84</v>
      </c>
    </row>
    <row r="353" spans="2:7">
      <c r="B353" s="91" t="s">
        <v>102</v>
      </c>
      <c r="C353" s="90">
        <v>0</v>
      </c>
      <c r="D353" s="90">
        <v>-1001102.6</v>
      </c>
      <c r="E353" s="90">
        <v>-1001102.6</v>
      </c>
    </row>
    <row r="354" spans="2:7">
      <c r="B354" s="91" t="s">
        <v>101</v>
      </c>
      <c r="C354" s="90">
        <v>0</v>
      </c>
      <c r="D354" s="90">
        <v>436000</v>
      </c>
      <c r="E354" s="90">
        <v>436000</v>
      </c>
    </row>
    <row r="355" spans="2:7">
      <c r="B355" s="91"/>
      <c r="C355" s="90"/>
      <c r="D355" s="90"/>
      <c r="E355" s="90"/>
    </row>
    <row r="356" spans="2:7">
      <c r="B356" s="16"/>
      <c r="C356" s="87"/>
      <c r="D356" s="87"/>
      <c r="E356" s="87"/>
    </row>
    <row r="357" spans="2:7" ht="21.75" customHeight="1">
      <c r="C357" s="85">
        <f>SUM(C320:C354)</f>
        <v>44463983.130000003</v>
      </c>
      <c r="D357" s="85">
        <f>SUM(D320:D354)</f>
        <v>19749321.75999999</v>
      </c>
      <c r="E357" s="85">
        <f>SUM(E320:E354)</f>
        <v>-24714661.370000005</v>
      </c>
    </row>
    <row r="360" spans="2:7" ht="24" customHeight="1">
      <c r="B360" s="82" t="s">
        <v>100</v>
      </c>
      <c r="C360" s="93" t="s">
        <v>6</v>
      </c>
      <c r="D360" s="13" t="s">
        <v>99</v>
      </c>
      <c r="E360" s="7"/>
    </row>
    <row r="361" spans="2:7">
      <c r="B361" s="22" t="s">
        <v>98</v>
      </c>
      <c r="C361" s="90">
        <v>0</v>
      </c>
      <c r="D361" s="92"/>
      <c r="E361" s="86"/>
    </row>
    <row r="362" spans="2:7">
      <c r="B362" s="19"/>
      <c r="C362" s="17"/>
      <c r="D362" s="89"/>
      <c r="E362" s="86"/>
    </row>
    <row r="363" spans="2:7">
      <c r="B363" s="19" t="s">
        <v>97</v>
      </c>
      <c r="C363" s="90">
        <v>0</v>
      </c>
      <c r="D363" s="89"/>
      <c r="E363" s="86"/>
    </row>
    <row r="364" spans="2:7">
      <c r="B364" s="91"/>
      <c r="C364" s="90"/>
      <c r="D364" s="89"/>
      <c r="E364" s="86"/>
    </row>
    <row r="365" spans="2:7">
      <c r="B365" s="19" t="s">
        <v>96</v>
      </c>
      <c r="C365" s="90">
        <v>0</v>
      </c>
      <c r="D365" s="89"/>
      <c r="E365" s="86"/>
    </row>
    <row r="366" spans="2:7">
      <c r="B366" s="19"/>
      <c r="C366" s="17"/>
      <c r="D366" s="89"/>
      <c r="E366" s="86"/>
    </row>
    <row r="367" spans="2:7">
      <c r="B367" s="19" t="s">
        <v>95</v>
      </c>
      <c r="C367" s="90">
        <v>0</v>
      </c>
      <c r="D367" s="89"/>
      <c r="E367" s="86"/>
      <c r="F367" s="7"/>
      <c r="G367" s="7"/>
    </row>
    <row r="368" spans="2:7">
      <c r="B368" s="16"/>
      <c r="C368" s="88"/>
      <c r="D368" s="87"/>
      <c r="E368" s="86"/>
      <c r="F368" s="7"/>
      <c r="G368" s="7"/>
    </row>
    <row r="369" spans="2:7" ht="18" customHeight="1">
      <c r="C369" s="85">
        <v>0</v>
      </c>
      <c r="D369" s="13"/>
      <c r="E369" s="7"/>
      <c r="F369" s="7"/>
      <c r="G369" s="7"/>
    </row>
    <row r="370" spans="2:7" ht="18" customHeight="1">
      <c r="C370" s="84"/>
      <c r="D370" s="83"/>
      <c r="E370" s="7"/>
      <c r="F370" s="7"/>
      <c r="G370" s="7"/>
    </row>
    <row r="371" spans="2:7">
      <c r="F371" s="7"/>
      <c r="G371" s="7"/>
    </row>
    <row r="372" spans="2:7">
      <c r="B372" s="82" t="s">
        <v>94</v>
      </c>
      <c r="C372" s="81"/>
      <c r="D372" s="80"/>
      <c r="E372" s="79"/>
      <c r="F372" s="7"/>
      <c r="G372" s="7"/>
    </row>
    <row r="373" spans="2:7">
      <c r="B373" s="78" t="s">
        <v>93</v>
      </c>
      <c r="C373" s="23" t="s">
        <v>8</v>
      </c>
      <c r="D373" s="25" t="s">
        <v>7</v>
      </c>
      <c r="F373" s="7"/>
      <c r="G373" s="7"/>
    </row>
    <row r="374" spans="2:7">
      <c r="B374" s="77" t="s">
        <v>92</v>
      </c>
      <c r="C374" s="76">
        <v>3018271.56</v>
      </c>
      <c r="D374" s="75">
        <v>3.15</v>
      </c>
      <c r="F374" s="7"/>
      <c r="G374" s="7"/>
    </row>
    <row r="375" spans="2:7">
      <c r="B375" s="73" t="s">
        <v>91</v>
      </c>
      <c r="C375" s="72">
        <v>3018270.69</v>
      </c>
      <c r="D375" s="71">
        <v>0</v>
      </c>
      <c r="F375" s="7"/>
      <c r="G375" s="7"/>
    </row>
    <row r="376" spans="2:7">
      <c r="B376" s="73" t="s">
        <v>90</v>
      </c>
      <c r="C376" s="72">
        <v>0</v>
      </c>
      <c r="D376" s="71">
        <v>0</v>
      </c>
      <c r="F376" s="7"/>
      <c r="G376" s="7"/>
    </row>
    <row r="377" spans="2:7">
      <c r="B377" s="73" t="s">
        <v>89</v>
      </c>
      <c r="C377" s="72">
        <v>0</v>
      </c>
      <c r="D377" s="71">
        <v>0</v>
      </c>
      <c r="F377" s="7"/>
      <c r="G377" s="7"/>
    </row>
    <row r="378" spans="2:7">
      <c r="B378" s="73" t="s">
        <v>88</v>
      </c>
      <c r="C378" s="72">
        <v>0</v>
      </c>
      <c r="D378" s="71">
        <v>0</v>
      </c>
      <c r="F378" s="7"/>
      <c r="G378" s="7"/>
    </row>
    <row r="379" spans="2:7">
      <c r="B379" s="73" t="s">
        <v>87</v>
      </c>
      <c r="C379" s="72">
        <v>0</v>
      </c>
      <c r="D379" s="71">
        <v>0</v>
      </c>
      <c r="F379" s="7"/>
      <c r="G379" s="7"/>
    </row>
    <row r="380" spans="2:7">
      <c r="B380" s="73" t="s">
        <v>86</v>
      </c>
      <c r="C380" s="72">
        <v>3018270.69</v>
      </c>
      <c r="D380" s="71">
        <v>0</v>
      </c>
      <c r="F380" s="7"/>
      <c r="G380" s="7"/>
    </row>
    <row r="381" spans="2:7">
      <c r="B381" s="73" t="s">
        <v>85</v>
      </c>
      <c r="C381" s="72">
        <v>0</v>
      </c>
      <c r="D381" s="71">
        <v>0</v>
      </c>
      <c r="F381" s="7"/>
      <c r="G381" s="7"/>
    </row>
    <row r="382" spans="2:7">
      <c r="B382" s="73" t="s">
        <v>84</v>
      </c>
      <c r="C382" s="72">
        <v>0</v>
      </c>
      <c r="D382" s="71">
        <v>0</v>
      </c>
      <c r="F382" s="7"/>
      <c r="G382" s="7"/>
    </row>
    <row r="383" spans="2:7">
      <c r="B383" s="73" t="s">
        <v>83</v>
      </c>
      <c r="C383" s="72">
        <v>0</v>
      </c>
      <c r="D383" s="71">
        <v>0</v>
      </c>
      <c r="F383" s="7"/>
      <c r="G383" s="7"/>
    </row>
    <row r="384" spans="2:7">
      <c r="B384" s="73" t="s">
        <v>82</v>
      </c>
      <c r="C384" s="72">
        <v>0</v>
      </c>
      <c r="D384" s="71">
        <v>0</v>
      </c>
      <c r="F384" s="7"/>
      <c r="G384" s="7"/>
    </row>
    <row r="385" spans="2:7">
      <c r="B385" s="73" t="s">
        <v>81</v>
      </c>
      <c r="C385" s="72">
        <v>0</v>
      </c>
      <c r="D385" s="71">
        <v>0</v>
      </c>
      <c r="F385" s="7"/>
      <c r="G385" s="7"/>
    </row>
    <row r="386" spans="2:7">
      <c r="B386" s="73" t="s">
        <v>80</v>
      </c>
      <c r="C386" s="72">
        <v>0</v>
      </c>
      <c r="D386" s="71">
        <v>0</v>
      </c>
      <c r="F386" s="7"/>
      <c r="G386" s="7"/>
    </row>
    <row r="387" spans="2:7">
      <c r="B387" s="73" t="s">
        <v>79</v>
      </c>
      <c r="C387" s="72">
        <v>0</v>
      </c>
      <c r="D387" s="71">
        <v>0</v>
      </c>
      <c r="F387" s="7"/>
      <c r="G387" s="7"/>
    </row>
    <row r="388" spans="2:7">
      <c r="B388" s="73" t="s">
        <v>78</v>
      </c>
      <c r="C388" s="72">
        <v>0</v>
      </c>
      <c r="D388" s="71">
        <v>0</v>
      </c>
      <c r="F388" s="7"/>
      <c r="G388" s="7"/>
    </row>
    <row r="389" spans="2:7">
      <c r="B389" s="73" t="s">
        <v>77</v>
      </c>
      <c r="C389" s="72">
        <v>0</v>
      </c>
      <c r="D389" s="71">
        <v>0</v>
      </c>
      <c r="F389" s="7"/>
      <c r="G389" s="7"/>
    </row>
    <row r="390" spans="2:7">
      <c r="B390" s="73" t="s">
        <v>76</v>
      </c>
      <c r="C390" s="72">
        <v>0</v>
      </c>
      <c r="D390" s="71">
        <v>0</v>
      </c>
      <c r="F390" s="7"/>
      <c r="G390" s="7"/>
    </row>
    <row r="391" spans="2:7">
      <c r="B391" s="73" t="s">
        <v>75</v>
      </c>
      <c r="C391" s="72">
        <v>0</v>
      </c>
      <c r="D391" s="71">
        <v>0</v>
      </c>
      <c r="F391" s="7"/>
      <c r="G391" s="7"/>
    </row>
    <row r="392" spans="2:7">
      <c r="B392" s="73" t="s">
        <v>74</v>
      </c>
      <c r="C392" s="72">
        <v>0</v>
      </c>
      <c r="D392" s="71">
        <v>0</v>
      </c>
      <c r="F392" s="7"/>
      <c r="G392" s="7"/>
    </row>
    <row r="393" spans="2:7">
      <c r="B393" s="73" t="s">
        <v>73</v>
      </c>
      <c r="C393" s="72">
        <v>0</v>
      </c>
      <c r="D393" s="71">
        <v>0</v>
      </c>
      <c r="F393" s="7"/>
      <c r="G393" s="7"/>
    </row>
    <row r="394" spans="2:7">
      <c r="B394" s="73" t="s">
        <v>72</v>
      </c>
      <c r="C394" s="72">
        <v>0</v>
      </c>
      <c r="D394" s="71">
        <v>0</v>
      </c>
      <c r="F394" s="7"/>
      <c r="G394" s="7"/>
    </row>
    <row r="395" spans="2:7">
      <c r="B395" s="73" t="s">
        <v>71</v>
      </c>
      <c r="C395" s="72">
        <v>0</v>
      </c>
      <c r="D395" s="71">
        <v>0</v>
      </c>
      <c r="F395" s="7"/>
      <c r="G395" s="7"/>
    </row>
    <row r="396" spans="2:7">
      <c r="B396" s="73" t="s">
        <v>70</v>
      </c>
      <c r="C396" s="72">
        <v>0</v>
      </c>
      <c r="D396" s="71">
        <v>0</v>
      </c>
      <c r="F396" s="7"/>
      <c r="G396" s="7"/>
    </row>
    <row r="397" spans="2:7">
      <c r="B397" s="73" t="s">
        <v>69</v>
      </c>
      <c r="C397" s="72">
        <v>0.87</v>
      </c>
      <c r="D397" s="71">
        <v>3.15</v>
      </c>
      <c r="F397" s="7"/>
      <c r="G397" s="7"/>
    </row>
    <row r="398" spans="2:7">
      <c r="B398" s="73" t="s">
        <v>68</v>
      </c>
      <c r="C398" s="72">
        <v>0</v>
      </c>
      <c r="D398" s="71">
        <v>0</v>
      </c>
      <c r="F398" s="7"/>
      <c r="G398" s="7"/>
    </row>
    <row r="399" spans="2:7">
      <c r="B399" s="73" t="s">
        <v>67</v>
      </c>
      <c r="C399" s="72">
        <v>0</v>
      </c>
      <c r="D399" s="71">
        <v>0</v>
      </c>
      <c r="F399" s="7"/>
      <c r="G399" s="7"/>
    </row>
    <row r="400" spans="2:7">
      <c r="B400" s="73" t="s">
        <v>66</v>
      </c>
      <c r="C400" s="72">
        <v>0</v>
      </c>
      <c r="D400" s="71">
        <v>0</v>
      </c>
      <c r="F400" s="7"/>
      <c r="G400" s="7"/>
    </row>
    <row r="401" spans="2:7">
      <c r="B401" s="73" t="s">
        <v>65</v>
      </c>
      <c r="C401" s="72">
        <v>0</v>
      </c>
      <c r="D401" s="71">
        <v>0</v>
      </c>
      <c r="F401" s="7"/>
      <c r="G401" s="7"/>
    </row>
    <row r="402" spans="2:7">
      <c r="B402" s="73" t="s">
        <v>64</v>
      </c>
      <c r="C402" s="72">
        <v>0</v>
      </c>
      <c r="D402" s="71">
        <v>0</v>
      </c>
      <c r="F402" s="7"/>
      <c r="G402" s="7"/>
    </row>
    <row r="403" spans="2:7">
      <c r="B403" s="73" t="s">
        <v>63</v>
      </c>
      <c r="C403" s="72">
        <v>0</v>
      </c>
      <c r="D403" s="71">
        <v>0</v>
      </c>
      <c r="F403" s="7"/>
      <c r="G403" s="7"/>
    </row>
    <row r="404" spans="2:7">
      <c r="B404" s="73" t="s">
        <v>62</v>
      </c>
      <c r="C404" s="72">
        <v>0</v>
      </c>
      <c r="D404" s="71">
        <v>0</v>
      </c>
      <c r="F404" s="7"/>
      <c r="G404" s="7"/>
    </row>
    <row r="405" spans="2:7">
      <c r="B405" s="73" t="s">
        <v>61</v>
      </c>
      <c r="C405" s="72">
        <v>0.87</v>
      </c>
      <c r="D405" s="71">
        <v>3.15</v>
      </c>
      <c r="F405" s="7"/>
      <c r="G405" s="7"/>
    </row>
    <row r="406" spans="2:7">
      <c r="B406" s="74" t="s">
        <v>60</v>
      </c>
      <c r="C406" s="72">
        <v>0</v>
      </c>
      <c r="D406" s="71">
        <v>0</v>
      </c>
      <c r="F406" s="7"/>
      <c r="G406" s="7"/>
    </row>
    <row r="407" spans="2:7">
      <c r="B407" s="73" t="s">
        <v>59</v>
      </c>
      <c r="C407" s="72">
        <v>0</v>
      </c>
      <c r="D407" s="71">
        <v>0</v>
      </c>
      <c r="F407" s="7"/>
      <c r="G407" s="7"/>
    </row>
    <row r="408" spans="2:7">
      <c r="B408" s="70" t="s">
        <v>58</v>
      </c>
      <c r="C408" s="69">
        <v>0</v>
      </c>
      <c r="D408" s="68">
        <v>0</v>
      </c>
      <c r="F408" s="7"/>
      <c r="G408" s="7"/>
    </row>
    <row r="409" spans="2:7">
      <c r="F409" s="7"/>
      <c r="G409" s="7"/>
    </row>
    <row r="410" spans="2:7">
      <c r="B410" s="67" t="s">
        <v>57</v>
      </c>
      <c r="F410" s="7"/>
      <c r="G410" s="7"/>
    </row>
    <row r="411" spans="2:7" ht="12" customHeight="1">
      <c r="B411" s="67" t="s">
        <v>56</v>
      </c>
      <c r="F411" s="7"/>
      <c r="G411" s="7"/>
    </row>
    <row r="412" spans="2:7">
      <c r="B412" s="66"/>
      <c r="C412" s="66"/>
      <c r="D412" s="66"/>
      <c r="E412" s="66"/>
      <c r="F412" s="7"/>
      <c r="G412" s="7"/>
    </row>
    <row r="413" spans="2:7">
      <c r="B413" s="2"/>
      <c r="C413" s="2"/>
      <c r="D413" s="2"/>
      <c r="E413" s="2"/>
      <c r="F413" s="7"/>
      <c r="G413" s="7"/>
    </row>
    <row r="414" spans="2:7">
      <c r="B414" s="54" t="s">
        <v>55</v>
      </c>
      <c r="C414" s="53"/>
      <c r="D414" s="53"/>
      <c r="E414" s="52"/>
      <c r="F414" s="7"/>
      <c r="G414" s="7"/>
    </row>
    <row r="415" spans="2:7">
      <c r="B415" s="51" t="s">
        <v>40</v>
      </c>
      <c r="C415" s="50"/>
      <c r="D415" s="50"/>
      <c r="E415" s="49"/>
      <c r="F415" s="7"/>
      <c r="G415" s="30"/>
    </row>
    <row r="416" spans="2:7">
      <c r="B416" s="48" t="s">
        <v>39</v>
      </c>
      <c r="C416" s="47"/>
      <c r="D416" s="47"/>
      <c r="E416" s="46"/>
      <c r="F416" s="7"/>
      <c r="G416" s="30"/>
    </row>
    <row r="417" spans="2:7">
      <c r="B417" s="45" t="s">
        <v>54</v>
      </c>
      <c r="C417" s="44"/>
      <c r="E417" s="65">
        <v>12706700.99</v>
      </c>
      <c r="F417" s="7"/>
      <c r="G417" s="30"/>
    </row>
    <row r="418" spans="2:7">
      <c r="B418" s="33"/>
      <c r="C418" s="33"/>
      <c r="D418" s="7"/>
      <c r="F418" s="7"/>
      <c r="G418" s="30"/>
    </row>
    <row r="419" spans="2:7">
      <c r="B419" s="61" t="s">
        <v>53</v>
      </c>
      <c r="C419" s="61"/>
      <c r="D419" s="40"/>
      <c r="E419" s="64">
        <v>5.03</v>
      </c>
      <c r="F419" s="7"/>
      <c r="G419" s="7"/>
    </row>
    <row r="420" spans="2:7">
      <c r="B420" s="38" t="s">
        <v>52</v>
      </c>
      <c r="C420" s="38"/>
      <c r="D420" s="35">
        <v>0</v>
      </c>
      <c r="E420" s="59"/>
      <c r="F420" s="7"/>
      <c r="G420" s="7"/>
    </row>
    <row r="421" spans="2:7">
      <c r="B421" s="38" t="s">
        <v>51</v>
      </c>
      <c r="C421" s="38"/>
      <c r="D421" s="35">
        <v>0</v>
      </c>
      <c r="E421" s="59"/>
      <c r="F421" s="7"/>
      <c r="G421" s="7"/>
    </row>
    <row r="422" spans="2:7">
      <c r="B422" s="38" t="s">
        <v>50</v>
      </c>
      <c r="C422" s="38"/>
      <c r="D422" s="35">
        <v>0</v>
      </c>
      <c r="E422" s="59"/>
      <c r="F422" s="7"/>
      <c r="G422" s="7"/>
    </row>
    <row r="423" spans="2:7">
      <c r="B423" s="38" t="s">
        <v>49</v>
      </c>
      <c r="C423" s="38"/>
      <c r="D423" s="35"/>
      <c r="E423" s="59"/>
      <c r="F423" s="7"/>
      <c r="G423" s="7"/>
    </row>
    <row r="424" spans="2:7">
      <c r="B424" s="63" t="s">
        <v>48</v>
      </c>
      <c r="C424" s="62"/>
      <c r="D424" s="35">
        <v>-0.26</v>
      </c>
      <c r="E424" s="59"/>
      <c r="F424" s="7"/>
      <c r="G424" s="7"/>
    </row>
    <row r="425" spans="2:7">
      <c r="B425" s="33"/>
      <c r="C425" s="33"/>
      <c r="D425" s="7"/>
      <c r="F425" s="7"/>
      <c r="G425" s="7"/>
    </row>
    <row r="426" spans="2:7">
      <c r="B426" s="61" t="s">
        <v>47</v>
      </c>
      <c r="C426" s="61"/>
      <c r="D426" s="40"/>
      <c r="E426" s="60">
        <f>SUM(D426:D430)</f>
        <v>5360908.18</v>
      </c>
      <c r="F426" s="7"/>
      <c r="G426" s="7"/>
    </row>
    <row r="427" spans="2:7">
      <c r="B427" s="38" t="s">
        <v>46</v>
      </c>
      <c r="C427" s="38"/>
      <c r="D427" s="35">
        <v>0</v>
      </c>
      <c r="E427" s="59"/>
      <c r="F427" s="7"/>
      <c r="G427" s="7"/>
    </row>
    <row r="428" spans="2:7">
      <c r="B428" s="38" t="s">
        <v>45</v>
      </c>
      <c r="C428" s="38"/>
      <c r="D428" s="35">
        <v>0</v>
      </c>
      <c r="E428" s="59"/>
      <c r="F428" s="7"/>
      <c r="G428" s="7"/>
    </row>
    <row r="429" spans="2:7">
      <c r="B429" s="38" t="s">
        <v>44</v>
      </c>
      <c r="C429" s="38"/>
      <c r="D429" s="35">
        <v>0</v>
      </c>
      <c r="E429" s="59"/>
      <c r="F429" s="7"/>
      <c r="G429" s="7"/>
    </row>
    <row r="430" spans="2:7">
      <c r="B430" s="58" t="s">
        <v>43</v>
      </c>
      <c r="C430" s="57"/>
      <c r="D430" s="35">
        <v>5360908.18</v>
      </c>
      <c r="E430" s="56"/>
      <c r="F430" s="7"/>
      <c r="G430" s="7"/>
    </row>
    <row r="431" spans="2:7">
      <c r="B431" s="33"/>
      <c r="C431" s="33"/>
      <c r="F431" s="7"/>
      <c r="G431" s="7"/>
    </row>
    <row r="432" spans="2:7">
      <c r="B432" s="55" t="s">
        <v>42</v>
      </c>
      <c r="C432" s="55"/>
      <c r="E432" s="31">
        <f>+E417+E419-E426</f>
        <v>7345797.8399999999</v>
      </c>
      <c r="F432" s="7"/>
      <c r="G432" s="30"/>
    </row>
    <row r="433" spans="2:7">
      <c r="B433" s="2"/>
      <c r="C433" s="2"/>
      <c r="D433" s="2"/>
      <c r="E433" s="2"/>
      <c r="F433" s="7"/>
      <c r="G433" s="7"/>
    </row>
    <row r="434" spans="2:7">
      <c r="B434" s="2"/>
      <c r="C434" s="2"/>
      <c r="D434" s="2"/>
      <c r="E434" s="2"/>
      <c r="F434" s="7"/>
      <c r="G434" s="7"/>
    </row>
    <row r="435" spans="2:7">
      <c r="B435" s="54" t="s">
        <v>41</v>
      </c>
      <c r="C435" s="53"/>
      <c r="D435" s="53"/>
      <c r="E435" s="52"/>
      <c r="F435" s="7"/>
      <c r="G435" s="7"/>
    </row>
    <row r="436" spans="2:7">
      <c r="B436" s="51" t="s">
        <v>40</v>
      </c>
      <c r="C436" s="50"/>
      <c r="D436" s="50"/>
      <c r="E436" s="49"/>
      <c r="F436" s="7"/>
      <c r="G436" s="7"/>
    </row>
    <row r="437" spans="2:7">
      <c r="B437" s="48" t="s">
        <v>39</v>
      </c>
      <c r="C437" s="47"/>
      <c r="D437" s="47"/>
      <c r="E437" s="46"/>
      <c r="F437" s="7"/>
      <c r="G437" s="7"/>
    </row>
    <row r="438" spans="2:7">
      <c r="B438" s="45" t="s">
        <v>38</v>
      </c>
      <c r="C438" s="44"/>
      <c r="E438" s="43">
        <v>7594745.2199999997</v>
      </c>
      <c r="F438" s="7"/>
      <c r="G438" s="7"/>
    </row>
    <row r="439" spans="2:7">
      <c r="B439" s="33"/>
      <c r="C439" s="33"/>
      <c r="F439" s="7"/>
      <c r="G439" s="7"/>
    </row>
    <row r="440" spans="2:7">
      <c r="B440" s="41" t="s">
        <v>37</v>
      </c>
      <c r="C440" s="41"/>
      <c r="D440" s="40"/>
      <c r="E440" s="39">
        <v>0</v>
      </c>
      <c r="F440" s="7"/>
      <c r="G440" s="7"/>
    </row>
    <row r="441" spans="2:7">
      <c r="B441" s="38" t="s">
        <v>36</v>
      </c>
      <c r="C441" s="38"/>
      <c r="D441" s="35">
        <v>0</v>
      </c>
      <c r="E441" s="34"/>
      <c r="F441" s="7"/>
      <c r="G441" s="7"/>
    </row>
    <row r="442" spans="2:7">
      <c r="B442" s="38" t="s">
        <v>35</v>
      </c>
      <c r="C442" s="38"/>
      <c r="D442" s="35">
        <v>0</v>
      </c>
      <c r="E442" s="34"/>
      <c r="F442" s="7"/>
      <c r="G442" s="7"/>
    </row>
    <row r="443" spans="2:7">
      <c r="B443" s="38" t="s">
        <v>34</v>
      </c>
      <c r="C443" s="38"/>
      <c r="D443" s="35">
        <v>0</v>
      </c>
      <c r="E443" s="34"/>
      <c r="F443" s="7"/>
      <c r="G443" s="7"/>
    </row>
    <row r="444" spans="2:7">
      <c r="B444" s="38" t="s">
        <v>33</v>
      </c>
      <c r="C444" s="38"/>
      <c r="D444" s="35">
        <v>0</v>
      </c>
      <c r="E444" s="34"/>
      <c r="F444" s="7"/>
      <c r="G444" s="7"/>
    </row>
    <row r="445" spans="2:7">
      <c r="B445" s="38" t="s">
        <v>32</v>
      </c>
      <c r="C445" s="38"/>
      <c r="D445" s="35">
        <v>0</v>
      </c>
      <c r="E445" s="34"/>
      <c r="F445" s="7"/>
      <c r="G445" s="30"/>
    </row>
    <row r="446" spans="2:7">
      <c r="B446" s="38" t="s">
        <v>31</v>
      </c>
      <c r="C446" s="38"/>
      <c r="D446" s="35">
        <v>0</v>
      </c>
      <c r="E446" s="34"/>
      <c r="F446" s="7"/>
      <c r="G446" s="7"/>
    </row>
    <row r="447" spans="2:7">
      <c r="B447" s="38" t="s">
        <v>30</v>
      </c>
      <c r="C447" s="38"/>
      <c r="D447" s="35">
        <v>0</v>
      </c>
      <c r="E447" s="34"/>
      <c r="F447" s="7"/>
      <c r="G447" s="30"/>
    </row>
    <row r="448" spans="2:7">
      <c r="B448" s="38" t="s">
        <v>29</v>
      </c>
      <c r="C448" s="38"/>
      <c r="D448" s="35">
        <v>0</v>
      </c>
      <c r="E448" s="34"/>
      <c r="F448" s="7"/>
      <c r="G448" s="7"/>
    </row>
    <row r="449" spans="2:7">
      <c r="B449" s="38" t="s">
        <v>28</v>
      </c>
      <c r="C449" s="38"/>
      <c r="D449" s="35">
        <v>0</v>
      </c>
      <c r="E449" s="34"/>
      <c r="F449" s="7"/>
      <c r="G449" s="30"/>
    </row>
    <row r="450" spans="2:7">
      <c r="B450" s="38" t="s">
        <v>27</v>
      </c>
      <c r="C450" s="38"/>
      <c r="D450" s="35">
        <v>0</v>
      </c>
      <c r="E450" s="34"/>
      <c r="F450" s="7"/>
      <c r="G450" s="30"/>
    </row>
    <row r="451" spans="2:7">
      <c r="B451" s="38" t="s">
        <v>26</v>
      </c>
      <c r="C451" s="38"/>
      <c r="D451" s="35"/>
      <c r="E451" s="34"/>
      <c r="F451" s="7"/>
      <c r="G451" s="30"/>
    </row>
    <row r="452" spans="2:7">
      <c r="B452" s="38" t="s">
        <v>25</v>
      </c>
      <c r="C452" s="38"/>
      <c r="D452" s="35"/>
      <c r="E452" s="34"/>
      <c r="F452" s="7"/>
      <c r="G452" s="30"/>
    </row>
    <row r="453" spans="2:7">
      <c r="B453" s="38" t="s">
        <v>24</v>
      </c>
      <c r="C453" s="38"/>
      <c r="D453" s="35">
        <v>0</v>
      </c>
      <c r="E453" s="34"/>
      <c r="F453" s="7"/>
      <c r="G453" s="42"/>
    </row>
    <row r="454" spans="2:7">
      <c r="B454" s="38" t="s">
        <v>23</v>
      </c>
      <c r="C454" s="38"/>
      <c r="D454" s="35"/>
      <c r="E454" s="34"/>
      <c r="F454" s="7"/>
      <c r="G454" s="7"/>
    </row>
    <row r="455" spans="2:7">
      <c r="B455" s="38" t="s">
        <v>22</v>
      </c>
      <c r="C455" s="38"/>
      <c r="D455" s="35">
        <v>0</v>
      </c>
      <c r="E455" s="34"/>
      <c r="F455" s="7"/>
      <c r="G455" s="7"/>
    </row>
    <row r="456" spans="2:7" ht="12.75" customHeight="1">
      <c r="B456" s="38" t="s">
        <v>21</v>
      </c>
      <c r="C456" s="38"/>
      <c r="D456" s="35"/>
      <c r="E456" s="34"/>
      <c r="F456" s="7"/>
      <c r="G456" s="7"/>
    </row>
    <row r="457" spans="2:7">
      <c r="B457" s="37" t="s">
        <v>20</v>
      </c>
      <c r="C457" s="36"/>
      <c r="D457" s="35">
        <v>0</v>
      </c>
      <c r="E457" s="34"/>
      <c r="F457" s="7"/>
      <c r="G457" s="7"/>
    </row>
    <row r="458" spans="2:7">
      <c r="B458" s="33"/>
      <c r="C458" s="33"/>
      <c r="F458" s="7"/>
      <c r="G458" s="7"/>
    </row>
    <row r="459" spans="2:7">
      <c r="B459" s="41" t="s">
        <v>19</v>
      </c>
      <c r="C459" s="41"/>
      <c r="D459" s="40"/>
      <c r="E459" s="39">
        <f>SUM(D459:D466)</f>
        <v>3.15</v>
      </c>
      <c r="F459" s="7"/>
      <c r="G459" s="7"/>
    </row>
    <row r="460" spans="2:7">
      <c r="B460" s="38" t="s">
        <v>18</v>
      </c>
      <c r="C460" s="38"/>
      <c r="D460" s="35">
        <v>0</v>
      </c>
      <c r="E460" s="34"/>
      <c r="F460" s="7"/>
      <c r="G460" s="7"/>
    </row>
    <row r="461" spans="2:7">
      <c r="B461" s="38" t="s">
        <v>17</v>
      </c>
      <c r="C461" s="38"/>
      <c r="D461" s="35">
        <v>0</v>
      </c>
      <c r="E461" s="34"/>
      <c r="F461" s="7"/>
      <c r="G461" s="7"/>
    </row>
    <row r="462" spans="2:7">
      <c r="B462" s="38" t="s">
        <v>16</v>
      </c>
      <c r="C462" s="38"/>
      <c r="D462" s="35">
        <v>0</v>
      </c>
      <c r="E462" s="34"/>
      <c r="F462" s="7"/>
      <c r="G462" s="7"/>
    </row>
    <row r="463" spans="2:7">
      <c r="B463" s="38" t="s">
        <v>15</v>
      </c>
      <c r="C463" s="38"/>
      <c r="D463" s="35">
        <v>0</v>
      </c>
      <c r="E463" s="34"/>
      <c r="F463" s="7"/>
      <c r="G463" s="7"/>
    </row>
    <row r="464" spans="2:7">
      <c r="B464" s="38" t="s">
        <v>14</v>
      </c>
      <c r="C464" s="38"/>
      <c r="D464" s="35">
        <v>0</v>
      </c>
      <c r="E464" s="34"/>
      <c r="F464" s="7"/>
      <c r="G464" s="7"/>
    </row>
    <row r="465" spans="2:7">
      <c r="B465" s="38" t="s">
        <v>13</v>
      </c>
      <c r="C465" s="38"/>
      <c r="D465" s="35">
        <v>3.15</v>
      </c>
      <c r="E465" s="34"/>
      <c r="F465" s="7"/>
      <c r="G465" s="7"/>
    </row>
    <row r="466" spans="2:7">
      <c r="B466" s="37" t="s">
        <v>12</v>
      </c>
      <c r="C466" s="36"/>
      <c r="D466" s="35">
        <v>0</v>
      </c>
      <c r="E466" s="34"/>
      <c r="F466" s="7"/>
      <c r="G466" s="7"/>
    </row>
    <row r="467" spans="2:7">
      <c r="B467" s="33"/>
      <c r="C467" s="33"/>
      <c r="F467" s="7"/>
      <c r="G467" s="7"/>
    </row>
    <row r="468" spans="2:7">
      <c r="B468" s="32" t="s">
        <v>11</v>
      </c>
      <c r="E468" s="31">
        <f>+E438-E440+E459</f>
        <v>7594748.3700000001</v>
      </c>
      <c r="F468" s="30"/>
      <c r="G468" s="30"/>
    </row>
    <row r="469" spans="2:7">
      <c r="F469" s="29"/>
      <c r="G469" s="7"/>
    </row>
    <row r="470" spans="2:7">
      <c r="F470" s="7"/>
      <c r="G470" s="7"/>
    </row>
    <row r="471" spans="2:7">
      <c r="F471" s="28"/>
      <c r="G471" s="7"/>
    </row>
    <row r="472" spans="2:7">
      <c r="F472" s="28"/>
      <c r="G472" s="7"/>
    </row>
    <row r="473" spans="2:7">
      <c r="F473" s="7"/>
      <c r="G473" s="7"/>
    </row>
    <row r="474" spans="2:7">
      <c r="B474" s="27" t="s">
        <v>10</v>
      </c>
      <c r="C474" s="27"/>
      <c r="D474" s="27"/>
      <c r="E474" s="27"/>
      <c r="F474" s="27"/>
      <c r="G474" s="7"/>
    </row>
    <row r="475" spans="2:7">
      <c r="B475" s="26"/>
      <c r="C475" s="26"/>
      <c r="D475" s="26"/>
      <c r="E475" s="26"/>
      <c r="F475" s="26"/>
      <c r="G475" s="7"/>
    </row>
    <row r="476" spans="2:7">
      <c r="B476" s="26"/>
      <c r="C476" s="26"/>
      <c r="D476" s="26"/>
      <c r="E476" s="26"/>
      <c r="F476" s="26"/>
      <c r="G476" s="7"/>
    </row>
    <row r="477" spans="2:7" ht="21" customHeight="1">
      <c r="B477" s="25" t="s">
        <v>9</v>
      </c>
      <c r="C477" s="24" t="s">
        <v>8</v>
      </c>
      <c r="D477" s="23" t="s">
        <v>7</v>
      </c>
      <c r="E477" s="23" t="s">
        <v>6</v>
      </c>
      <c r="F477" s="7"/>
      <c r="G477" s="7"/>
    </row>
    <row r="478" spans="2:7">
      <c r="B478" s="22" t="s">
        <v>5</v>
      </c>
      <c r="C478" s="21">
        <v>0</v>
      </c>
      <c r="D478" s="20">
        <v>0</v>
      </c>
      <c r="E478" s="20">
        <v>0</v>
      </c>
      <c r="F478" s="7"/>
      <c r="G478" s="7"/>
    </row>
    <row r="479" spans="2:7">
      <c r="B479" s="19"/>
      <c r="C479" s="18">
        <v>0</v>
      </c>
      <c r="D479" s="17"/>
      <c r="E479" s="17"/>
      <c r="F479" s="7"/>
      <c r="G479" s="7"/>
    </row>
    <row r="480" spans="2:7">
      <c r="B480" s="16"/>
      <c r="C480" s="15">
        <v>0</v>
      </c>
      <c r="D480" s="14">
        <v>0</v>
      </c>
      <c r="E480" s="14">
        <v>0</v>
      </c>
      <c r="F480" s="7"/>
      <c r="G480" s="7"/>
    </row>
    <row r="481" spans="2:7" ht="21" customHeight="1">
      <c r="C481" s="13">
        <f>SUM(C479:C480)</f>
        <v>0</v>
      </c>
      <c r="D481" s="13">
        <f>SUM(D479:D480)</f>
        <v>0</v>
      </c>
      <c r="E481" s="13">
        <f>SUM(E479:E480)</f>
        <v>0</v>
      </c>
      <c r="F481" s="7"/>
      <c r="G481" s="7"/>
    </row>
    <row r="482" spans="2:7">
      <c r="F482" s="7"/>
      <c r="G482" s="7"/>
    </row>
    <row r="483" spans="2:7">
      <c r="B483" s="12" t="s">
        <v>4</v>
      </c>
      <c r="F483" s="7"/>
      <c r="G483" s="7"/>
    </row>
    <row r="484" spans="2:7" ht="12" customHeight="1">
      <c r="F484" s="7"/>
      <c r="G484" s="7"/>
    </row>
    <row r="485" spans="2:7">
      <c r="C485" s="2"/>
      <c r="D485" s="2"/>
      <c r="E485" s="2"/>
    </row>
    <row r="486" spans="2:7">
      <c r="C486" s="2"/>
      <c r="D486" s="2"/>
      <c r="E486" s="2"/>
    </row>
    <row r="487" spans="2:7">
      <c r="C487" s="2"/>
      <c r="D487" s="2"/>
      <c r="E487" s="2"/>
    </row>
    <row r="488" spans="2:7">
      <c r="G488" s="7"/>
    </row>
    <row r="489" spans="2:7">
      <c r="B489" s="11"/>
      <c r="C489" s="2"/>
      <c r="D489" s="11"/>
      <c r="E489" s="11"/>
      <c r="F489" s="10"/>
      <c r="G489" s="10"/>
    </row>
    <row r="490" spans="2:7">
      <c r="B490" s="9" t="s">
        <v>3</v>
      </c>
      <c r="C490" s="2"/>
      <c r="D490" s="8" t="s">
        <v>2</v>
      </c>
      <c r="E490" s="8"/>
      <c r="F490" s="7"/>
      <c r="G490" s="6"/>
    </row>
    <row r="491" spans="2:7">
      <c r="B491" s="5" t="s">
        <v>1</v>
      </c>
      <c r="C491" s="2"/>
      <c r="D491" s="4" t="s">
        <v>0</v>
      </c>
      <c r="E491" s="4"/>
      <c r="F491" s="3"/>
      <c r="G491" s="3"/>
    </row>
    <row r="492" spans="2:7">
      <c r="B492" s="2"/>
      <c r="C492" s="2"/>
      <c r="D492" s="2"/>
      <c r="E492" s="2"/>
      <c r="F492" s="2"/>
      <c r="G492" s="2"/>
    </row>
    <row r="493" spans="2:7">
      <c r="B493" s="2"/>
      <c r="C493" s="2"/>
      <c r="D493" s="2"/>
      <c r="E493" s="2"/>
      <c r="F493" s="2"/>
      <c r="G493" s="2"/>
    </row>
    <row r="497" ht="12.75" customHeight="1"/>
    <row r="500" ht="12.75" customHeight="1"/>
  </sheetData>
  <mergeCells count="66">
    <mergeCell ref="B447:C447"/>
    <mergeCell ref="B448:C448"/>
    <mergeCell ref="B454:C454"/>
    <mergeCell ref="B428:C428"/>
    <mergeCell ref="B420:C420"/>
    <mergeCell ref="B421:C421"/>
    <mergeCell ref="B422:C422"/>
    <mergeCell ref="B425:C425"/>
    <mergeCell ref="B426:C426"/>
    <mergeCell ref="B427:C427"/>
    <mergeCell ref="B458:C458"/>
    <mergeCell ref="B450:C450"/>
    <mergeCell ref="B451:C451"/>
    <mergeCell ref="B452:C452"/>
    <mergeCell ref="D490:E490"/>
    <mergeCell ref="B414:E414"/>
    <mergeCell ref="B415:E415"/>
    <mergeCell ref="B417:C417"/>
    <mergeCell ref="B418:C418"/>
    <mergeCell ref="B419:C419"/>
    <mergeCell ref="B441:C441"/>
    <mergeCell ref="B442:C442"/>
    <mergeCell ref="B443:C443"/>
    <mergeCell ref="B444:C444"/>
    <mergeCell ref="B445:C445"/>
    <mergeCell ref="B446:C446"/>
    <mergeCell ref="B429:C429"/>
    <mergeCell ref="B430:C430"/>
    <mergeCell ref="B431:C431"/>
    <mergeCell ref="B439:C439"/>
    <mergeCell ref="B449:C449"/>
    <mergeCell ref="D491:E491"/>
    <mergeCell ref="B435:E435"/>
    <mergeCell ref="B436:E436"/>
    <mergeCell ref="B438:C438"/>
    <mergeCell ref="B440:C440"/>
    <mergeCell ref="B456:C456"/>
    <mergeCell ref="B465:C465"/>
    <mergeCell ref="B460:C460"/>
    <mergeCell ref="B453:C453"/>
    <mergeCell ref="B461:C461"/>
    <mergeCell ref="B462:C462"/>
    <mergeCell ref="B463:C463"/>
    <mergeCell ref="B464:C464"/>
    <mergeCell ref="B459:C459"/>
    <mergeCell ref="B455:C455"/>
    <mergeCell ref="D170:E170"/>
    <mergeCell ref="B416:E416"/>
    <mergeCell ref="B423:C423"/>
    <mergeCell ref="B432:C432"/>
    <mergeCell ref="B437:E437"/>
    <mergeCell ref="B474:F474"/>
    <mergeCell ref="B467:C467"/>
    <mergeCell ref="B424:C424"/>
    <mergeCell ref="B466:C466"/>
    <mergeCell ref="B457:C457"/>
    <mergeCell ref="A1:G1"/>
    <mergeCell ref="A2:G2"/>
    <mergeCell ref="A6:G6"/>
    <mergeCell ref="B412:E412"/>
    <mergeCell ref="D177:E177"/>
    <mergeCell ref="D184:E184"/>
    <mergeCell ref="D211:E211"/>
    <mergeCell ref="D219:E219"/>
    <mergeCell ref="D55:E55"/>
    <mergeCell ref="D163:E163"/>
  </mergeCells>
  <dataValidations count="4">
    <dataValidation allowBlank="1" showInputMessage="1" showErrorMessage="1" prompt="Especificar origen de dicho recurso: Federal, Estatal, Municipal, Particulares." sqref="D159 D166 D173"/>
    <dataValidation allowBlank="1" showInputMessage="1" showErrorMessage="1" prompt="Características cualitativas significativas que les impacten financieramente." sqref="D121:E121 E159 E166 E173"/>
    <dataValidation allowBlank="1" showInputMessage="1" showErrorMessage="1" prompt="Corresponde al número de la cuenta de acuerdo al Plan de Cuentas emitido por el CONAC (DOF 22/11/2010)." sqref="B121"/>
    <dataValidation allowBlank="1" showInputMessage="1" showErrorMessage="1" prompt="Saldo final del periodo que corresponde la cuenta pública presentada (mensual:  enero, febrero, marzo, etc.; trimestral: 1er, 2do, 3ro. o 4to.)." sqref="C121 C159 C166 C173"/>
  </dataValidations>
  <printOptions horizontalCentered="1"/>
  <pageMargins left="0.59055118110236227" right="0.70866141732283472" top="0.78740157480314965" bottom="0.74803149606299213" header="0.31496062992125984" footer="0.31496062992125984"/>
  <pageSetup scale="10" orientation="landscape" r:id="rId1"/>
  <rowBreaks count="2" manualBreakCount="2">
    <brk id="42" max="6" man="1"/>
    <brk id="10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2017-07-28T18:21:16Z</dcterms:created>
  <dcterms:modified xsi:type="dcterms:W3CDTF">2017-07-28T18:21:23Z</dcterms:modified>
</cp:coreProperties>
</file>