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5\03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1" l="1"/>
  <c r="J17" i="1"/>
  <c r="J20" i="1" s="1"/>
  <c r="I17" i="1"/>
  <c r="H17" i="1"/>
  <c r="H20" i="1" s="1"/>
  <c r="G17" i="1"/>
  <c r="E17" i="1"/>
  <c r="E20" i="1" s="1"/>
  <c r="D17" i="1"/>
  <c r="D20" i="1" s="1"/>
  <c r="F15" i="1"/>
  <c r="K15" i="1" s="1"/>
  <c r="F13" i="1"/>
  <c r="K13" i="1" s="1"/>
  <c r="F11" i="1"/>
  <c r="K11" i="1" s="1"/>
  <c r="K17" i="1" l="1"/>
  <c r="K20" i="1" s="1"/>
  <c r="F17" i="1"/>
  <c r="F20" i="1" s="1"/>
  <c r="D35" i="1" l="1"/>
  <c r="F35" i="1" s="1"/>
  <c r="E35" i="1"/>
  <c r="G35" i="1"/>
  <c r="H35" i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D43" i="1"/>
  <c r="E43" i="1"/>
  <c r="G43" i="1"/>
  <c r="H43" i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F52" i="1"/>
  <c r="D53" i="1"/>
  <c r="E53" i="1"/>
  <c r="G53" i="1"/>
  <c r="H53" i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D63" i="1"/>
  <c r="E63" i="1"/>
  <c r="G63" i="1"/>
  <c r="H63" i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/>
  <c r="D73" i="1"/>
  <c r="F73" i="1" s="1"/>
  <c r="E73" i="1"/>
  <c r="G73" i="1"/>
  <c r="H73" i="1"/>
  <c r="F74" i="1"/>
  <c r="I74" i="1" s="1"/>
  <c r="I75" i="1"/>
  <c r="I76" i="1"/>
  <c r="I77" i="1"/>
  <c r="I78" i="1"/>
  <c r="I79" i="1"/>
  <c r="I80" i="1"/>
  <c r="I81" i="1"/>
  <c r="I82" i="1"/>
  <c r="D83" i="1"/>
  <c r="E83" i="1"/>
  <c r="G83" i="1"/>
  <c r="H83" i="1"/>
  <c r="F84" i="1"/>
  <c r="I84" i="1" s="1"/>
  <c r="F85" i="1"/>
  <c r="I85" i="1" s="1"/>
  <c r="F86" i="1"/>
  <c r="I86" i="1" s="1"/>
  <c r="D87" i="1"/>
  <c r="E87" i="1"/>
  <c r="G87" i="1"/>
  <c r="H87" i="1"/>
  <c r="F88" i="1"/>
  <c r="I88" i="1" s="1"/>
  <c r="F89" i="1"/>
  <c r="I89" i="1" s="1"/>
  <c r="F90" i="1"/>
  <c r="I90" i="1" s="1"/>
  <c r="F91" i="1"/>
  <c r="I91" i="1"/>
  <c r="F92" i="1"/>
  <c r="I92" i="1" s="1"/>
  <c r="F93" i="1"/>
  <c r="I93" i="1" s="1"/>
  <c r="F94" i="1"/>
  <c r="I94" i="1" s="1"/>
  <c r="H95" i="1" l="1"/>
  <c r="E95" i="1"/>
  <c r="F87" i="1"/>
  <c r="I87" i="1" s="1"/>
  <c r="D95" i="1"/>
  <c r="F53" i="1"/>
  <c r="I53" i="1" s="1"/>
  <c r="F43" i="1"/>
  <c r="I43" i="1" s="1"/>
  <c r="G95" i="1"/>
  <c r="F83" i="1"/>
  <c r="I83" i="1" s="1"/>
  <c r="F63" i="1"/>
  <c r="I63" i="1" s="1"/>
  <c r="I73" i="1"/>
  <c r="I35" i="1"/>
  <c r="F95" i="1" l="1"/>
</calcChain>
</file>

<file path=xl/sharedStrings.xml><?xml version="1.0" encoding="utf-8"?>
<sst xmlns="http://schemas.openxmlformats.org/spreadsheetml/2006/main" count="108" uniqueCount="88">
  <si>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</si>
  <si>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</si>
  <si>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</si>
  <si>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</si>
  <si>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</si>
  <si>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</si>
  <si>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 especiales</t>
  </si>
  <si>
    <t>Otras inversiones financieras</t>
  </si>
  <si>
    <t>Inversiones en fideicomisos, mandatos y otros análogos</t>
  </si>
  <si>
    <t>Concesión de préstamos</t>
  </si>
  <si>
    <t>Compra de títulos y valores</t>
  </si>
  <si>
    <t>Acciones y participaciones de capital</t>
  </si>
  <si>
    <t>Inversiones para el fomento de actividades productivas</t>
  </si>
  <si>
    <t>Inversiones Financieras y Otras Provisiones</t>
  </si>
  <si>
    <t>Proyectos productivos y acciones de fomento</t>
  </si>
  <si>
    <t>Obra pública en bienes propios</t>
  </si>
  <si>
    <t>Obra pública en bienes de dominio público</t>
  </si>
  <si>
    <t>Inversión Pública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</si>
  <si>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</si>
  <si>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</si>
  <si>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</si>
  <si>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</si>
  <si>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</si>
  <si>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</si>
  <si>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</si>
  <si>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</si>
  <si>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</si>
  <si>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Muebles, Inmuebles e Intangibles</t>
  </si>
  <si>
    <t>Transferencias al exterior</t>
  </si>
  <si>
    <t>Donativos</t>
  </si>
  <si>
    <t>Transferencias a la seguridad social</t>
  </si>
  <si>
    <t>Transferencias a fideicomisos, mandatos y otros análogos</t>
  </si>
  <si>
    <t>Pensiones y jubilaciones</t>
  </si>
  <si>
    <t>Ayudas sociales</t>
  </si>
  <si>
    <t>Subsidios y subvenciones</t>
  </si>
  <si>
    <t>Transferencias al resto del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</si>
  <si>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</si>
  <si>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</si>
  <si>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</si>
  <si>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</si>
  <si>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</si>
  <si>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</si>
  <si>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</si>
  <si>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</si>
  <si>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científicos,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</si>
  <si>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</si>
  <si>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</si>
  <si>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</si>
  <si>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</si>
  <si>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</si>
  <si>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</si>
  <si>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</si>
  <si>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</si>
  <si>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</si>
  <si>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</si>
  <si>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</si>
  <si>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</si>
  <si>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</si>
  <si>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</si>
  <si>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Previsiones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</si>
  <si>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</si>
  <si>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</si>
  <si>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</si>
  <si>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</si>
  <si>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</si>
  <si>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</si>
  <si>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</si>
  <si>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</si>
  <si>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</si>
  <si>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</si>
  <si>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</si>
  <si>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</si>
  <si>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</si>
  <si>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</si>
  <si>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</si>
  <si>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</si>
  <si>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</si>
  <si>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</si>
  <si>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 2015</t>
  </si>
  <si>
    <t>Clasificación por Objeto del Gasto (Capítulo y Concepto)</t>
  </si>
  <si>
    <t>Estado Analítico del Ejercicio del Presupuesto de Egresos</t>
  </si>
  <si>
    <t>Clasificación Económica (por Tipo de Gasto)</t>
  </si>
  <si>
    <t xml:space="preserve">Egresos </t>
  </si>
  <si>
    <t>Comprometido</t>
  </si>
  <si>
    <t>Ejercido</t>
  </si>
  <si>
    <t>Gasto Corriente</t>
  </si>
  <si>
    <t>Gasto de Capital</t>
  </si>
  <si>
    <t>Amortización de la Deuda y Disminución de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</si>
</sst>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3" fontId="6" fillId="2" borderId="3" xfId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right" vertical="center" wrapText="1"/>
    </xf>
    <xf numFmtId="0" fontId="5" fillId="0" borderId="0" xfId="0" applyFont="1" applyFill="1" applyBorder="1" applyProtection="1"/>
    <xf numFmtId="0" fontId="5" fillId="0" borderId="7" xfId="0" applyFont="1" applyFill="1" applyBorder="1" applyAlignment="1" applyProtection="1">
      <alignment horizontal="center"/>
    </xf>
    <xf numFmtId="43" fontId="6" fillId="2" borderId="6" xfId="1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8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 applyAlignment="1"/>
    <xf numFmtId="0" fontId="6" fillId="2" borderId="2" xfId="0" applyFont="1" applyFill="1" applyBorder="1"/>
    <xf numFmtId="0" fontId="8" fillId="2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2" fillId="2" borderId="13" xfId="1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justify" vertical="center" wrapText="1"/>
    </xf>
    <xf numFmtId="43" fontId="2" fillId="2" borderId="14" xfId="1" applyFont="1" applyFill="1" applyBorder="1" applyAlignment="1">
      <alignment horizontal="justify" vertical="center" wrapText="1"/>
    </xf>
    <xf numFmtId="43" fontId="6" fillId="2" borderId="14" xfId="1" applyFont="1" applyFill="1" applyBorder="1" applyAlignment="1">
      <alignment horizontal="right" vertical="center" wrapText="1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25</xdr:row>
      <xdr:rowOff>57150</xdr:rowOff>
    </xdr:from>
    <xdr:ext cx="876300" cy="4000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57150"/>
          <a:ext cx="876300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152400</xdr:colOff>
      <xdr:row>0</xdr:row>
      <xdr:rowOff>57150</xdr:rowOff>
    </xdr:from>
    <xdr:ext cx="847725" cy="390525"/>
    <xdr:pic>
      <xdr:nvPicPr>
        <xdr:cNvPr id="4" name="Imagen 3" descr="C:\Users\RFIN\Pictures\Logo UPP sin fondo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150"/>
          <a:ext cx="847725" cy="3905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AD\Desktop\Mariluz\2015\03\Excel%2003\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 refreshError="1">
        <row r="22">
          <cell r="D22">
            <v>13760475.800000001</v>
          </cell>
          <cell r="E22">
            <v>797301.07</v>
          </cell>
          <cell r="F22">
            <v>14557776.870000001</v>
          </cell>
          <cell r="H22">
            <v>6676007.6900000004</v>
          </cell>
          <cell r="J22">
            <v>6676007.6900000004</v>
          </cell>
          <cell r="K22">
            <v>7881769.1800000006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102"/>
  <sheetViews>
    <sheetView showGridLines="0" tabSelected="1" workbookViewId="0">
      <selection activeCell="I96" sqref="I96"/>
    </sheetView>
  </sheetViews>
  <sheetFormatPr baseColWidth="10" defaultRowHeight="12" x14ac:dyDescent="0.2"/>
  <cols>
    <col min="1" max="1" width="2.42578125" style="2" customWidth="1"/>
    <col min="2" max="2" width="4.5703125" style="1" customWidth="1"/>
    <col min="3" max="3" width="57.28515625" style="1" customWidth="1"/>
    <col min="4" max="4" width="13.140625" style="1" bestFit="1" customWidth="1"/>
    <col min="5" max="5" width="12.7109375" style="1" customWidth="1"/>
    <col min="6" max="6" width="13.140625" style="1" bestFit="1" customWidth="1"/>
    <col min="7" max="7" width="12.7109375" style="1" customWidth="1"/>
    <col min="8" max="8" width="13.140625" style="1" bestFit="1" customWidth="1"/>
    <col min="9" max="9" width="13.28515625" style="1" bestFit="1" customWidth="1"/>
    <col min="10" max="10" width="12.140625" style="2" bestFit="1" customWidth="1"/>
    <col min="11" max="11" width="12.140625" style="1" bestFit="1" customWidth="1"/>
    <col min="12" max="16384" width="11.42578125" style="1"/>
  </cols>
  <sheetData>
    <row r="1" spans="2:11" x14ac:dyDescent="0.2">
      <c r="B1" s="24" t="s">
        <v>80</v>
      </c>
      <c r="C1" s="24"/>
      <c r="D1" s="24"/>
      <c r="E1" s="24"/>
      <c r="F1" s="24"/>
      <c r="G1" s="24"/>
      <c r="H1" s="24"/>
      <c r="I1" s="24"/>
      <c r="J1" s="24"/>
      <c r="K1" s="24"/>
    </row>
    <row r="2" spans="2:11" x14ac:dyDescent="0.2">
      <c r="B2" s="24" t="s">
        <v>81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x14ac:dyDescent="0.2">
      <c r="B3" s="24" t="s">
        <v>78</v>
      </c>
      <c r="C3" s="24"/>
      <c r="D3" s="24"/>
      <c r="E3" s="24"/>
      <c r="F3" s="24"/>
      <c r="G3" s="24"/>
      <c r="H3" s="24"/>
      <c r="I3" s="24"/>
      <c r="J3" s="24"/>
      <c r="K3" s="24"/>
    </row>
    <row r="4" spans="2:11" x14ac:dyDescent="0.2">
      <c r="B4" s="2"/>
      <c r="C4" s="2"/>
      <c r="D4" s="2"/>
      <c r="E4" s="2"/>
      <c r="F4" s="2"/>
      <c r="G4" s="2"/>
      <c r="H4" s="2"/>
      <c r="I4" s="2"/>
      <c r="K4" s="2"/>
    </row>
    <row r="5" spans="2:11" x14ac:dyDescent="0.2">
      <c r="B5" s="2"/>
      <c r="C5" s="23" t="s">
        <v>77</v>
      </c>
      <c r="D5" s="22" t="s">
        <v>76</v>
      </c>
      <c r="E5" s="20"/>
      <c r="F5" s="21"/>
      <c r="G5" s="21"/>
      <c r="H5" s="20"/>
      <c r="I5" s="20"/>
      <c r="J5" s="19"/>
      <c r="K5" s="2"/>
    </row>
    <row r="6" spans="2:11" x14ac:dyDescent="0.2">
      <c r="B6" s="2"/>
      <c r="C6" s="2"/>
      <c r="D6" s="2"/>
      <c r="E6" s="2"/>
      <c r="F6" s="2"/>
      <c r="G6" s="2"/>
      <c r="H6" s="2"/>
      <c r="I6" s="2"/>
      <c r="K6" s="2"/>
    </row>
    <row r="7" spans="2:11" x14ac:dyDescent="0.2">
      <c r="B7" s="31" t="s">
        <v>75</v>
      </c>
      <c r="C7" s="32"/>
      <c r="D7" s="28" t="s">
        <v>82</v>
      </c>
      <c r="E7" s="28"/>
      <c r="F7" s="28"/>
      <c r="G7" s="28"/>
      <c r="H7" s="28"/>
      <c r="I7" s="28"/>
      <c r="J7" s="28"/>
      <c r="K7" s="28" t="s">
        <v>73</v>
      </c>
    </row>
    <row r="8" spans="2:11" ht="36" x14ac:dyDescent="0.2">
      <c r="B8" s="33"/>
      <c r="C8" s="34"/>
      <c r="D8" s="18" t="s">
        <v>72</v>
      </c>
      <c r="E8" s="18" t="s">
        <v>71</v>
      </c>
      <c r="F8" s="18" t="s">
        <v>70</v>
      </c>
      <c r="G8" s="18" t="s">
        <v>83</v>
      </c>
      <c r="H8" s="18" t="s">
        <v>69</v>
      </c>
      <c r="I8" s="18" t="s">
        <v>84</v>
      </c>
      <c r="J8" s="18" t="s">
        <v>68</v>
      </c>
      <c r="K8" s="28"/>
    </row>
    <row r="9" spans="2:11" x14ac:dyDescent="0.2">
      <c r="B9" s="35"/>
      <c r="C9" s="36"/>
      <c r="D9" s="18">
        <v>1</v>
      </c>
      <c r="E9" s="18">
        <v>2</v>
      </c>
      <c r="F9" s="18" t="s">
        <v>67</v>
      </c>
      <c r="G9" s="18">
        <v>4</v>
      </c>
      <c r="H9" s="18">
        <v>5</v>
      </c>
      <c r="I9" s="18">
        <v>6</v>
      </c>
      <c r="J9" s="18">
        <v>7</v>
      </c>
      <c r="K9" s="18" t="s">
        <v>66</v>
      </c>
    </row>
    <row r="10" spans="2:11" x14ac:dyDescent="0.2">
      <c r="B10" s="37"/>
      <c r="C10" s="38"/>
      <c r="D10" s="39"/>
      <c r="E10" s="39"/>
      <c r="F10" s="39"/>
      <c r="G10" s="39"/>
      <c r="H10" s="39"/>
      <c r="I10" s="39"/>
      <c r="J10" s="39"/>
      <c r="K10" s="39"/>
    </row>
    <row r="11" spans="2:11" x14ac:dyDescent="0.2">
      <c r="B11" s="40"/>
      <c r="C11" s="41" t="s">
        <v>85</v>
      </c>
      <c r="D11" s="13">
        <v>12694746</v>
      </c>
      <c r="E11" s="13">
        <v>606826.06999999995</v>
      </c>
      <c r="F11" s="13">
        <f>+D11+E11</f>
        <v>13301572.07</v>
      </c>
      <c r="G11" s="13">
        <v>6676007.6900000004</v>
      </c>
      <c r="H11" s="13">
        <v>6676007.6900000004</v>
      </c>
      <c r="I11" s="13">
        <v>6676007.6900000004</v>
      </c>
      <c r="J11" s="13">
        <v>6676007.6900000004</v>
      </c>
      <c r="K11" s="13">
        <f>+F11-H11</f>
        <v>6625564.3799999999</v>
      </c>
    </row>
    <row r="12" spans="2:11" x14ac:dyDescent="0.2">
      <c r="B12" s="40"/>
      <c r="C12" s="42"/>
      <c r="D12" s="13"/>
      <c r="E12" s="13"/>
      <c r="F12" s="13"/>
      <c r="G12" s="13"/>
      <c r="H12" s="13"/>
      <c r="I12" s="13"/>
      <c r="J12" s="13"/>
      <c r="K12" s="13"/>
    </row>
    <row r="13" spans="2:11" x14ac:dyDescent="0.2">
      <c r="B13" s="43"/>
      <c r="C13" s="41" t="s">
        <v>86</v>
      </c>
      <c r="D13" s="13">
        <v>549855</v>
      </c>
      <c r="E13" s="13">
        <v>190475</v>
      </c>
      <c r="F13" s="13">
        <f>+D13+E13</f>
        <v>740330</v>
      </c>
      <c r="G13" s="13">
        <v>0</v>
      </c>
      <c r="H13" s="13">
        <v>0</v>
      </c>
      <c r="I13" s="13">
        <v>0</v>
      </c>
      <c r="J13" s="13">
        <v>0</v>
      </c>
      <c r="K13" s="13">
        <f>+F13-H13</f>
        <v>740330</v>
      </c>
    </row>
    <row r="14" spans="2:11" x14ac:dyDescent="0.2">
      <c r="B14" s="40"/>
      <c r="C14" s="42"/>
      <c r="D14" s="13"/>
      <c r="E14" s="13"/>
      <c r="F14" s="13"/>
      <c r="G14" s="13"/>
      <c r="H14" s="13"/>
      <c r="I14" s="13"/>
      <c r="J14" s="13"/>
      <c r="K14" s="13"/>
    </row>
    <row r="15" spans="2:11" x14ac:dyDescent="0.2">
      <c r="B15" s="43"/>
      <c r="C15" s="41" t="s">
        <v>87</v>
      </c>
      <c r="D15" s="13">
        <v>515874.8</v>
      </c>
      <c r="E15" s="13">
        <v>0</v>
      </c>
      <c r="F15" s="13">
        <f>+D15+E15</f>
        <v>515874.8</v>
      </c>
      <c r="G15" s="13">
        <v>0</v>
      </c>
      <c r="H15" s="13">
        <v>0</v>
      </c>
      <c r="I15" s="13">
        <v>0</v>
      </c>
      <c r="J15" s="13">
        <v>0</v>
      </c>
      <c r="K15" s="13">
        <f>+F15-H15</f>
        <v>515874.8</v>
      </c>
    </row>
    <row r="16" spans="2:11" x14ac:dyDescent="0.2">
      <c r="B16" s="44"/>
      <c r="C16" s="45"/>
      <c r="D16" s="46"/>
      <c r="E16" s="46"/>
      <c r="F16" s="46"/>
      <c r="G16" s="46"/>
      <c r="H16" s="46"/>
      <c r="I16" s="46"/>
      <c r="J16" s="46"/>
      <c r="K16" s="46"/>
    </row>
    <row r="17" spans="2:11" x14ac:dyDescent="0.2">
      <c r="B17" s="44"/>
      <c r="C17" s="45" t="s">
        <v>5</v>
      </c>
      <c r="D17" s="47">
        <f t="shared" ref="D17:K17" si="0">+D11+D13+D15</f>
        <v>13760475.800000001</v>
      </c>
      <c r="E17" s="47">
        <f t="shared" si="0"/>
        <v>797301.07</v>
      </c>
      <c r="F17" s="47">
        <f t="shared" si="0"/>
        <v>14557776.870000001</v>
      </c>
      <c r="G17" s="47">
        <f t="shared" si="0"/>
        <v>6676007.6900000004</v>
      </c>
      <c r="H17" s="47">
        <f t="shared" si="0"/>
        <v>6676007.6900000004</v>
      </c>
      <c r="I17" s="47">
        <f t="shared" si="0"/>
        <v>6676007.6900000004</v>
      </c>
      <c r="J17" s="47">
        <f t="shared" si="0"/>
        <v>6676007.6900000004</v>
      </c>
      <c r="K17" s="47">
        <f t="shared" si="0"/>
        <v>7881769.1799999997</v>
      </c>
    </row>
    <row r="18" spans="2:11" x14ac:dyDescent="0.2">
      <c r="B18" s="2"/>
      <c r="C18" s="2"/>
      <c r="D18" s="2"/>
      <c r="E18" s="2"/>
      <c r="F18" s="2"/>
      <c r="G18" s="2"/>
      <c r="H18" s="2"/>
      <c r="I18" s="2"/>
      <c r="K18" s="2"/>
    </row>
    <row r="19" spans="2:11" x14ac:dyDescent="0.2">
      <c r="C19" s="7" t="s">
        <v>4</v>
      </c>
      <c r="J19" s="1"/>
    </row>
    <row r="20" spans="2:11" x14ac:dyDescent="0.2">
      <c r="D20" s="6" t="str">
        <f>IF(D17=[1]CAdmon!D22," ","ERROR")</f>
        <v xml:space="preserve"> </v>
      </c>
      <c r="E20" s="6" t="str">
        <f>IF(E17=[1]CAdmon!E22," ","ERROR")</f>
        <v xml:space="preserve"> </v>
      </c>
      <c r="F20" s="6" t="str">
        <f>IF(F17=[1]CAdmon!F22," ","ERROR")</f>
        <v xml:space="preserve"> </v>
      </c>
      <c r="G20" s="6"/>
      <c r="H20" s="6" t="str">
        <f>IF(H17=[1]CAdmon!H22," ","ERROR")</f>
        <v xml:space="preserve"> </v>
      </c>
      <c r="I20" s="6"/>
      <c r="J20" s="6" t="str">
        <f>IF(J17=[1]CAdmon!J22," ","ERROR")</f>
        <v xml:space="preserve"> </v>
      </c>
      <c r="K20" s="6" t="str">
        <f>IF(K17=[1]CAdmon!K22," ","ERROR")</f>
        <v xml:space="preserve"> </v>
      </c>
    </row>
    <row r="21" spans="2:11" x14ac:dyDescent="0.2">
      <c r="C21" s="5"/>
      <c r="J21" s="48"/>
      <c r="K21" s="48"/>
    </row>
    <row r="22" spans="2:11" x14ac:dyDescent="0.2">
      <c r="C22" s="4" t="s">
        <v>3</v>
      </c>
      <c r="F22" s="29" t="s">
        <v>2</v>
      </c>
      <c r="G22" s="29"/>
      <c r="H22" s="29"/>
      <c r="I22" s="29"/>
      <c r="J22" s="49"/>
      <c r="K22" s="49"/>
    </row>
    <row r="23" spans="2:11" x14ac:dyDescent="0.2">
      <c r="C23" s="3" t="s">
        <v>1</v>
      </c>
      <c r="F23" s="30" t="s">
        <v>0</v>
      </c>
      <c r="G23" s="30"/>
      <c r="H23" s="30"/>
      <c r="I23" s="30"/>
      <c r="J23" s="50"/>
      <c r="K23" s="50"/>
    </row>
    <row r="26" spans="2:11" x14ac:dyDescent="0.2">
      <c r="B26" s="24" t="s">
        <v>80</v>
      </c>
      <c r="C26" s="24"/>
      <c r="D26" s="24"/>
      <c r="E26" s="24"/>
      <c r="F26" s="24"/>
      <c r="G26" s="24"/>
      <c r="H26" s="24"/>
      <c r="I26" s="24"/>
    </row>
    <row r="27" spans="2:11" x14ac:dyDescent="0.2">
      <c r="B27" s="24" t="s">
        <v>79</v>
      </c>
      <c r="C27" s="24"/>
      <c r="D27" s="24"/>
      <c r="E27" s="24"/>
      <c r="F27" s="24"/>
      <c r="G27" s="24"/>
      <c r="H27" s="24"/>
      <c r="I27" s="24"/>
    </row>
    <row r="28" spans="2:11" ht="16.5" customHeight="1" x14ac:dyDescent="0.2">
      <c r="B28" s="24" t="s">
        <v>78</v>
      </c>
      <c r="C28" s="24"/>
      <c r="D28" s="24"/>
      <c r="E28" s="24"/>
      <c r="F28" s="24"/>
      <c r="G28" s="24"/>
      <c r="H28" s="24"/>
      <c r="I28" s="24"/>
    </row>
    <row r="29" spans="2:11" s="2" customFormat="1" ht="6.75" customHeight="1" x14ac:dyDescent="0.2"/>
    <row r="30" spans="2:11" s="2" customFormat="1" ht="18" customHeight="1" x14ac:dyDescent="0.2">
      <c r="C30" s="23" t="s">
        <v>77</v>
      </c>
      <c r="D30" s="22" t="s">
        <v>76</v>
      </c>
      <c r="E30" s="21"/>
      <c r="F30" s="20"/>
      <c r="G30" s="19"/>
      <c r="H30" s="19"/>
    </row>
    <row r="31" spans="2:11" s="2" customFormat="1" ht="6.75" customHeight="1" x14ac:dyDescent="0.2"/>
    <row r="32" spans="2:11" ht="12" customHeight="1" x14ac:dyDescent="0.2">
      <c r="B32" s="27" t="s">
        <v>75</v>
      </c>
      <c r="C32" s="27"/>
      <c r="D32" s="28" t="s">
        <v>74</v>
      </c>
      <c r="E32" s="28"/>
      <c r="F32" s="28"/>
      <c r="G32" s="28"/>
      <c r="H32" s="28"/>
      <c r="I32" s="28" t="s">
        <v>73</v>
      </c>
    </row>
    <row r="33" spans="2:9" ht="24" x14ac:dyDescent="0.2">
      <c r="B33" s="27"/>
      <c r="C33" s="27"/>
      <c r="D33" s="17" t="s">
        <v>72</v>
      </c>
      <c r="E33" s="17" t="s">
        <v>71</v>
      </c>
      <c r="F33" s="17" t="s">
        <v>70</v>
      </c>
      <c r="G33" s="17" t="s">
        <v>69</v>
      </c>
      <c r="H33" s="17" t="s">
        <v>68</v>
      </c>
      <c r="I33" s="28"/>
    </row>
    <row r="34" spans="2:9" ht="11.25" customHeight="1" x14ac:dyDescent="0.2">
      <c r="B34" s="27"/>
      <c r="C34" s="27"/>
      <c r="D34" s="17">
        <v>1</v>
      </c>
      <c r="E34" s="17">
        <v>2</v>
      </c>
      <c r="F34" s="17" t="s">
        <v>67</v>
      </c>
      <c r="G34" s="17">
        <v>4</v>
      </c>
      <c r="H34" s="17">
        <v>5</v>
      </c>
      <c r="I34" s="17" t="s">
        <v>66</v>
      </c>
    </row>
    <row r="35" spans="2:9" x14ac:dyDescent="0.2">
      <c r="B35" s="25" t="s">
        <v>65</v>
      </c>
      <c r="C35" s="26"/>
      <c r="D35" s="16">
        <f>SUM(D36:D42)</f>
        <v>9932098.0599999987</v>
      </c>
      <c r="E35" s="16">
        <f>SUM(E36:E42)</f>
        <v>0</v>
      </c>
      <c r="F35" s="16">
        <f t="shared" ref="F35:F74" si="1">+D35+E35</f>
        <v>9932098.0599999987</v>
      </c>
      <c r="G35" s="16">
        <f>SUM(G36:G42)</f>
        <v>5030104.8100000005</v>
      </c>
      <c r="H35" s="16">
        <f>SUM(H36:H42)</f>
        <v>5030104.8100000005</v>
      </c>
      <c r="I35" s="16">
        <f t="shared" ref="I35:I50" si="2">+F35-G35</f>
        <v>4901993.2499999981</v>
      </c>
    </row>
    <row r="36" spans="2:9" x14ac:dyDescent="0.2">
      <c r="B36" s="15">
        <v>1100</v>
      </c>
      <c r="C36" s="14" t="s">
        <v>64</v>
      </c>
      <c r="D36" s="13">
        <v>3072456.49</v>
      </c>
      <c r="E36" s="13">
        <v>0</v>
      </c>
      <c r="F36" s="13">
        <f t="shared" si="1"/>
        <v>3072456.49</v>
      </c>
      <c r="G36" s="13">
        <v>2044573.57</v>
      </c>
      <c r="H36" s="13">
        <v>2044573.57</v>
      </c>
      <c r="I36" s="13">
        <f t="shared" si="2"/>
        <v>1027882.9200000002</v>
      </c>
    </row>
    <row r="37" spans="2:9" x14ac:dyDescent="0.2">
      <c r="B37" s="15">
        <v>1200</v>
      </c>
      <c r="C37" s="14" t="s">
        <v>63</v>
      </c>
      <c r="D37" s="13">
        <v>5505633.1200000001</v>
      </c>
      <c r="E37" s="13">
        <v>0</v>
      </c>
      <c r="F37" s="13">
        <f t="shared" si="1"/>
        <v>5505633.1200000001</v>
      </c>
      <c r="G37" s="13">
        <v>2276923.2999999998</v>
      </c>
      <c r="H37" s="13">
        <v>2276923.2999999998</v>
      </c>
      <c r="I37" s="13">
        <f t="shared" si="2"/>
        <v>3228709.8200000003</v>
      </c>
    </row>
    <row r="38" spans="2:9" x14ac:dyDescent="0.2">
      <c r="B38" s="15">
        <v>1300</v>
      </c>
      <c r="C38" s="14" t="s">
        <v>62</v>
      </c>
      <c r="D38" s="13">
        <v>322098.27</v>
      </c>
      <c r="E38" s="13">
        <v>0</v>
      </c>
      <c r="F38" s="13">
        <f t="shared" si="1"/>
        <v>322098.27</v>
      </c>
      <c r="G38" s="13">
        <v>25093.94</v>
      </c>
      <c r="H38" s="13">
        <v>25093.94</v>
      </c>
      <c r="I38" s="13">
        <f t="shared" si="2"/>
        <v>297004.33</v>
      </c>
    </row>
    <row r="39" spans="2:9" x14ac:dyDescent="0.2">
      <c r="B39" s="15">
        <v>1400</v>
      </c>
      <c r="C39" s="14" t="s">
        <v>61</v>
      </c>
      <c r="D39" s="13">
        <v>609753.76</v>
      </c>
      <c r="E39" s="13">
        <v>0</v>
      </c>
      <c r="F39" s="13">
        <f t="shared" si="1"/>
        <v>609753.76</v>
      </c>
      <c r="G39" s="13">
        <v>261357.58</v>
      </c>
      <c r="H39" s="13">
        <v>261357.58</v>
      </c>
      <c r="I39" s="13">
        <f t="shared" si="2"/>
        <v>348396.18000000005</v>
      </c>
    </row>
    <row r="40" spans="2:9" x14ac:dyDescent="0.2">
      <c r="B40" s="15">
        <v>1500</v>
      </c>
      <c r="C40" s="14" t="s">
        <v>60</v>
      </c>
      <c r="D40" s="13">
        <v>422156.42</v>
      </c>
      <c r="E40" s="13">
        <v>0</v>
      </c>
      <c r="F40" s="13">
        <f t="shared" si="1"/>
        <v>422156.42</v>
      </c>
      <c r="G40" s="13">
        <v>422156.42</v>
      </c>
      <c r="H40" s="13">
        <v>422156.42</v>
      </c>
      <c r="I40" s="13">
        <f t="shared" si="2"/>
        <v>0</v>
      </c>
    </row>
    <row r="41" spans="2:9" x14ac:dyDescent="0.2">
      <c r="B41" s="15">
        <v>1600</v>
      </c>
      <c r="C41" s="14" t="s">
        <v>59</v>
      </c>
      <c r="D41" s="13">
        <v>0</v>
      </c>
      <c r="E41" s="13">
        <v>0</v>
      </c>
      <c r="F41" s="13">
        <f t="shared" si="1"/>
        <v>0</v>
      </c>
      <c r="G41" s="13">
        <v>0</v>
      </c>
      <c r="H41" s="13">
        <v>0</v>
      </c>
      <c r="I41" s="13">
        <f t="shared" si="2"/>
        <v>0</v>
      </c>
    </row>
    <row r="42" spans="2:9" x14ac:dyDescent="0.2">
      <c r="B42" s="15">
        <v>1700</v>
      </c>
      <c r="C42" s="14" t="s">
        <v>58</v>
      </c>
      <c r="D42" s="13">
        <v>0</v>
      </c>
      <c r="E42" s="13">
        <v>0</v>
      </c>
      <c r="F42" s="16">
        <f t="shared" si="1"/>
        <v>0</v>
      </c>
      <c r="G42" s="13">
        <v>0</v>
      </c>
      <c r="H42" s="13">
        <v>0</v>
      </c>
      <c r="I42" s="13">
        <f t="shared" si="2"/>
        <v>0</v>
      </c>
    </row>
    <row r="43" spans="2:9" x14ac:dyDescent="0.2">
      <c r="B43" s="25" t="s">
        <v>57</v>
      </c>
      <c r="C43" s="26"/>
      <c r="D43" s="16">
        <f>SUM(D44:D52)</f>
        <v>698681.29999999993</v>
      </c>
      <c r="E43" s="16">
        <f>SUM(E44:E52)</f>
        <v>55172.979999999996</v>
      </c>
      <c r="F43" s="16">
        <f t="shared" si="1"/>
        <v>753854.27999999991</v>
      </c>
      <c r="G43" s="16">
        <f>SUM(G44:G52)</f>
        <v>375646.67</v>
      </c>
      <c r="H43" s="16">
        <f>SUM(H44:H52)</f>
        <v>375646.67</v>
      </c>
      <c r="I43" s="16">
        <f t="shared" si="2"/>
        <v>378207.60999999993</v>
      </c>
    </row>
    <row r="44" spans="2:9" x14ac:dyDescent="0.2">
      <c r="B44" s="15">
        <v>2100</v>
      </c>
      <c r="C44" s="14" t="s">
        <v>56</v>
      </c>
      <c r="D44" s="13">
        <v>188613.88</v>
      </c>
      <c r="E44" s="13">
        <v>50000</v>
      </c>
      <c r="F44" s="13">
        <f t="shared" si="1"/>
        <v>238613.88</v>
      </c>
      <c r="G44" s="13">
        <v>129265.48</v>
      </c>
      <c r="H44" s="13">
        <v>129265.48</v>
      </c>
      <c r="I44" s="13">
        <f t="shared" si="2"/>
        <v>109348.40000000001</v>
      </c>
    </row>
    <row r="45" spans="2:9" x14ac:dyDescent="0.2">
      <c r="B45" s="15">
        <v>2200</v>
      </c>
      <c r="C45" s="14" t="s">
        <v>55</v>
      </c>
      <c r="D45" s="13">
        <v>18179.68</v>
      </c>
      <c r="E45" s="13">
        <v>0</v>
      </c>
      <c r="F45" s="13">
        <f t="shared" si="1"/>
        <v>18179.68</v>
      </c>
      <c r="G45" s="13">
        <v>13635.26</v>
      </c>
      <c r="H45" s="13">
        <v>13635.26</v>
      </c>
      <c r="I45" s="13">
        <f t="shared" si="2"/>
        <v>4544.42</v>
      </c>
    </row>
    <row r="46" spans="2:9" x14ac:dyDescent="0.2">
      <c r="B46" s="15">
        <v>2300</v>
      </c>
      <c r="C46" s="14" t="s">
        <v>54</v>
      </c>
      <c r="D46" s="13">
        <v>0</v>
      </c>
      <c r="E46" s="13">
        <v>5172.9799999999996</v>
      </c>
      <c r="F46" s="13">
        <f t="shared" si="1"/>
        <v>5172.9799999999996</v>
      </c>
      <c r="G46" s="13">
        <v>5172</v>
      </c>
      <c r="H46" s="13">
        <v>5172</v>
      </c>
      <c r="I46" s="13">
        <f t="shared" si="2"/>
        <v>0.97999999999956344</v>
      </c>
    </row>
    <row r="47" spans="2:9" x14ac:dyDescent="0.2">
      <c r="B47" s="15">
        <v>2400</v>
      </c>
      <c r="C47" s="14" t="s">
        <v>53</v>
      </c>
      <c r="D47" s="13">
        <v>131672.76</v>
      </c>
      <c r="E47" s="13">
        <v>0</v>
      </c>
      <c r="F47" s="13">
        <f t="shared" si="1"/>
        <v>131672.76</v>
      </c>
      <c r="G47" s="13">
        <v>26352.87</v>
      </c>
      <c r="H47" s="13">
        <v>26352.87</v>
      </c>
      <c r="I47" s="13">
        <f t="shared" si="2"/>
        <v>105319.89000000001</v>
      </c>
    </row>
    <row r="48" spans="2:9" x14ac:dyDescent="0.2">
      <c r="B48" s="15">
        <v>2500</v>
      </c>
      <c r="C48" s="14" t="s">
        <v>52</v>
      </c>
      <c r="D48" s="13">
        <v>111647.17</v>
      </c>
      <c r="E48" s="13">
        <v>0</v>
      </c>
      <c r="F48" s="13">
        <f t="shared" si="1"/>
        <v>111647.17</v>
      </c>
      <c r="G48" s="13">
        <v>65432.55</v>
      </c>
      <c r="H48" s="13">
        <v>65432.55</v>
      </c>
      <c r="I48" s="13">
        <f t="shared" si="2"/>
        <v>46214.619999999995</v>
      </c>
    </row>
    <row r="49" spans="2:9" x14ac:dyDescent="0.2">
      <c r="B49" s="15">
        <v>2600</v>
      </c>
      <c r="C49" s="14" t="s">
        <v>51</v>
      </c>
      <c r="D49" s="13">
        <v>200040.84</v>
      </c>
      <c r="E49" s="13">
        <v>0</v>
      </c>
      <c r="F49" s="13">
        <f t="shared" si="1"/>
        <v>200040.84</v>
      </c>
      <c r="G49" s="13">
        <v>127551.87</v>
      </c>
      <c r="H49" s="13">
        <v>127551.87</v>
      </c>
      <c r="I49" s="13">
        <f t="shared" si="2"/>
        <v>72488.97</v>
      </c>
    </row>
    <row r="50" spans="2:9" x14ac:dyDescent="0.2">
      <c r="B50" s="15">
        <v>2700</v>
      </c>
      <c r="C50" s="14" t="s">
        <v>50</v>
      </c>
      <c r="D50" s="13">
        <v>48526.97</v>
      </c>
      <c r="E50" s="13">
        <v>0</v>
      </c>
      <c r="F50" s="13">
        <f t="shared" si="1"/>
        <v>48526.97</v>
      </c>
      <c r="G50" s="13">
        <v>8236.64</v>
      </c>
      <c r="H50" s="13">
        <v>8236.64</v>
      </c>
      <c r="I50" s="13">
        <f t="shared" si="2"/>
        <v>40290.33</v>
      </c>
    </row>
    <row r="51" spans="2:9" x14ac:dyDescent="0.2">
      <c r="B51" s="15">
        <v>2800</v>
      </c>
      <c r="C51" s="14" t="s">
        <v>49</v>
      </c>
      <c r="D51" s="13">
        <v>0</v>
      </c>
      <c r="E51" s="13">
        <v>0</v>
      </c>
      <c r="F51" s="13">
        <f t="shared" si="1"/>
        <v>0</v>
      </c>
      <c r="G51" s="13">
        <v>0</v>
      </c>
      <c r="H51" s="13">
        <v>0</v>
      </c>
      <c r="I51" s="16"/>
    </row>
    <row r="52" spans="2:9" x14ac:dyDescent="0.2">
      <c r="B52" s="15">
        <v>2900</v>
      </c>
      <c r="C52" s="14" t="s">
        <v>48</v>
      </c>
      <c r="D52" s="13">
        <v>0</v>
      </c>
      <c r="E52" s="13">
        <v>0</v>
      </c>
      <c r="F52" s="13">
        <f t="shared" si="1"/>
        <v>0</v>
      </c>
      <c r="G52" s="13">
        <v>0</v>
      </c>
      <c r="H52" s="13">
        <v>0</v>
      </c>
      <c r="I52" s="16"/>
    </row>
    <row r="53" spans="2:9" x14ac:dyDescent="0.2">
      <c r="B53" s="25" t="s">
        <v>47</v>
      </c>
      <c r="C53" s="26"/>
      <c r="D53" s="16">
        <f>SUM(D54:D62)</f>
        <v>1813966.6400000001</v>
      </c>
      <c r="E53" s="16">
        <f>SUM(E54:E62)</f>
        <v>551653.09000000008</v>
      </c>
      <c r="F53" s="16">
        <f t="shared" si="1"/>
        <v>2365619.7300000004</v>
      </c>
      <c r="G53" s="16">
        <f>SUM(G54:G62)</f>
        <v>1225256.21</v>
      </c>
      <c r="H53" s="16">
        <f>SUM(H54:H62)</f>
        <v>1225256.21</v>
      </c>
      <c r="I53" s="16">
        <f t="shared" ref="I53:I94" si="3">+F53-G53</f>
        <v>1140363.5200000005</v>
      </c>
    </row>
    <row r="54" spans="2:9" x14ac:dyDescent="0.2">
      <c r="B54" s="15">
        <v>3100</v>
      </c>
      <c r="C54" s="14" t="s">
        <v>46</v>
      </c>
      <c r="D54" s="13">
        <v>610592.04</v>
      </c>
      <c r="E54" s="13">
        <v>0</v>
      </c>
      <c r="F54" s="13">
        <f t="shared" si="1"/>
        <v>610592.04</v>
      </c>
      <c r="G54" s="13">
        <v>153617.75</v>
      </c>
      <c r="H54" s="13">
        <v>153617.75</v>
      </c>
      <c r="I54" s="13">
        <f t="shared" si="3"/>
        <v>456974.29000000004</v>
      </c>
    </row>
    <row r="55" spans="2:9" x14ac:dyDescent="0.2">
      <c r="B55" s="15">
        <v>3200</v>
      </c>
      <c r="C55" s="14" t="s">
        <v>45</v>
      </c>
      <c r="D55" s="13">
        <v>33830.47</v>
      </c>
      <c r="E55" s="13">
        <v>68167.520000000004</v>
      </c>
      <c r="F55" s="13">
        <f t="shared" si="1"/>
        <v>101997.99</v>
      </c>
      <c r="G55" s="13">
        <v>101997.99</v>
      </c>
      <c r="H55" s="13">
        <v>101997.99</v>
      </c>
      <c r="I55" s="13">
        <f t="shared" si="3"/>
        <v>0</v>
      </c>
    </row>
    <row r="56" spans="2:9" x14ac:dyDescent="0.2">
      <c r="B56" s="15">
        <v>3300</v>
      </c>
      <c r="C56" s="14" t="s">
        <v>44</v>
      </c>
      <c r="D56" s="13">
        <v>434258.13</v>
      </c>
      <c r="E56" s="13">
        <v>0</v>
      </c>
      <c r="F56" s="13">
        <f t="shared" si="1"/>
        <v>434258.13</v>
      </c>
      <c r="G56" s="13">
        <v>94304.3</v>
      </c>
      <c r="H56" s="13">
        <v>94304.3</v>
      </c>
      <c r="I56" s="13">
        <f t="shared" si="3"/>
        <v>339953.83</v>
      </c>
    </row>
    <row r="57" spans="2:9" x14ac:dyDescent="0.2">
      <c r="B57" s="15">
        <v>3400</v>
      </c>
      <c r="C57" s="14" t="s">
        <v>43</v>
      </c>
      <c r="D57" s="13">
        <v>27650.28</v>
      </c>
      <c r="E57" s="13">
        <v>10567.33</v>
      </c>
      <c r="F57" s="13">
        <f t="shared" si="1"/>
        <v>38217.61</v>
      </c>
      <c r="G57" s="13">
        <v>38217.61</v>
      </c>
      <c r="H57" s="13">
        <v>38217.61</v>
      </c>
      <c r="I57" s="13">
        <f t="shared" si="3"/>
        <v>0</v>
      </c>
    </row>
    <row r="58" spans="2:9" x14ac:dyDescent="0.2">
      <c r="B58" s="15">
        <v>3500</v>
      </c>
      <c r="C58" s="14" t="s">
        <v>42</v>
      </c>
      <c r="D58" s="13">
        <v>443291.69</v>
      </c>
      <c r="E58" s="13">
        <v>142368.51999999999</v>
      </c>
      <c r="F58" s="13">
        <f t="shared" si="1"/>
        <v>585660.21</v>
      </c>
      <c r="G58" s="13">
        <v>343647.21</v>
      </c>
      <c r="H58" s="13">
        <v>343647.21</v>
      </c>
      <c r="I58" s="13">
        <f t="shared" si="3"/>
        <v>242012.99999999994</v>
      </c>
    </row>
    <row r="59" spans="2:9" x14ac:dyDescent="0.2">
      <c r="B59" s="15">
        <v>3600</v>
      </c>
      <c r="C59" s="14" t="s">
        <v>41</v>
      </c>
      <c r="D59" s="13">
        <v>88251.28</v>
      </c>
      <c r="E59" s="13">
        <v>0</v>
      </c>
      <c r="F59" s="13">
        <f t="shared" si="1"/>
        <v>88251.28</v>
      </c>
      <c r="G59" s="13">
        <v>50009.24</v>
      </c>
      <c r="H59" s="13">
        <v>50009.24</v>
      </c>
      <c r="I59" s="13">
        <f t="shared" si="3"/>
        <v>38242.04</v>
      </c>
    </row>
    <row r="60" spans="2:9" x14ac:dyDescent="0.2">
      <c r="B60" s="15">
        <v>3700</v>
      </c>
      <c r="C60" s="14" t="s">
        <v>40</v>
      </c>
      <c r="D60" s="13">
        <v>74483.27</v>
      </c>
      <c r="E60" s="13">
        <v>87952.320000000007</v>
      </c>
      <c r="F60" s="13">
        <f t="shared" si="1"/>
        <v>162435.59000000003</v>
      </c>
      <c r="G60" s="13">
        <v>150492.20000000001</v>
      </c>
      <c r="H60" s="13">
        <v>150492.20000000001</v>
      </c>
      <c r="I60" s="13">
        <f t="shared" si="3"/>
        <v>11943.390000000014</v>
      </c>
    </row>
    <row r="61" spans="2:9" x14ac:dyDescent="0.2">
      <c r="B61" s="15">
        <v>3800</v>
      </c>
      <c r="C61" s="14" t="s">
        <v>39</v>
      </c>
      <c r="D61" s="13">
        <v>58021.52</v>
      </c>
      <c r="E61" s="13">
        <v>58586.400000000001</v>
      </c>
      <c r="F61" s="13">
        <f t="shared" si="1"/>
        <v>116607.92</v>
      </c>
      <c r="G61" s="13">
        <v>79954.92</v>
      </c>
      <c r="H61" s="13">
        <v>79954.92</v>
      </c>
      <c r="I61" s="13">
        <f t="shared" si="3"/>
        <v>36653</v>
      </c>
    </row>
    <row r="62" spans="2:9" x14ac:dyDescent="0.2">
      <c r="B62" s="15">
        <v>3900</v>
      </c>
      <c r="C62" s="14" t="s">
        <v>38</v>
      </c>
      <c r="D62" s="13">
        <v>43587.96</v>
      </c>
      <c r="E62" s="13">
        <v>184011</v>
      </c>
      <c r="F62" s="13">
        <f t="shared" si="1"/>
        <v>227598.96</v>
      </c>
      <c r="G62" s="13">
        <v>213014.99</v>
      </c>
      <c r="H62" s="13">
        <v>213014.99</v>
      </c>
      <c r="I62" s="13">
        <f t="shared" si="3"/>
        <v>14583.970000000001</v>
      </c>
    </row>
    <row r="63" spans="2:9" x14ac:dyDescent="0.2">
      <c r="B63" s="25" t="s">
        <v>37</v>
      </c>
      <c r="C63" s="26"/>
      <c r="D63" s="16">
        <f>SUM(D64:D72)</f>
        <v>250000</v>
      </c>
      <c r="E63" s="16">
        <f>SUM(E64:E72)</f>
        <v>0</v>
      </c>
      <c r="F63" s="16">
        <f t="shared" si="1"/>
        <v>250000</v>
      </c>
      <c r="G63" s="16">
        <f>SUM(G64:G72)</f>
        <v>45000</v>
      </c>
      <c r="H63" s="16">
        <f>SUM(H64:H72)</f>
        <v>45000</v>
      </c>
      <c r="I63" s="16">
        <f t="shared" si="3"/>
        <v>205000</v>
      </c>
    </row>
    <row r="64" spans="2:9" x14ac:dyDescent="0.2">
      <c r="B64" s="15">
        <v>4100</v>
      </c>
      <c r="C64" s="14" t="s">
        <v>36</v>
      </c>
      <c r="D64" s="13">
        <v>0</v>
      </c>
      <c r="E64" s="13">
        <v>0</v>
      </c>
      <c r="F64" s="13">
        <f t="shared" si="1"/>
        <v>0</v>
      </c>
      <c r="G64" s="13">
        <v>0</v>
      </c>
      <c r="H64" s="13">
        <v>0</v>
      </c>
      <c r="I64" s="13">
        <f t="shared" si="3"/>
        <v>0</v>
      </c>
    </row>
    <row r="65" spans="2:9" x14ac:dyDescent="0.2">
      <c r="B65" s="15">
        <v>4200</v>
      </c>
      <c r="C65" s="14" t="s">
        <v>35</v>
      </c>
      <c r="D65" s="13">
        <v>0</v>
      </c>
      <c r="E65" s="13">
        <v>0</v>
      </c>
      <c r="F65" s="13">
        <f t="shared" si="1"/>
        <v>0</v>
      </c>
      <c r="G65" s="13">
        <v>0</v>
      </c>
      <c r="H65" s="13">
        <v>0</v>
      </c>
      <c r="I65" s="13">
        <f t="shared" si="3"/>
        <v>0</v>
      </c>
    </row>
    <row r="66" spans="2:9" x14ac:dyDescent="0.2">
      <c r="B66" s="15">
        <v>4300</v>
      </c>
      <c r="C66" s="14" t="s">
        <v>34</v>
      </c>
      <c r="D66" s="13">
        <v>0</v>
      </c>
      <c r="E66" s="13">
        <v>0</v>
      </c>
      <c r="F66" s="13">
        <f t="shared" si="1"/>
        <v>0</v>
      </c>
      <c r="G66" s="13">
        <v>0</v>
      </c>
      <c r="H66" s="13">
        <v>0</v>
      </c>
      <c r="I66" s="13">
        <f t="shared" si="3"/>
        <v>0</v>
      </c>
    </row>
    <row r="67" spans="2:9" x14ac:dyDescent="0.2">
      <c r="B67" s="15">
        <v>4400</v>
      </c>
      <c r="C67" s="14" t="s">
        <v>33</v>
      </c>
      <c r="D67" s="13">
        <v>250000</v>
      </c>
      <c r="E67" s="13">
        <v>0</v>
      </c>
      <c r="F67" s="13">
        <f t="shared" si="1"/>
        <v>250000</v>
      </c>
      <c r="G67" s="13">
        <v>45000</v>
      </c>
      <c r="H67" s="13">
        <v>45000</v>
      </c>
      <c r="I67" s="13">
        <f t="shared" si="3"/>
        <v>205000</v>
      </c>
    </row>
    <row r="68" spans="2:9" x14ac:dyDescent="0.2">
      <c r="B68" s="15">
        <v>4500</v>
      </c>
      <c r="C68" s="14" t="s">
        <v>32</v>
      </c>
      <c r="D68" s="13">
        <v>0</v>
      </c>
      <c r="E68" s="13">
        <v>0</v>
      </c>
      <c r="F68" s="13">
        <f t="shared" si="1"/>
        <v>0</v>
      </c>
      <c r="G68" s="13">
        <v>0</v>
      </c>
      <c r="H68" s="13">
        <v>0</v>
      </c>
      <c r="I68" s="13">
        <f t="shared" si="3"/>
        <v>0</v>
      </c>
    </row>
    <row r="69" spans="2:9" x14ac:dyDescent="0.2">
      <c r="B69" s="15">
        <v>4600</v>
      </c>
      <c r="C69" s="14" t="s">
        <v>31</v>
      </c>
      <c r="D69" s="13">
        <v>0</v>
      </c>
      <c r="E69" s="13">
        <v>0</v>
      </c>
      <c r="F69" s="13">
        <f t="shared" si="1"/>
        <v>0</v>
      </c>
      <c r="G69" s="13">
        <v>0</v>
      </c>
      <c r="H69" s="13">
        <v>0</v>
      </c>
      <c r="I69" s="13">
        <f t="shared" si="3"/>
        <v>0</v>
      </c>
    </row>
    <row r="70" spans="2:9" x14ac:dyDescent="0.2">
      <c r="B70" s="15">
        <v>4700</v>
      </c>
      <c r="C70" s="14" t="s">
        <v>30</v>
      </c>
      <c r="D70" s="13">
        <v>0</v>
      </c>
      <c r="E70" s="13">
        <v>0</v>
      </c>
      <c r="F70" s="13">
        <f t="shared" si="1"/>
        <v>0</v>
      </c>
      <c r="G70" s="13">
        <v>0</v>
      </c>
      <c r="H70" s="13">
        <v>0</v>
      </c>
      <c r="I70" s="13">
        <f t="shared" si="3"/>
        <v>0</v>
      </c>
    </row>
    <row r="71" spans="2:9" x14ac:dyDescent="0.2">
      <c r="B71" s="15">
        <v>4800</v>
      </c>
      <c r="C71" s="14" t="s">
        <v>29</v>
      </c>
      <c r="D71" s="13">
        <v>0</v>
      </c>
      <c r="E71" s="13">
        <v>0</v>
      </c>
      <c r="F71" s="13">
        <f t="shared" si="1"/>
        <v>0</v>
      </c>
      <c r="G71" s="13">
        <v>0</v>
      </c>
      <c r="H71" s="13">
        <v>0</v>
      </c>
      <c r="I71" s="13">
        <f t="shared" si="3"/>
        <v>0</v>
      </c>
    </row>
    <row r="72" spans="2:9" x14ac:dyDescent="0.2">
      <c r="B72" s="15">
        <v>4900</v>
      </c>
      <c r="C72" s="14" t="s">
        <v>28</v>
      </c>
      <c r="D72" s="13">
        <v>0</v>
      </c>
      <c r="E72" s="13">
        <v>0</v>
      </c>
      <c r="F72" s="13">
        <f t="shared" si="1"/>
        <v>0</v>
      </c>
      <c r="G72" s="13">
        <v>0</v>
      </c>
      <c r="H72" s="13">
        <v>0</v>
      </c>
      <c r="I72" s="13">
        <f t="shared" si="3"/>
        <v>0</v>
      </c>
    </row>
    <row r="73" spans="2:9" x14ac:dyDescent="0.2">
      <c r="B73" s="25" t="s">
        <v>27</v>
      </c>
      <c r="C73" s="26"/>
      <c r="D73" s="16">
        <f>SUM(D74:D82)</f>
        <v>549855</v>
      </c>
      <c r="E73" s="16">
        <f>SUM(E74:E82)</f>
        <v>190475</v>
      </c>
      <c r="F73" s="16">
        <f t="shared" si="1"/>
        <v>740330</v>
      </c>
      <c r="G73" s="16">
        <f>SUM(G74:G82)</f>
        <v>0</v>
      </c>
      <c r="H73" s="16">
        <f>SUM(H74:H82)</f>
        <v>0</v>
      </c>
      <c r="I73" s="16">
        <f t="shared" si="3"/>
        <v>740330</v>
      </c>
    </row>
    <row r="74" spans="2:9" x14ac:dyDescent="0.2">
      <c r="B74" s="15">
        <v>5100</v>
      </c>
      <c r="C74" s="14" t="s">
        <v>26</v>
      </c>
      <c r="D74" s="13">
        <v>390855</v>
      </c>
      <c r="E74" s="13">
        <v>0</v>
      </c>
      <c r="F74" s="13">
        <f t="shared" si="1"/>
        <v>390855</v>
      </c>
      <c r="G74" s="13">
        <v>0</v>
      </c>
      <c r="H74" s="13">
        <v>0</v>
      </c>
      <c r="I74" s="13">
        <f t="shared" si="3"/>
        <v>390855</v>
      </c>
    </row>
    <row r="75" spans="2:9" x14ac:dyDescent="0.2">
      <c r="B75" s="15">
        <v>5200</v>
      </c>
      <c r="C75" s="14" t="s">
        <v>25</v>
      </c>
      <c r="D75" s="13">
        <v>0</v>
      </c>
      <c r="E75" s="13">
        <v>0</v>
      </c>
      <c r="F75" s="13"/>
      <c r="G75" s="13">
        <v>0</v>
      </c>
      <c r="H75" s="13">
        <v>0</v>
      </c>
      <c r="I75" s="13">
        <f t="shared" si="3"/>
        <v>0</v>
      </c>
    </row>
    <row r="76" spans="2:9" x14ac:dyDescent="0.2">
      <c r="B76" s="15">
        <v>5300</v>
      </c>
      <c r="C76" s="14" t="s">
        <v>24</v>
      </c>
      <c r="D76" s="13">
        <v>0</v>
      </c>
      <c r="E76" s="13">
        <v>0</v>
      </c>
      <c r="F76" s="13"/>
      <c r="G76" s="13">
        <v>0</v>
      </c>
      <c r="H76" s="13">
        <v>0</v>
      </c>
      <c r="I76" s="13">
        <f t="shared" si="3"/>
        <v>0</v>
      </c>
    </row>
    <row r="77" spans="2:9" x14ac:dyDescent="0.2">
      <c r="B77" s="15">
        <v>5400</v>
      </c>
      <c r="C77" s="14" t="s">
        <v>23</v>
      </c>
      <c r="D77" s="13">
        <v>159000</v>
      </c>
      <c r="E77" s="13">
        <v>190475</v>
      </c>
      <c r="F77" s="13"/>
      <c r="G77" s="13">
        <v>0</v>
      </c>
      <c r="H77" s="13">
        <v>0</v>
      </c>
      <c r="I77" s="13">
        <f t="shared" si="3"/>
        <v>0</v>
      </c>
    </row>
    <row r="78" spans="2:9" x14ac:dyDescent="0.2">
      <c r="B78" s="15">
        <v>5500</v>
      </c>
      <c r="C78" s="14" t="s">
        <v>22</v>
      </c>
      <c r="D78" s="13">
        <v>0</v>
      </c>
      <c r="E78" s="13">
        <v>0</v>
      </c>
      <c r="F78" s="13"/>
      <c r="G78" s="13">
        <v>0</v>
      </c>
      <c r="H78" s="13">
        <v>0</v>
      </c>
      <c r="I78" s="13">
        <f t="shared" si="3"/>
        <v>0</v>
      </c>
    </row>
    <row r="79" spans="2:9" x14ac:dyDescent="0.2">
      <c r="B79" s="15">
        <v>5600</v>
      </c>
      <c r="C79" s="14" t="s">
        <v>21</v>
      </c>
      <c r="D79" s="13">
        <v>0</v>
      </c>
      <c r="E79" s="13">
        <v>0</v>
      </c>
      <c r="F79" s="13"/>
      <c r="G79" s="13">
        <v>0</v>
      </c>
      <c r="H79" s="13">
        <v>0</v>
      </c>
      <c r="I79" s="13">
        <f t="shared" si="3"/>
        <v>0</v>
      </c>
    </row>
    <row r="80" spans="2:9" x14ac:dyDescent="0.2">
      <c r="B80" s="15">
        <v>5700</v>
      </c>
      <c r="C80" s="14" t="s">
        <v>20</v>
      </c>
      <c r="D80" s="13">
        <v>0</v>
      </c>
      <c r="E80" s="13">
        <v>0</v>
      </c>
      <c r="F80" s="13"/>
      <c r="G80" s="13">
        <v>0</v>
      </c>
      <c r="H80" s="13">
        <v>0</v>
      </c>
      <c r="I80" s="13">
        <f t="shared" si="3"/>
        <v>0</v>
      </c>
    </row>
    <row r="81" spans="1:10" x14ac:dyDescent="0.2">
      <c r="B81" s="15">
        <v>5800</v>
      </c>
      <c r="C81" s="14" t="s">
        <v>19</v>
      </c>
      <c r="D81" s="13">
        <v>0</v>
      </c>
      <c r="E81" s="13">
        <v>0</v>
      </c>
      <c r="F81" s="13"/>
      <c r="G81" s="13">
        <v>0</v>
      </c>
      <c r="H81" s="13">
        <v>0</v>
      </c>
      <c r="I81" s="13">
        <f t="shared" si="3"/>
        <v>0</v>
      </c>
    </row>
    <row r="82" spans="1:10" x14ac:dyDescent="0.2">
      <c r="B82" s="15">
        <v>5900</v>
      </c>
      <c r="C82" s="14" t="s">
        <v>18</v>
      </c>
      <c r="D82" s="13">
        <v>0</v>
      </c>
      <c r="E82" s="13">
        <v>0</v>
      </c>
      <c r="F82" s="13"/>
      <c r="G82" s="13">
        <v>0</v>
      </c>
      <c r="H82" s="13">
        <v>0</v>
      </c>
      <c r="I82" s="13">
        <f t="shared" si="3"/>
        <v>0</v>
      </c>
    </row>
    <row r="83" spans="1:10" x14ac:dyDescent="0.2">
      <c r="B83" s="25" t="s">
        <v>17</v>
      </c>
      <c r="C83" s="26"/>
      <c r="D83" s="16">
        <f>SUM(D84:D86)</f>
        <v>0</v>
      </c>
      <c r="E83" s="16">
        <f>SUM(E84:E86)</f>
        <v>0</v>
      </c>
      <c r="F83" s="16">
        <f>SUM(F84:F86)</f>
        <v>0</v>
      </c>
      <c r="G83" s="16">
        <f>SUM(G84:G86)</f>
        <v>0</v>
      </c>
      <c r="H83" s="16">
        <f>SUM(H84:H86)</f>
        <v>0</v>
      </c>
      <c r="I83" s="16">
        <f t="shared" si="3"/>
        <v>0</v>
      </c>
    </row>
    <row r="84" spans="1:10" x14ac:dyDescent="0.2">
      <c r="B84" s="15">
        <v>6100</v>
      </c>
      <c r="C84" s="14" t="s">
        <v>16</v>
      </c>
      <c r="D84" s="13">
        <v>0</v>
      </c>
      <c r="E84" s="13">
        <v>0</v>
      </c>
      <c r="F84" s="13">
        <f t="shared" ref="F84:F94" si="4">+D84+E84</f>
        <v>0</v>
      </c>
      <c r="G84" s="13">
        <v>0</v>
      </c>
      <c r="H84" s="13">
        <v>0</v>
      </c>
      <c r="I84" s="13">
        <f t="shared" si="3"/>
        <v>0</v>
      </c>
    </row>
    <row r="85" spans="1:10" x14ac:dyDescent="0.2">
      <c r="B85" s="15">
        <v>6200</v>
      </c>
      <c r="C85" s="14" t="s">
        <v>15</v>
      </c>
      <c r="D85" s="13">
        <v>0</v>
      </c>
      <c r="E85" s="13">
        <v>0</v>
      </c>
      <c r="F85" s="13">
        <f t="shared" si="4"/>
        <v>0</v>
      </c>
      <c r="G85" s="13">
        <v>0</v>
      </c>
      <c r="H85" s="13">
        <v>0</v>
      </c>
      <c r="I85" s="13">
        <f t="shared" si="3"/>
        <v>0</v>
      </c>
    </row>
    <row r="86" spans="1:10" x14ac:dyDescent="0.2">
      <c r="B86" s="15">
        <v>6300</v>
      </c>
      <c r="C86" s="14" t="s">
        <v>14</v>
      </c>
      <c r="D86" s="13">
        <v>0</v>
      </c>
      <c r="E86" s="13">
        <v>0</v>
      </c>
      <c r="F86" s="13">
        <f t="shared" si="4"/>
        <v>0</v>
      </c>
      <c r="G86" s="13">
        <v>0</v>
      </c>
      <c r="H86" s="13">
        <v>0</v>
      </c>
      <c r="I86" s="13">
        <f t="shared" si="3"/>
        <v>0</v>
      </c>
    </row>
    <row r="87" spans="1:10" x14ac:dyDescent="0.2">
      <c r="B87" s="25" t="s">
        <v>13</v>
      </c>
      <c r="C87" s="26" t="s">
        <v>13</v>
      </c>
      <c r="D87" s="16">
        <f>SUM(D88:D94)</f>
        <v>515874.8</v>
      </c>
      <c r="E87" s="16">
        <f>SUM(E88:E94)</f>
        <v>0</v>
      </c>
      <c r="F87" s="16">
        <f t="shared" si="4"/>
        <v>515874.8</v>
      </c>
      <c r="G87" s="16">
        <f>SUM(G88:G94)</f>
        <v>0</v>
      </c>
      <c r="H87" s="16">
        <f>SUM(H88:H94)</f>
        <v>0</v>
      </c>
      <c r="I87" s="16">
        <f t="shared" si="3"/>
        <v>515874.8</v>
      </c>
    </row>
    <row r="88" spans="1:10" x14ac:dyDescent="0.2">
      <c r="B88" s="15">
        <v>7100</v>
      </c>
      <c r="C88" s="14" t="s">
        <v>12</v>
      </c>
      <c r="D88" s="13">
        <v>0</v>
      </c>
      <c r="E88" s="13">
        <v>0</v>
      </c>
      <c r="F88" s="13">
        <f t="shared" si="4"/>
        <v>0</v>
      </c>
      <c r="G88" s="13">
        <v>0</v>
      </c>
      <c r="H88" s="13">
        <v>0</v>
      </c>
      <c r="I88" s="13">
        <f t="shared" si="3"/>
        <v>0</v>
      </c>
    </row>
    <row r="89" spans="1:10" x14ac:dyDescent="0.2">
      <c r="B89" s="15">
        <v>7200</v>
      </c>
      <c r="C89" s="14" t="s">
        <v>11</v>
      </c>
      <c r="D89" s="13">
        <v>0</v>
      </c>
      <c r="E89" s="13">
        <v>0</v>
      </c>
      <c r="F89" s="13">
        <f t="shared" si="4"/>
        <v>0</v>
      </c>
      <c r="G89" s="13">
        <v>0</v>
      </c>
      <c r="H89" s="13">
        <v>0</v>
      </c>
      <c r="I89" s="13">
        <f t="shared" si="3"/>
        <v>0</v>
      </c>
    </row>
    <row r="90" spans="1:10" x14ac:dyDescent="0.2">
      <c r="B90" s="15">
        <v>7300</v>
      </c>
      <c r="C90" s="14" t="s">
        <v>10</v>
      </c>
      <c r="D90" s="13">
        <v>0</v>
      </c>
      <c r="E90" s="13">
        <v>0</v>
      </c>
      <c r="F90" s="13">
        <f t="shared" si="4"/>
        <v>0</v>
      </c>
      <c r="G90" s="13">
        <v>0</v>
      </c>
      <c r="H90" s="13">
        <v>0</v>
      </c>
      <c r="I90" s="13">
        <f t="shared" si="3"/>
        <v>0</v>
      </c>
    </row>
    <row r="91" spans="1:10" x14ac:dyDescent="0.2">
      <c r="B91" s="15">
        <v>7400</v>
      </c>
      <c r="C91" s="14" t="s">
        <v>9</v>
      </c>
      <c r="D91" s="13">
        <v>0</v>
      </c>
      <c r="E91" s="13">
        <v>0</v>
      </c>
      <c r="F91" s="13">
        <f t="shared" si="4"/>
        <v>0</v>
      </c>
      <c r="G91" s="13">
        <v>0</v>
      </c>
      <c r="H91" s="13">
        <v>0</v>
      </c>
      <c r="I91" s="13">
        <f t="shared" si="3"/>
        <v>0</v>
      </c>
    </row>
    <row r="92" spans="1:10" x14ac:dyDescent="0.2">
      <c r="B92" s="15">
        <v>7500</v>
      </c>
      <c r="C92" s="14" t="s">
        <v>8</v>
      </c>
      <c r="D92" s="13">
        <v>0</v>
      </c>
      <c r="E92" s="13">
        <v>0</v>
      </c>
      <c r="F92" s="13">
        <f t="shared" si="4"/>
        <v>0</v>
      </c>
      <c r="G92" s="13">
        <v>0</v>
      </c>
      <c r="H92" s="13">
        <v>0</v>
      </c>
      <c r="I92" s="13">
        <f t="shared" si="3"/>
        <v>0</v>
      </c>
    </row>
    <row r="93" spans="1:10" x14ac:dyDescent="0.2">
      <c r="B93" s="15">
        <v>7600</v>
      </c>
      <c r="C93" s="14" t="s">
        <v>7</v>
      </c>
      <c r="D93" s="13">
        <v>0</v>
      </c>
      <c r="E93" s="13">
        <v>0</v>
      </c>
      <c r="F93" s="13">
        <f t="shared" si="4"/>
        <v>0</v>
      </c>
      <c r="G93" s="13">
        <v>0</v>
      </c>
      <c r="H93" s="13">
        <v>0</v>
      </c>
      <c r="I93" s="13">
        <f t="shared" si="3"/>
        <v>0</v>
      </c>
    </row>
    <row r="94" spans="1:10" x14ac:dyDescent="0.2">
      <c r="B94" s="15">
        <v>7900</v>
      </c>
      <c r="C94" s="14" t="s">
        <v>6</v>
      </c>
      <c r="D94" s="13">
        <v>515874.8</v>
      </c>
      <c r="E94" s="13">
        <v>0</v>
      </c>
      <c r="F94" s="13">
        <f t="shared" si="4"/>
        <v>515874.8</v>
      </c>
      <c r="G94" s="13">
        <v>0</v>
      </c>
      <c r="H94" s="13">
        <v>0</v>
      </c>
      <c r="I94" s="13">
        <f t="shared" si="3"/>
        <v>515874.8</v>
      </c>
    </row>
    <row r="95" spans="1:10" s="8" customFormat="1" x14ac:dyDescent="0.2">
      <c r="A95" s="9"/>
      <c r="B95" s="12"/>
      <c r="C95" s="11" t="s">
        <v>5</v>
      </c>
      <c r="D95" s="10">
        <f t="shared" ref="D95:I95" si="5">+D35+D43+D53+D63+D73+D83+D87</f>
        <v>13760475.800000001</v>
      </c>
      <c r="E95" s="10">
        <f t="shared" si="5"/>
        <v>797301.07000000007</v>
      </c>
      <c r="F95" s="10">
        <f t="shared" si="5"/>
        <v>14557776.869999999</v>
      </c>
      <c r="G95" s="10">
        <f t="shared" si="5"/>
        <v>6676007.6900000004</v>
      </c>
      <c r="H95" s="10">
        <f t="shared" si="5"/>
        <v>6676007.6900000004</v>
      </c>
      <c r="I95" s="10">
        <f>+I35+I43+I53+I63+I73+I87</f>
        <v>7881769.1799999988</v>
      </c>
      <c r="J95" s="9"/>
    </row>
    <row r="97" spans="2:9" x14ac:dyDescent="0.2">
      <c r="B97" s="7" t="s">
        <v>4</v>
      </c>
      <c r="F97" s="6"/>
      <c r="G97" s="6"/>
      <c r="H97" s="6"/>
      <c r="I97" s="6"/>
    </row>
    <row r="99" spans="2:9" x14ac:dyDescent="0.2">
      <c r="D99" s="6"/>
      <c r="E99" s="6"/>
      <c r="F99" s="6"/>
      <c r="G99" s="6"/>
      <c r="H99" s="6"/>
      <c r="I99" s="6"/>
    </row>
    <row r="100" spans="2:9" x14ac:dyDescent="0.2">
      <c r="C100" s="5"/>
    </row>
    <row r="101" spans="2:9" x14ac:dyDescent="0.2">
      <c r="C101" s="4" t="s">
        <v>3</v>
      </c>
      <c r="F101" s="29" t="s">
        <v>2</v>
      </c>
      <c r="G101" s="29"/>
      <c r="H101" s="29"/>
      <c r="I101" s="29"/>
    </row>
    <row r="102" spans="2:9" x14ac:dyDescent="0.2">
      <c r="C102" s="3" t="s">
        <v>1</v>
      </c>
      <c r="F102" s="30" t="s">
        <v>0</v>
      </c>
      <c r="G102" s="30"/>
      <c r="H102" s="30"/>
      <c r="I102" s="30"/>
    </row>
  </sheetData>
  <mergeCells count="23">
    <mergeCell ref="B1:K1"/>
    <mergeCell ref="B2:K2"/>
    <mergeCell ref="B3:K3"/>
    <mergeCell ref="B7:C9"/>
    <mergeCell ref="D7:J7"/>
    <mergeCell ref="K7:K8"/>
    <mergeCell ref="F22:I22"/>
    <mergeCell ref="F23:I23"/>
    <mergeCell ref="F101:I101"/>
    <mergeCell ref="F102:I102"/>
    <mergeCell ref="I32:I33"/>
    <mergeCell ref="B35:C35"/>
    <mergeCell ref="B43:C43"/>
    <mergeCell ref="B53:C53"/>
    <mergeCell ref="B63:C63"/>
    <mergeCell ref="B83:C83"/>
    <mergeCell ref="B87:C87"/>
    <mergeCell ref="B26:I26"/>
    <mergeCell ref="B27:I27"/>
    <mergeCell ref="B28:I28"/>
    <mergeCell ref="B73:C73"/>
    <mergeCell ref="B32:C34"/>
    <mergeCell ref="D32:H32"/>
  </mergeCells>
  <pageMargins left="0.7" right="0.7" top="0.44" bottom="0.75" header="0.3" footer="0.3"/>
  <pageSetup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2017-08-25T13:41:08Z</dcterms:created>
  <dcterms:modified xsi:type="dcterms:W3CDTF">2017-08-28T15:43:46Z</dcterms:modified>
</cp:coreProperties>
</file>