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5\06\"/>
    </mc:Choice>
  </mc:AlternateContent>
  <bookViews>
    <workbookView xWindow="0" yWindow="0" windowWidth="21600" windowHeight="9735"/>
  </bookViews>
  <sheets>
    <sheet name="CO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E17" i="1"/>
  <c r="D17" i="1"/>
  <c r="D20" i="1" s="1"/>
  <c r="F15" i="1"/>
  <c r="K15" i="1" s="1"/>
  <c r="F13" i="1"/>
  <c r="K13" i="1" s="1"/>
  <c r="F11" i="1"/>
  <c r="K11" i="1" s="1"/>
  <c r="K17" i="1" l="1"/>
  <c r="F17" i="1"/>
  <c r="D37" i="1" l="1"/>
  <c r="E37" i="1"/>
  <c r="F37" i="1"/>
  <c r="G37" i="1"/>
  <c r="H37" i="1"/>
  <c r="F38" i="1"/>
  <c r="I38" i="1"/>
  <c r="F39" i="1"/>
  <c r="I39" i="1" s="1"/>
  <c r="F40" i="1"/>
  <c r="I40" i="1"/>
  <c r="F41" i="1"/>
  <c r="I41" i="1" s="1"/>
  <c r="F42" i="1"/>
  <c r="I42" i="1"/>
  <c r="F43" i="1"/>
  <c r="I43" i="1" s="1"/>
  <c r="F44" i="1"/>
  <c r="I44" i="1"/>
  <c r="D45" i="1"/>
  <c r="D97" i="1" s="1"/>
  <c r="E45" i="1"/>
  <c r="G45" i="1"/>
  <c r="H45" i="1"/>
  <c r="F46" i="1"/>
  <c r="I46" i="1"/>
  <c r="F47" i="1"/>
  <c r="I47" i="1" s="1"/>
  <c r="F48" i="1"/>
  <c r="I48" i="1" s="1"/>
  <c r="F49" i="1"/>
  <c r="I49" i="1" s="1"/>
  <c r="F50" i="1"/>
  <c r="I50" i="1"/>
  <c r="F51" i="1"/>
  <c r="I51" i="1" s="1"/>
  <c r="F52" i="1"/>
  <c r="I52" i="1"/>
  <c r="F53" i="1"/>
  <c r="F54" i="1"/>
  <c r="D55" i="1"/>
  <c r="E55" i="1"/>
  <c r="G55" i="1"/>
  <c r="H55" i="1"/>
  <c r="F56" i="1"/>
  <c r="I56" i="1"/>
  <c r="F57" i="1"/>
  <c r="I57" i="1" s="1"/>
  <c r="F58" i="1"/>
  <c r="I58" i="1"/>
  <c r="F59" i="1"/>
  <c r="I59" i="1" s="1"/>
  <c r="F60" i="1"/>
  <c r="I60" i="1" s="1"/>
  <c r="F61" i="1"/>
  <c r="I61" i="1" s="1"/>
  <c r="F62" i="1"/>
  <c r="I62" i="1"/>
  <c r="F63" i="1"/>
  <c r="I63" i="1" s="1"/>
  <c r="F64" i="1"/>
  <c r="I64" i="1"/>
  <c r="D65" i="1"/>
  <c r="F65" i="1" s="1"/>
  <c r="I65" i="1" s="1"/>
  <c r="E65" i="1"/>
  <c r="G65" i="1"/>
  <c r="H65" i="1"/>
  <c r="F66" i="1"/>
  <c r="I66" i="1" s="1"/>
  <c r="F67" i="1"/>
  <c r="I67" i="1"/>
  <c r="F68" i="1"/>
  <c r="I68" i="1" s="1"/>
  <c r="F69" i="1"/>
  <c r="I69" i="1" s="1"/>
  <c r="F70" i="1"/>
  <c r="I70" i="1" s="1"/>
  <c r="F71" i="1"/>
  <c r="I71" i="1"/>
  <c r="F72" i="1"/>
  <c r="I72" i="1" s="1"/>
  <c r="F73" i="1"/>
  <c r="I73" i="1"/>
  <c r="F74" i="1"/>
  <c r="I74" i="1" s="1"/>
  <c r="D75" i="1"/>
  <c r="E75" i="1"/>
  <c r="G75" i="1"/>
  <c r="H75" i="1"/>
  <c r="F76" i="1"/>
  <c r="I76" i="1"/>
  <c r="F77" i="1"/>
  <c r="I77" i="1" s="1"/>
  <c r="F78" i="1"/>
  <c r="I78" i="1" s="1"/>
  <c r="F79" i="1"/>
  <c r="I79" i="1" s="1"/>
  <c r="F80" i="1"/>
  <c r="I80" i="1"/>
  <c r="F81" i="1"/>
  <c r="I81" i="1" s="1"/>
  <c r="F82" i="1"/>
  <c r="I82" i="1"/>
  <c r="F83" i="1"/>
  <c r="I83" i="1" s="1"/>
  <c r="F84" i="1"/>
  <c r="I84" i="1"/>
  <c r="D85" i="1"/>
  <c r="E85" i="1"/>
  <c r="G85" i="1"/>
  <c r="H85" i="1"/>
  <c r="F86" i="1"/>
  <c r="I86" i="1" s="1"/>
  <c r="F87" i="1"/>
  <c r="I87" i="1" s="1"/>
  <c r="F88" i="1"/>
  <c r="I88" i="1" s="1"/>
  <c r="D89" i="1"/>
  <c r="E89" i="1"/>
  <c r="G89" i="1"/>
  <c r="H89" i="1"/>
  <c r="F90" i="1"/>
  <c r="I90" i="1"/>
  <c r="F91" i="1"/>
  <c r="I91" i="1" s="1"/>
  <c r="F92" i="1"/>
  <c r="I92" i="1"/>
  <c r="F93" i="1"/>
  <c r="I93" i="1" s="1"/>
  <c r="F94" i="1"/>
  <c r="I94" i="1"/>
  <c r="F95" i="1"/>
  <c r="I95" i="1" s="1"/>
  <c r="F96" i="1"/>
  <c r="I96" i="1" s="1"/>
  <c r="D101" i="1"/>
  <c r="E101" i="1"/>
  <c r="F101" i="1"/>
  <c r="G101" i="1"/>
  <c r="H101" i="1"/>
  <c r="I101" i="1"/>
  <c r="F45" i="1" l="1"/>
  <c r="E97" i="1"/>
  <c r="F85" i="1"/>
  <c r="I85" i="1" s="1"/>
  <c r="H97" i="1"/>
  <c r="I45" i="1"/>
  <c r="F89" i="1"/>
  <c r="I89" i="1" s="1"/>
  <c r="F75" i="1"/>
  <c r="I75" i="1" s="1"/>
  <c r="F55" i="1"/>
  <c r="I55" i="1" s="1"/>
  <c r="G97" i="1"/>
  <c r="I37" i="1"/>
  <c r="I97" i="1" l="1"/>
  <c r="F97" i="1"/>
</calcChain>
</file>

<file path=xl/sharedStrings.xml><?xml version="1.0" encoding="utf-8"?>
<sst xmlns="http://schemas.openxmlformats.org/spreadsheetml/2006/main" count="108" uniqueCount="88">
  <si>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</si>
  <si>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</si>
  <si>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</si>
  <si>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</si>
  <si>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</si>
  <si>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</si>
  <si>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 especiales</t>
  </si>
  <si>
    <t>Otras inversiones financieras</t>
  </si>
  <si>
    <t>Inversiones en fideicomisos, mandatos y otros análogos</t>
  </si>
  <si>
    <t>Concesión de préstamos</t>
  </si>
  <si>
    <t>Compra de títulos y valores</t>
  </si>
  <si>
    <t>Acciones y participaciones de capital</t>
  </si>
  <si>
    <t>Inversiones para el fomento de actividades productivas</t>
  </si>
  <si>
    <t>Inversiones Financieras y Otras Provisiones</t>
  </si>
  <si>
    <t>Proyectos productivos y acciones de fomento</t>
  </si>
  <si>
    <t>Obra pública en bienes propios</t>
  </si>
  <si>
    <t>Obra pública en bienes de dominio público</t>
  </si>
  <si>
    <t>Inversión Pública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</si>
  <si>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</si>
  <si>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</si>
  <si>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</si>
  <si>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</si>
  <si>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</si>
  <si>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</si>
  <si>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</si>
  <si>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</si>
  <si>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</si>
  <si>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Bienes Muebles, Inmuebles e Intangibles</t>
  </si>
  <si>
    <t>Transferencias al exterior</t>
  </si>
  <si>
    <t>Donativos</t>
  </si>
  <si>
    <t>Transferencias a la seguridad social</t>
  </si>
  <si>
    <t>Transferencias a fideicomisos, mandatos y otros análogos</t>
  </si>
  <si>
    <t>Pensiones y jubilaciones</t>
  </si>
  <si>
    <t>Ayudas sociales</t>
  </si>
  <si>
    <t>Subsidios y subvenciones</t>
  </si>
  <si>
    <t>Transferencias al resto del sector público</t>
  </si>
  <si>
    <t>Transferencias internas y asignaciones al sector público</t>
  </si>
  <si>
    <t>Transferencias, Asignaciones, Subsidios y Otras Ayudas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</si>
  <si>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</si>
  <si>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</si>
  <si>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</si>
  <si>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</si>
  <si>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mantenimiento y conservación</t>
  </si>
  <si>
    <t>Servicios financieros, bancarios y comerciales</t>
  </si>
  <si>
    <t>Servicios profesionales, científicos, técnicos y otros servicios</t>
  </si>
  <si>
    <t>Servicios de arrendamiento</t>
  </si>
  <si>
    <t>Servicios básicos</t>
  </si>
  <si>
    <t>Servicios Generales</t>
  </si>
  <si>
    <t>Herramientas, refacciones y accesorios menores</t>
  </si>
  <si>
    <t>Materiales y suministros para seguridad</t>
  </si>
  <si>
    <t>Vestuario, blancos, prendas de protección y artículos deportivos</t>
  </si>
  <si>
    <t>Combustibles, lubricantes y aditivos</t>
  </si>
  <si>
    <t>Productos químicos, farmacéuticos y de laboratorio</t>
  </si>
  <si>
    <t>Materiales y artículos de construcción y de reparación</t>
  </si>
  <si>
    <t>Materias primas y materiales de producción y comercialización</t>
  </si>
  <si>
    <t>Alimentos y utensilios</t>
  </si>
  <si>
    <t>Materiales de administración, emisión de documentos y artículos oficiales</t>
  </si>
  <si>
    <t>Materiales y Suministros</t>
  </si>
  <si>
    <t>Pago de estímulos a servidores públicos</t>
  </si>
  <si>
    <t>Previsiones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</si>
  <si>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</si>
  <si>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</si>
  <si>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</si>
  <si>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</si>
  <si>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</si>
  <si>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</si>
  <si>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</si>
  <si>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</si>
  <si>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</si>
  <si>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</si>
  <si>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</si>
  <si>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</si>
  <si>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</si>
  <si>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</si>
  <si>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</si>
  <si>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</si>
  <si>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</si>
  <si>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</si>
  <si>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junio de 2015</t>
  </si>
  <si>
    <t>Clasificación por Objeto del Gasto (Capítulo y Concepto)</t>
  </si>
  <si>
    <t>Estado Analítico del Ejercicio del Presupuesto de Egresos</t>
  </si>
  <si>
    <t>Clasificación Económica (por Tipo de Gasto)</t>
  </si>
  <si>
    <t xml:space="preserve">Egresos </t>
  </si>
  <si>
    <t>Comprometido</t>
  </si>
  <si>
    <t>Ejercido</t>
  </si>
  <si>
    <t>Gasto Corriente</t>
  </si>
  <si>
    <t>Gasto de Capital</t>
  </si>
  <si>
    <t>Amortización de la Deuda y Disminución de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</si>
</sst>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3" fontId="6" fillId="2" borderId="3" xfId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right" vertical="center" wrapText="1"/>
    </xf>
    <xf numFmtId="0" fontId="5" fillId="0" borderId="0" xfId="0" applyFont="1" applyFill="1" applyBorder="1" applyProtection="1"/>
    <xf numFmtId="0" fontId="5" fillId="0" borderId="7" xfId="0" applyFont="1" applyFill="1" applyBorder="1" applyAlignment="1" applyProtection="1">
      <alignment horizontal="center"/>
    </xf>
    <xf numFmtId="43" fontId="6" fillId="2" borderId="6" xfId="1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8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 applyAlignment="1"/>
    <xf numFmtId="0" fontId="6" fillId="2" borderId="2" xfId="0" applyFont="1" applyFill="1" applyBorder="1"/>
    <xf numFmtId="0" fontId="8" fillId="2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2" fillId="2" borderId="13" xfId="1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justify" vertical="center" wrapText="1"/>
    </xf>
    <xf numFmtId="4" fontId="0" fillId="0" borderId="0" xfId="0" applyNumberFormat="1"/>
    <xf numFmtId="0" fontId="2" fillId="2" borderId="10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justify" vertical="center" wrapText="1"/>
    </xf>
    <xf numFmtId="0" fontId="6" fillId="2" borderId="11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justify" vertical="center" wrapText="1"/>
    </xf>
    <xf numFmtId="43" fontId="2" fillId="2" borderId="14" xfId="1" applyFont="1" applyFill="1" applyBorder="1" applyAlignment="1">
      <alignment horizontal="justify" vertical="center" wrapText="1"/>
    </xf>
    <xf numFmtId="43" fontId="2" fillId="2" borderId="6" xfId="1" applyFont="1" applyFill="1" applyBorder="1" applyAlignment="1">
      <alignment horizontal="justify" vertical="center" wrapText="1"/>
    </xf>
    <xf numFmtId="43" fontId="6" fillId="2" borderId="14" xfId="1" applyFont="1" applyFill="1" applyBorder="1" applyAlignment="1">
      <alignment horizontal="right" vertical="center" wrapText="1"/>
    </xf>
    <xf numFmtId="43" fontId="6" fillId="2" borderId="3" xfId="1" applyFont="1" applyFill="1" applyBorder="1" applyAlignment="1">
      <alignment horizontal="right" vertical="center" wrapText="1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27</xdr:row>
      <xdr:rowOff>57150</xdr:rowOff>
    </xdr:from>
    <xdr:ext cx="876300" cy="4000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57150"/>
          <a:ext cx="876300" cy="40005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152400</xdr:colOff>
      <xdr:row>0</xdr:row>
      <xdr:rowOff>57150</xdr:rowOff>
    </xdr:from>
    <xdr:ext cx="847725" cy="400050"/>
    <xdr:pic>
      <xdr:nvPicPr>
        <xdr:cNvPr id="3" name="Imagen 2" descr="C:\Users\RFIN\Pictures\Logo UPP sin fondo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7150"/>
          <a:ext cx="847725" cy="4000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>
        <row r="22">
          <cell r="D22">
            <v>13760475.800000001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104"/>
  <sheetViews>
    <sheetView showGridLines="0" tabSelected="1" workbookViewId="0">
      <selection activeCell="L30" sqref="L30"/>
    </sheetView>
  </sheetViews>
  <sheetFormatPr baseColWidth="10" defaultRowHeight="12" x14ac:dyDescent="0.2"/>
  <cols>
    <col min="1" max="1" width="2.42578125" style="2" customWidth="1"/>
    <col min="2" max="2" width="4.5703125" style="1" customWidth="1"/>
    <col min="3" max="3" width="57.28515625" style="1" customWidth="1"/>
    <col min="4" max="9" width="13.5703125" style="1" customWidth="1"/>
    <col min="10" max="10" width="13.140625" style="2" bestFit="1" customWidth="1"/>
    <col min="11" max="11" width="13.140625" style="1" bestFit="1" customWidth="1"/>
    <col min="12" max="16384" width="11.42578125" style="1"/>
  </cols>
  <sheetData>
    <row r="1" spans="2:11" x14ac:dyDescent="0.2">
      <c r="B1" s="24" t="s">
        <v>80</v>
      </c>
      <c r="C1" s="24"/>
      <c r="D1" s="24"/>
      <c r="E1" s="24"/>
      <c r="F1" s="24"/>
      <c r="G1" s="24"/>
      <c r="H1" s="24"/>
      <c r="I1" s="24"/>
      <c r="J1" s="24"/>
      <c r="K1" s="24"/>
    </row>
    <row r="2" spans="2:11" x14ac:dyDescent="0.2">
      <c r="B2" s="24" t="s">
        <v>81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x14ac:dyDescent="0.2">
      <c r="B3" s="24" t="s">
        <v>78</v>
      </c>
      <c r="C3" s="24"/>
      <c r="D3" s="24"/>
      <c r="E3" s="24"/>
      <c r="F3" s="24"/>
      <c r="G3" s="24"/>
      <c r="H3" s="24"/>
      <c r="I3" s="24"/>
      <c r="J3" s="24"/>
      <c r="K3" s="24"/>
    </row>
    <row r="4" spans="2:11" x14ac:dyDescent="0.2">
      <c r="B4" s="2"/>
      <c r="C4" s="2"/>
      <c r="D4" s="2"/>
      <c r="E4" s="2"/>
      <c r="F4" s="2"/>
      <c r="G4" s="2"/>
      <c r="H4" s="2"/>
      <c r="I4" s="2"/>
      <c r="K4" s="2"/>
    </row>
    <row r="5" spans="2:11" x14ac:dyDescent="0.2">
      <c r="B5" s="2"/>
      <c r="C5" s="23" t="s">
        <v>77</v>
      </c>
      <c r="D5" s="22" t="s">
        <v>76</v>
      </c>
      <c r="E5" s="20"/>
      <c r="F5" s="21"/>
      <c r="G5" s="21"/>
      <c r="H5" s="20"/>
      <c r="I5" s="20"/>
      <c r="J5" s="19"/>
      <c r="K5" s="2"/>
    </row>
    <row r="6" spans="2:11" x14ac:dyDescent="0.2">
      <c r="B6" s="2"/>
      <c r="C6" s="2"/>
      <c r="D6" s="2"/>
      <c r="E6" s="2"/>
      <c r="F6" s="2"/>
      <c r="G6" s="2"/>
      <c r="H6" s="2"/>
      <c r="I6" s="2"/>
      <c r="K6" s="2"/>
    </row>
    <row r="7" spans="2:11" x14ac:dyDescent="0.2">
      <c r="B7" s="31" t="s">
        <v>75</v>
      </c>
      <c r="C7" s="32"/>
      <c r="D7" s="28" t="s">
        <v>82</v>
      </c>
      <c r="E7" s="28"/>
      <c r="F7" s="28"/>
      <c r="G7" s="28"/>
      <c r="H7" s="28"/>
      <c r="I7" s="28"/>
      <c r="J7" s="28"/>
      <c r="K7" s="28" t="s">
        <v>73</v>
      </c>
    </row>
    <row r="8" spans="2:11" ht="36" x14ac:dyDescent="0.2">
      <c r="B8" s="33"/>
      <c r="C8" s="34"/>
      <c r="D8" s="18" t="s">
        <v>72</v>
      </c>
      <c r="E8" s="18" t="s">
        <v>71</v>
      </c>
      <c r="F8" s="18" t="s">
        <v>70</v>
      </c>
      <c r="G8" s="18" t="s">
        <v>83</v>
      </c>
      <c r="H8" s="18" t="s">
        <v>69</v>
      </c>
      <c r="I8" s="18" t="s">
        <v>84</v>
      </c>
      <c r="J8" s="18" t="s">
        <v>68</v>
      </c>
      <c r="K8" s="28"/>
    </row>
    <row r="9" spans="2:11" x14ac:dyDescent="0.2">
      <c r="B9" s="35"/>
      <c r="C9" s="36"/>
      <c r="D9" s="18">
        <v>1</v>
      </c>
      <c r="E9" s="18">
        <v>2</v>
      </c>
      <c r="F9" s="18" t="s">
        <v>67</v>
      </c>
      <c r="G9" s="18">
        <v>4</v>
      </c>
      <c r="H9" s="18">
        <v>5</v>
      </c>
      <c r="I9" s="18">
        <v>6</v>
      </c>
      <c r="J9" s="18">
        <v>7</v>
      </c>
      <c r="K9" s="18" t="s">
        <v>66</v>
      </c>
    </row>
    <row r="10" spans="2:11" x14ac:dyDescent="0.2">
      <c r="B10" s="37"/>
      <c r="C10" s="38"/>
      <c r="D10" s="39"/>
      <c r="E10" s="39"/>
      <c r="F10" s="39"/>
      <c r="G10" s="39"/>
      <c r="H10" s="39"/>
      <c r="I10" s="39"/>
      <c r="J10" s="39"/>
      <c r="K10" s="39"/>
    </row>
    <row r="11" spans="2:11" ht="15" x14ac:dyDescent="0.25">
      <c r="B11" s="40"/>
      <c r="C11" s="41" t="s">
        <v>85</v>
      </c>
      <c r="D11" s="13">
        <v>12694746</v>
      </c>
      <c r="E11" s="42">
        <v>11390104.119999999</v>
      </c>
      <c r="F11" s="13">
        <f>+D11+E11</f>
        <v>24084850.119999997</v>
      </c>
      <c r="G11" s="13">
        <v>14110750.85</v>
      </c>
      <c r="H11" s="13">
        <v>14110750.85</v>
      </c>
      <c r="I11" s="13">
        <v>14110750.85</v>
      </c>
      <c r="J11" s="13">
        <v>14110750.85</v>
      </c>
      <c r="K11" s="13">
        <f>+F11-H11</f>
        <v>9974099.2699999977</v>
      </c>
    </row>
    <row r="12" spans="2:11" ht="15" x14ac:dyDescent="0.25">
      <c r="B12" s="40"/>
      <c r="C12" s="43"/>
      <c r="D12" s="13"/>
      <c r="E12" s="42"/>
      <c r="F12" s="13"/>
      <c r="G12" s="13"/>
      <c r="H12" s="13"/>
      <c r="I12" s="13"/>
      <c r="J12" s="13"/>
      <c r="K12" s="13"/>
    </row>
    <row r="13" spans="2:11" ht="15" x14ac:dyDescent="0.25">
      <c r="B13" s="44"/>
      <c r="C13" s="41" t="s">
        <v>86</v>
      </c>
      <c r="D13" s="13">
        <v>549855</v>
      </c>
      <c r="E13" s="42">
        <v>21614258.890000001</v>
      </c>
      <c r="F13" s="13">
        <f>+D13+E13</f>
        <v>22164113.890000001</v>
      </c>
      <c r="G13" s="13">
        <v>4892005.87</v>
      </c>
      <c r="H13" s="13">
        <v>4892005.87</v>
      </c>
      <c r="I13" s="13">
        <v>4892005.87</v>
      </c>
      <c r="J13" s="13">
        <v>4866255.87</v>
      </c>
      <c r="K13" s="13">
        <f>+F13-H13</f>
        <v>17272108.02</v>
      </c>
    </row>
    <row r="14" spans="2:11" ht="15" x14ac:dyDescent="0.25">
      <c r="B14" s="40"/>
      <c r="C14" s="43"/>
      <c r="D14" s="13"/>
      <c r="E14" s="42"/>
      <c r="F14" s="13"/>
      <c r="G14" s="13"/>
      <c r="H14" s="13"/>
      <c r="I14" s="13"/>
      <c r="J14" s="13"/>
      <c r="K14" s="13"/>
    </row>
    <row r="15" spans="2:11" ht="15" x14ac:dyDescent="0.25">
      <c r="B15" s="44"/>
      <c r="C15" s="41" t="s">
        <v>87</v>
      </c>
      <c r="D15" s="13">
        <v>515874.8</v>
      </c>
      <c r="E15">
        <v>0</v>
      </c>
      <c r="F15" s="13">
        <f>+D15+E15</f>
        <v>515874.8</v>
      </c>
      <c r="G15" s="13">
        <v>0</v>
      </c>
      <c r="H15" s="13">
        <v>0</v>
      </c>
      <c r="I15" s="13">
        <v>0</v>
      </c>
      <c r="J15" s="13">
        <v>0</v>
      </c>
      <c r="K15" s="13">
        <f>+F15-H15</f>
        <v>515874.8</v>
      </c>
    </row>
    <row r="16" spans="2:11" x14ac:dyDescent="0.2">
      <c r="B16" s="45"/>
      <c r="C16" s="46"/>
      <c r="D16" s="47"/>
      <c r="E16" s="47"/>
      <c r="F16" s="47"/>
      <c r="G16" s="13"/>
      <c r="H16" s="13"/>
      <c r="I16" s="13"/>
      <c r="J16" s="13"/>
      <c r="K16" s="48"/>
    </row>
    <row r="17" spans="2:11" x14ac:dyDescent="0.2">
      <c r="B17" s="45"/>
      <c r="C17" s="46" t="s">
        <v>5</v>
      </c>
      <c r="D17" s="49">
        <f t="shared" ref="D17:K17" si="0">+D11+D13+D15</f>
        <v>13760475.800000001</v>
      </c>
      <c r="E17" s="49">
        <f t="shared" si="0"/>
        <v>33004363.009999998</v>
      </c>
      <c r="F17" s="49">
        <f t="shared" si="0"/>
        <v>46764838.809999995</v>
      </c>
      <c r="G17" s="50">
        <f t="shared" si="0"/>
        <v>19002756.719999999</v>
      </c>
      <c r="H17" s="50">
        <f t="shared" si="0"/>
        <v>19002756.719999999</v>
      </c>
      <c r="I17" s="50">
        <f t="shared" si="0"/>
        <v>19002756.719999999</v>
      </c>
      <c r="J17" s="50">
        <f t="shared" si="0"/>
        <v>18977006.719999999</v>
      </c>
      <c r="K17" s="50">
        <f t="shared" si="0"/>
        <v>27762082.09</v>
      </c>
    </row>
    <row r="18" spans="2:11" x14ac:dyDescent="0.2">
      <c r="B18" s="2"/>
      <c r="C18" s="2"/>
      <c r="D18" s="2"/>
      <c r="E18" s="2"/>
      <c r="F18" s="2"/>
      <c r="G18" s="2"/>
      <c r="H18" s="2"/>
      <c r="I18" s="2"/>
      <c r="K18" s="2"/>
    </row>
    <row r="19" spans="2:11" x14ac:dyDescent="0.2">
      <c r="C19" s="7" t="s">
        <v>4</v>
      </c>
      <c r="J19" s="1"/>
    </row>
    <row r="20" spans="2:11" x14ac:dyDescent="0.2">
      <c r="D20" s="6" t="str">
        <f>IF(D17=[1]CAdmon!D22," ","ERROR")</f>
        <v xml:space="preserve"> </v>
      </c>
      <c r="E20" s="6"/>
      <c r="F20" s="6"/>
      <c r="G20" s="6"/>
      <c r="H20" s="6"/>
      <c r="I20" s="6"/>
      <c r="J20" s="6"/>
      <c r="K20" s="6"/>
    </row>
    <row r="21" spans="2:11" x14ac:dyDescent="0.2">
      <c r="C21" s="5"/>
      <c r="J21" s="51"/>
      <c r="K21" s="51"/>
    </row>
    <row r="22" spans="2:11" x14ac:dyDescent="0.2">
      <c r="C22" s="4" t="s">
        <v>3</v>
      </c>
      <c r="F22" s="29" t="s">
        <v>2</v>
      </c>
      <c r="G22" s="29"/>
      <c r="H22" s="29"/>
      <c r="I22" s="29"/>
      <c r="J22" s="52"/>
      <c r="K22" s="52"/>
    </row>
    <row r="23" spans="2:11" x14ac:dyDescent="0.2">
      <c r="C23" s="3" t="s">
        <v>1</v>
      </c>
      <c r="F23" s="30" t="s">
        <v>0</v>
      </c>
      <c r="G23" s="30"/>
      <c r="H23" s="30"/>
      <c r="I23" s="30"/>
      <c r="J23" s="53"/>
      <c r="K23" s="53"/>
    </row>
    <row r="28" spans="2:11" x14ac:dyDescent="0.2">
      <c r="B28" s="24" t="s">
        <v>80</v>
      </c>
      <c r="C28" s="24"/>
      <c r="D28" s="24"/>
      <c r="E28" s="24"/>
      <c r="F28" s="24"/>
      <c r="G28" s="24"/>
      <c r="H28" s="24"/>
      <c r="I28" s="24"/>
    </row>
    <row r="29" spans="2:11" x14ac:dyDescent="0.2">
      <c r="B29" s="24" t="s">
        <v>79</v>
      </c>
      <c r="C29" s="24"/>
      <c r="D29" s="24"/>
      <c r="E29" s="24"/>
      <c r="F29" s="24"/>
      <c r="G29" s="24"/>
      <c r="H29" s="24"/>
      <c r="I29" s="24"/>
    </row>
    <row r="30" spans="2:11" ht="16.5" customHeight="1" x14ac:dyDescent="0.2">
      <c r="B30" s="24" t="s">
        <v>78</v>
      </c>
      <c r="C30" s="24"/>
      <c r="D30" s="24"/>
      <c r="E30" s="24"/>
      <c r="F30" s="24"/>
      <c r="G30" s="24"/>
      <c r="H30" s="24"/>
      <c r="I30" s="24"/>
    </row>
    <row r="31" spans="2:11" s="2" customFormat="1" ht="6.75" customHeight="1" x14ac:dyDescent="0.2"/>
    <row r="32" spans="2:11" s="2" customFormat="1" ht="18" customHeight="1" x14ac:dyDescent="0.2">
      <c r="C32" s="23" t="s">
        <v>77</v>
      </c>
      <c r="D32" s="22" t="s">
        <v>76</v>
      </c>
      <c r="E32" s="21"/>
      <c r="F32" s="20"/>
      <c r="G32" s="19"/>
      <c r="H32" s="19"/>
    </row>
    <row r="33" spans="2:9" s="2" customFormat="1" ht="6.75" customHeight="1" x14ac:dyDescent="0.2"/>
    <row r="34" spans="2:9" x14ac:dyDescent="0.2">
      <c r="B34" s="27" t="s">
        <v>75</v>
      </c>
      <c r="C34" s="27"/>
      <c r="D34" s="28" t="s">
        <v>74</v>
      </c>
      <c r="E34" s="28"/>
      <c r="F34" s="28"/>
      <c r="G34" s="28"/>
      <c r="H34" s="28"/>
      <c r="I34" s="28" t="s">
        <v>73</v>
      </c>
    </row>
    <row r="35" spans="2:9" ht="24" x14ac:dyDescent="0.2">
      <c r="B35" s="27"/>
      <c r="C35" s="27"/>
      <c r="D35" s="17" t="s">
        <v>72</v>
      </c>
      <c r="E35" s="17" t="s">
        <v>71</v>
      </c>
      <c r="F35" s="17" t="s">
        <v>70</v>
      </c>
      <c r="G35" s="17" t="s">
        <v>69</v>
      </c>
      <c r="H35" s="17" t="s">
        <v>68</v>
      </c>
      <c r="I35" s="28"/>
    </row>
    <row r="36" spans="2:9" ht="11.25" customHeight="1" x14ac:dyDescent="0.2">
      <c r="B36" s="27"/>
      <c r="C36" s="27"/>
      <c r="D36" s="17">
        <v>1</v>
      </c>
      <c r="E36" s="17">
        <v>2</v>
      </c>
      <c r="F36" s="17" t="s">
        <v>67</v>
      </c>
      <c r="G36" s="17">
        <v>4</v>
      </c>
      <c r="H36" s="17">
        <v>5</v>
      </c>
      <c r="I36" s="17" t="s">
        <v>66</v>
      </c>
    </row>
    <row r="37" spans="2:9" x14ac:dyDescent="0.2">
      <c r="B37" s="25" t="s">
        <v>65</v>
      </c>
      <c r="C37" s="26"/>
      <c r="D37" s="16">
        <f>SUM(D38:D44)</f>
        <v>9932098.0599999987</v>
      </c>
      <c r="E37" s="16">
        <f>SUM(E38:E44)</f>
        <v>7804848.0600000005</v>
      </c>
      <c r="F37" s="16">
        <f t="shared" ref="F37:F68" si="1">+D37+E37</f>
        <v>17736946.119999997</v>
      </c>
      <c r="G37" s="16">
        <f>SUM(G38:G44)</f>
        <v>10486962.439999999</v>
      </c>
      <c r="H37" s="16">
        <f>SUM(H38:H44)</f>
        <v>10486962.439999999</v>
      </c>
      <c r="I37" s="16">
        <f t="shared" ref="I37:I52" si="2">+F37-G37</f>
        <v>7249983.6799999978</v>
      </c>
    </row>
    <row r="38" spans="2:9" x14ac:dyDescent="0.2">
      <c r="B38" s="15">
        <v>1100</v>
      </c>
      <c r="C38" s="14" t="s">
        <v>64</v>
      </c>
      <c r="D38" s="13">
        <v>3072456.49</v>
      </c>
      <c r="E38" s="13">
        <v>3072456.49</v>
      </c>
      <c r="F38" s="13">
        <f t="shared" si="1"/>
        <v>6144912.9800000004</v>
      </c>
      <c r="G38" s="13">
        <v>4374955.72</v>
      </c>
      <c r="H38" s="13">
        <v>4374955.72</v>
      </c>
      <c r="I38" s="13">
        <f t="shared" si="2"/>
        <v>1769957.2600000007</v>
      </c>
    </row>
    <row r="39" spans="2:9" x14ac:dyDescent="0.2">
      <c r="B39" s="15">
        <v>1200</v>
      </c>
      <c r="C39" s="14" t="s">
        <v>63</v>
      </c>
      <c r="D39" s="13">
        <v>5505633.1200000001</v>
      </c>
      <c r="E39" s="13">
        <v>3378383.12</v>
      </c>
      <c r="F39" s="13">
        <f t="shared" si="1"/>
        <v>8884016.2400000002</v>
      </c>
      <c r="G39" s="13">
        <v>4552353.57</v>
      </c>
      <c r="H39" s="13">
        <v>4552353.57</v>
      </c>
      <c r="I39" s="13">
        <f t="shared" si="2"/>
        <v>4331662.67</v>
      </c>
    </row>
    <row r="40" spans="2:9" x14ac:dyDescent="0.2">
      <c r="B40" s="15">
        <v>1300</v>
      </c>
      <c r="C40" s="14" t="s">
        <v>62</v>
      </c>
      <c r="D40" s="13">
        <v>322098.27</v>
      </c>
      <c r="E40" s="13">
        <v>322098.27</v>
      </c>
      <c r="F40" s="13">
        <f t="shared" si="1"/>
        <v>644196.54</v>
      </c>
      <c r="G40" s="13">
        <v>211208</v>
      </c>
      <c r="H40" s="13">
        <v>211208</v>
      </c>
      <c r="I40" s="13">
        <f t="shared" si="2"/>
        <v>432988.54000000004</v>
      </c>
    </row>
    <row r="41" spans="2:9" x14ac:dyDescent="0.2">
      <c r="B41" s="15">
        <v>1400</v>
      </c>
      <c r="C41" s="14" t="s">
        <v>61</v>
      </c>
      <c r="D41" s="13">
        <v>609753.76</v>
      </c>
      <c r="E41" s="13">
        <v>609753.76</v>
      </c>
      <c r="F41" s="13">
        <f t="shared" si="1"/>
        <v>1219507.52</v>
      </c>
      <c r="G41" s="13">
        <v>602277.85</v>
      </c>
      <c r="H41" s="13">
        <v>602277.85</v>
      </c>
      <c r="I41" s="13">
        <f t="shared" si="2"/>
        <v>617229.67000000004</v>
      </c>
    </row>
    <row r="42" spans="2:9" x14ac:dyDescent="0.2">
      <c r="B42" s="15">
        <v>1500</v>
      </c>
      <c r="C42" s="14" t="s">
        <v>60</v>
      </c>
      <c r="D42" s="13">
        <v>422156.42</v>
      </c>
      <c r="E42" s="13">
        <v>422156.42</v>
      </c>
      <c r="F42" s="13">
        <f t="shared" si="1"/>
        <v>844312.84</v>
      </c>
      <c r="G42" s="13">
        <v>746167.3</v>
      </c>
      <c r="H42" s="13">
        <v>746167.3</v>
      </c>
      <c r="I42" s="13">
        <f t="shared" si="2"/>
        <v>98145.539999999921</v>
      </c>
    </row>
    <row r="43" spans="2:9" x14ac:dyDescent="0.2">
      <c r="B43" s="15">
        <v>1600</v>
      </c>
      <c r="C43" s="14" t="s">
        <v>59</v>
      </c>
      <c r="D43" s="13">
        <v>0</v>
      </c>
      <c r="E43" s="13">
        <v>0</v>
      </c>
      <c r="F43" s="13">
        <f t="shared" si="1"/>
        <v>0</v>
      </c>
      <c r="G43" s="13">
        <v>0</v>
      </c>
      <c r="H43" s="13">
        <v>0</v>
      </c>
      <c r="I43" s="13">
        <f t="shared" si="2"/>
        <v>0</v>
      </c>
    </row>
    <row r="44" spans="2:9" x14ac:dyDescent="0.2">
      <c r="B44" s="15">
        <v>1700</v>
      </c>
      <c r="C44" s="14" t="s">
        <v>58</v>
      </c>
      <c r="D44" s="13">
        <v>0</v>
      </c>
      <c r="E44" s="13">
        <v>0</v>
      </c>
      <c r="F44" s="16">
        <f t="shared" si="1"/>
        <v>0</v>
      </c>
      <c r="G44" s="13">
        <v>0</v>
      </c>
      <c r="H44" s="13">
        <v>0</v>
      </c>
      <c r="I44" s="13">
        <f t="shared" si="2"/>
        <v>0</v>
      </c>
    </row>
    <row r="45" spans="2:9" x14ac:dyDescent="0.2">
      <c r="B45" s="25" t="s">
        <v>57</v>
      </c>
      <c r="C45" s="26"/>
      <c r="D45" s="16">
        <f>SUM(D46:D54)</f>
        <v>698681.29999999993</v>
      </c>
      <c r="E45" s="16">
        <f>SUM(E46:E54)</f>
        <v>956825.59999999998</v>
      </c>
      <c r="F45" s="16">
        <f t="shared" si="1"/>
        <v>1655506.9</v>
      </c>
      <c r="G45" s="16">
        <f>SUM(G46:G54)</f>
        <v>919091.69</v>
      </c>
      <c r="H45" s="16">
        <f>SUM(H46:H54)</f>
        <v>919091.69</v>
      </c>
      <c r="I45" s="16">
        <f t="shared" si="2"/>
        <v>736415.21</v>
      </c>
    </row>
    <row r="46" spans="2:9" x14ac:dyDescent="0.2">
      <c r="B46" s="15">
        <v>2100</v>
      </c>
      <c r="C46" s="14" t="s">
        <v>56</v>
      </c>
      <c r="D46" s="13">
        <v>188613.88</v>
      </c>
      <c r="E46" s="13">
        <v>315294.88</v>
      </c>
      <c r="F46" s="13">
        <f t="shared" si="1"/>
        <v>503908.76</v>
      </c>
      <c r="G46" s="13">
        <v>341492.26</v>
      </c>
      <c r="H46" s="13">
        <v>341492.26</v>
      </c>
      <c r="I46" s="13">
        <f t="shared" si="2"/>
        <v>162416.5</v>
      </c>
    </row>
    <row r="47" spans="2:9" x14ac:dyDescent="0.2">
      <c r="B47" s="15">
        <v>2200</v>
      </c>
      <c r="C47" s="14" t="s">
        <v>55</v>
      </c>
      <c r="D47" s="13">
        <v>18179.68</v>
      </c>
      <c r="E47" s="13">
        <v>33179.68</v>
      </c>
      <c r="F47" s="13">
        <f t="shared" si="1"/>
        <v>51359.360000000001</v>
      </c>
      <c r="G47" s="13">
        <v>38652.629999999997</v>
      </c>
      <c r="H47" s="13">
        <v>38652.629999999997</v>
      </c>
      <c r="I47" s="13">
        <f t="shared" si="2"/>
        <v>12706.730000000003</v>
      </c>
    </row>
    <row r="48" spans="2:9" x14ac:dyDescent="0.2">
      <c r="B48" s="15">
        <v>2300</v>
      </c>
      <c r="C48" s="14" t="s">
        <v>54</v>
      </c>
      <c r="D48" s="13">
        <v>0</v>
      </c>
      <c r="E48" s="13">
        <v>5172.9799999999996</v>
      </c>
      <c r="F48" s="13">
        <f t="shared" si="1"/>
        <v>5172.9799999999996</v>
      </c>
      <c r="G48" s="13">
        <v>5172</v>
      </c>
      <c r="H48" s="13">
        <v>5172</v>
      </c>
      <c r="I48" s="13">
        <f t="shared" si="2"/>
        <v>0.97999999999956344</v>
      </c>
    </row>
    <row r="49" spans="2:9" x14ac:dyDescent="0.2">
      <c r="B49" s="15">
        <v>2400</v>
      </c>
      <c r="C49" s="14" t="s">
        <v>53</v>
      </c>
      <c r="D49" s="13">
        <v>131672.76</v>
      </c>
      <c r="E49" s="13">
        <v>131672.76</v>
      </c>
      <c r="F49" s="13">
        <f t="shared" si="1"/>
        <v>263345.52</v>
      </c>
      <c r="G49" s="13">
        <v>53702.09</v>
      </c>
      <c r="H49" s="13">
        <v>53702.09</v>
      </c>
      <c r="I49" s="13">
        <f t="shared" si="2"/>
        <v>209643.43000000002</v>
      </c>
    </row>
    <row r="50" spans="2:9" x14ac:dyDescent="0.2">
      <c r="B50" s="15">
        <v>2500</v>
      </c>
      <c r="C50" s="14" t="s">
        <v>52</v>
      </c>
      <c r="D50" s="13">
        <v>111647.17</v>
      </c>
      <c r="E50" s="13">
        <v>163730.94</v>
      </c>
      <c r="F50" s="13">
        <f t="shared" si="1"/>
        <v>275378.11</v>
      </c>
      <c r="G50" s="13">
        <v>139685.43</v>
      </c>
      <c r="H50" s="13">
        <v>139685.43</v>
      </c>
      <c r="I50" s="13">
        <f t="shared" si="2"/>
        <v>135692.68</v>
      </c>
    </row>
    <row r="51" spans="2:9" x14ac:dyDescent="0.2">
      <c r="B51" s="15">
        <v>2600</v>
      </c>
      <c r="C51" s="14" t="s">
        <v>51</v>
      </c>
      <c r="D51" s="13">
        <v>200040.84</v>
      </c>
      <c r="E51" s="13">
        <v>200040.84</v>
      </c>
      <c r="F51" s="13">
        <f t="shared" si="1"/>
        <v>400081.68</v>
      </c>
      <c r="G51" s="13">
        <v>268595.64</v>
      </c>
      <c r="H51" s="13">
        <v>268595.64</v>
      </c>
      <c r="I51" s="13">
        <f t="shared" si="2"/>
        <v>131486.03999999998</v>
      </c>
    </row>
    <row r="52" spans="2:9" x14ac:dyDescent="0.2">
      <c r="B52" s="15">
        <v>2700</v>
      </c>
      <c r="C52" s="14" t="s">
        <v>50</v>
      </c>
      <c r="D52" s="13">
        <v>48526.97</v>
      </c>
      <c r="E52" s="13">
        <v>107733.52</v>
      </c>
      <c r="F52" s="13">
        <f t="shared" si="1"/>
        <v>156260.49</v>
      </c>
      <c r="G52" s="13">
        <v>71791.64</v>
      </c>
      <c r="H52" s="13">
        <v>71791.64</v>
      </c>
      <c r="I52" s="13">
        <f t="shared" si="2"/>
        <v>84468.849999999991</v>
      </c>
    </row>
    <row r="53" spans="2:9" x14ac:dyDescent="0.2">
      <c r="B53" s="15">
        <v>2800</v>
      </c>
      <c r="C53" s="14" t="s">
        <v>49</v>
      </c>
      <c r="D53" s="13">
        <v>0</v>
      </c>
      <c r="E53" s="13">
        <v>0</v>
      </c>
      <c r="F53" s="13">
        <f t="shared" si="1"/>
        <v>0</v>
      </c>
      <c r="G53" s="13">
        <v>0</v>
      </c>
      <c r="H53" s="13">
        <v>0</v>
      </c>
      <c r="I53" s="16"/>
    </row>
    <row r="54" spans="2:9" x14ac:dyDescent="0.2">
      <c r="B54" s="15">
        <v>2900</v>
      </c>
      <c r="C54" s="14" t="s">
        <v>48</v>
      </c>
      <c r="D54" s="13">
        <v>0</v>
      </c>
      <c r="E54" s="13">
        <v>0</v>
      </c>
      <c r="F54" s="13">
        <f t="shared" si="1"/>
        <v>0</v>
      </c>
      <c r="G54" s="13">
        <v>0</v>
      </c>
      <c r="H54" s="13">
        <v>0</v>
      </c>
      <c r="I54" s="16"/>
    </row>
    <row r="55" spans="2:9" x14ac:dyDescent="0.2">
      <c r="B55" s="25" t="s">
        <v>47</v>
      </c>
      <c r="C55" s="26"/>
      <c r="D55" s="16">
        <f>SUM(D56:D64)</f>
        <v>1813966.6400000001</v>
      </c>
      <c r="E55" s="16">
        <f>SUM(E56:E64)</f>
        <v>2628430.4600000004</v>
      </c>
      <c r="F55" s="16">
        <f t="shared" si="1"/>
        <v>4442397.1000000006</v>
      </c>
      <c r="G55" s="16">
        <f>SUM(G56:G64)</f>
        <v>2573946.7199999997</v>
      </c>
      <c r="H55" s="16">
        <f>SUM(H56:H64)</f>
        <v>2573946.7199999997</v>
      </c>
      <c r="I55" s="16">
        <f t="shared" ref="I55:I96" si="3">+F55-G55</f>
        <v>1868450.3800000008</v>
      </c>
    </row>
    <row r="56" spans="2:9" x14ac:dyDescent="0.2">
      <c r="B56" s="15">
        <v>3100</v>
      </c>
      <c r="C56" s="14" t="s">
        <v>46</v>
      </c>
      <c r="D56" s="13">
        <v>610592.04</v>
      </c>
      <c r="E56" s="13">
        <v>610592.04</v>
      </c>
      <c r="F56" s="13">
        <f t="shared" si="1"/>
        <v>1221184.08</v>
      </c>
      <c r="G56" s="13">
        <v>336774.89</v>
      </c>
      <c r="H56" s="13">
        <v>336774.89</v>
      </c>
      <c r="I56" s="13">
        <f t="shared" si="3"/>
        <v>884409.19000000006</v>
      </c>
    </row>
    <row r="57" spans="2:9" x14ac:dyDescent="0.2">
      <c r="B57" s="15">
        <v>3200</v>
      </c>
      <c r="C57" s="14" t="s">
        <v>45</v>
      </c>
      <c r="D57" s="13">
        <v>33830.47</v>
      </c>
      <c r="E57" s="13">
        <v>101997.99</v>
      </c>
      <c r="F57" s="13">
        <f t="shared" si="1"/>
        <v>135828.46000000002</v>
      </c>
      <c r="G57" s="13">
        <v>105118.39</v>
      </c>
      <c r="H57" s="13">
        <v>105118.39</v>
      </c>
      <c r="I57" s="13">
        <f t="shared" si="3"/>
        <v>30710.070000000022</v>
      </c>
    </row>
    <row r="58" spans="2:9" x14ac:dyDescent="0.2">
      <c r="B58" s="15">
        <v>3300</v>
      </c>
      <c r="C58" s="14" t="s">
        <v>44</v>
      </c>
      <c r="D58" s="13">
        <v>434258.13</v>
      </c>
      <c r="E58" s="13">
        <v>516940.61</v>
      </c>
      <c r="F58" s="13">
        <f t="shared" si="1"/>
        <v>951198.74</v>
      </c>
      <c r="G58" s="13">
        <v>682070.32</v>
      </c>
      <c r="H58" s="13">
        <v>682070.32</v>
      </c>
      <c r="I58" s="13">
        <f t="shared" si="3"/>
        <v>269128.42000000004</v>
      </c>
    </row>
    <row r="59" spans="2:9" x14ac:dyDescent="0.2">
      <c r="B59" s="15">
        <v>3400</v>
      </c>
      <c r="C59" s="14" t="s">
        <v>43</v>
      </c>
      <c r="D59" s="13">
        <v>27650.28</v>
      </c>
      <c r="E59" s="13">
        <v>142107.21</v>
      </c>
      <c r="F59" s="13">
        <f t="shared" si="1"/>
        <v>169757.49</v>
      </c>
      <c r="G59" s="13">
        <v>142107.21</v>
      </c>
      <c r="H59" s="13">
        <v>142107.21</v>
      </c>
      <c r="I59" s="13">
        <f t="shared" si="3"/>
        <v>27650.28</v>
      </c>
    </row>
    <row r="60" spans="2:9" x14ac:dyDescent="0.2">
      <c r="B60" s="15">
        <v>3500</v>
      </c>
      <c r="C60" s="14" t="s">
        <v>42</v>
      </c>
      <c r="D60" s="13">
        <v>443291.69</v>
      </c>
      <c r="E60" s="13">
        <v>585660.21</v>
      </c>
      <c r="F60" s="13">
        <f t="shared" si="1"/>
        <v>1028951.8999999999</v>
      </c>
      <c r="G60" s="13">
        <v>594934.75</v>
      </c>
      <c r="H60" s="13">
        <v>594934.75</v>
      </c>
      <c r="I60" s="13">
        <f t="shared" si="3"/>
        <v>434017.14999999991</v>
      </c>
    </row>
    <row r="61" spans="2:9" x14ac:dyDescent="0.2">
      <c r="B61" s="15">
        <v>3600</v>
      </c>
      <c r="C61" s="14" t="s">
        <v>41</v>
      </c>
      <c r="D61" s="13">
        <v>88251.28</v>
      </c>
      <c r="E61" s="13">
        <v>88251.28</v>
      </c>
      <c r="F61" s="13">
        <f t="shared" si="1"/>
        <v>176502.56</v>
      </c>
      <c r="G61" s="13">
        <v>50009.24</v>
      </c>
      <c r="H61" s="13">
        <v>50009.24</v>
      </c>
      <c r="I61" s="13">
        <f t="shared" si="3"/>
        <v>126493.32</v>
      </c>
    </row>
    <row r="62" spans="2:9" x14ac:dyDescent="0.2">
      <c r="B62" s="15">
        <v>3700</v>
      </c>
      <c r="C62" s="14" t="s">
        <v>40</v>
      </c>
      <c r="D62" s="13">
        <v>74483.27</v>
      </c>
      <c r="E62" s="13">
        <v>211594.59</v>
      </c>
      <c r="F62" s="13">
        <f t="shared" si="1"/>
        <v>286077.86</v>
      </c>
      <c r="G62" s="13">
        <v>236347.79</v>
      </c>
      <c r="H62" s="13">
        <v>236347.79</v>
      </c>
      <c r="I62" s="13">
        <f t="shared" si="3"/>
        <v>49730.069999999978</v>
      </c>
    </row>
    <row r="63" spans="2:9" x14ac:dyDescent="0.2">
      <c r="B63" s="15">
        <v>3800</v>
      </c>
      <c r="C63" s="14" t="s">
        <v>39</v>
      </c>
      <c r="D63" s="13">
        <v>58021.52</v>
      </c>
      <c r="E63" s="13">
        <v>142587.20000000001</v>
      </c>
      <c r="F63" s="13">
        <f t="shared" si="1"/>
        <v>200608.72</v>
      </c>
      <c r="G63" s="13">
        <v>167704.37</v>
      </c>
      <c r="H63" s="13">
        <v>167704.37</v>
      </c>
      <c r="I63" s="13">
        <f t="shared" si="3"/>
        <v>32904.350000000006</v>
      </c>
    </row>
    <row r="64" spans="2:9" x14ac:dyDescent="0.2">
      <c r="B64" s="15">
        <v>3900</v>
      </c>
      <c r="C64" s="14" t="s">
        <v>38</v>
      </c>
      <c r="D64" s="13">
        <v>43587.96</v>
      </c>
      <c r="E64" s="13">
        <v>228699.33</v>
      </c>
      <c r="F64" s="13">
        <f t="shared" si="1"/>
        <v>272287.28999999998</v>
      </c>
      <c r="G64" s="13">
        <v>258879.76</v>
      </c>
      <c r="H64" s="13">
        <v>258879.76</v>
      </c>
      <c r="I64" s="13">
        <f t="shared" si="3"/>
        <v>13407.52999999997</v>
      </c>
    </row>
    <row r="65" spans="2:9" x14ac:dyDescent="0.2">
      <c r="B65" s="25" t="s">
        <v>37</v>
      </c>
      <c r="C65" s="26"/>
      <c r="D65" s="16">
        <f>SUM(D66:D74)</f>
        <v>250000</v>
      </c>
      <c r="E65" s="16">
        <f>SUM(E66:E74)</f>
        <v>0</v>
      </c>
      <c r="F65" s="16">
        <f t="shared" si="1"/>
        <v>250000</v>
      </c>
      <c r="G65" s="16">
        <f>SUM(G66:G74)</f>
        <v>130750</v>
      </c>
      <c r="H65" s="16">
        <f>SUM(H66:H74)</f>
        <v>130750</v>
      </c>
      <c r="I65" s="16">
        <f t="shared" si="3"/>
        <v>119250</v>
      </c>
    </row>
    <row r="66" spans="2:9" x14ac:dyDescent="0.2">
      <c r="B66" s="15">
        <v>4100</v>
      </c>
      <c r="C66" s="14" t="s">
        <v>36</v>
      </c>
      <c r="D66" s="13">
        <v>0</v>
      </c>
      <c r="E66" s="13">
        <v>0</v>
      </c>
      <c r="F66" s="13">
        <f t="shared" si="1"/>
        <v>0</v>
      </c>
      <c r="G66" s="13">
        <v>0</v>
      </c>
      <c r="H66" s="13">
        <v>0</v>
      </c>
      <c r="I66" s="13">
        <f t="shared" si="3"/>
        <v>0</v>
      </c>
    </row>
    <row r="67" spans="2:9" x14ac:dyDescent="0.2">
      <c r="B67" s="15">
        <v>4200</v>
      </c>
      <c r="C67" s="14" t="s">
        <v>35</v>
      </c>
      <c r="D67" s="13">
        <v>0</v>
      </c>
      <c r="E67" s="13">
        <v>0</v>
      </c>
      <c r="F67" s="13">
        <f t="shared" si="1"/>
        <v>0</v>
      </c>
      <c r="G67" s="13">
        <v>0</v>
      </c>
      <c r="H67" s="13">
        <v>0</v>
      </c>
      <c r="I67" s="13">
        <f t="shared" si="3"/>
        <v>0</v>
      </c>
    </row>
    <row r="68" spans="2:9" x14ac:dyDescent="0.2">
      <c r="B68" s="15">
        <v>4300</v>
      </c>
      <c r="C68" s="14" t="s">
        <v>34</v>
      </c>
      <c r="D68" s="13">
        <v>0</v>
      </c>
      <c r="E68" s="13">
        <v>0</v>
      </c>
      <c r="F68" s="13">
        <f t="shared" si="1"/>
        <v>0</v>
      </c>
      <c r="G68" s="13">
        <v>0</v>
      </c>
      <c r="H68" s="13">
        <v>0</v>
      </c>
      <c r="I68" s="13">
        <f t="shared" si="3"/>
        <v>0</v>
      </c>
    </row>
    <row r="69" spans="2:9" x14ac:dyDescent="0.2">
      <c r="B69" s="15">
        <v>4400</v>
      </c>
      <c r="C69" s="14" t="s">
        <v>33</v>
      </c>
      <c r="D69" s="13">
        <v>250000</v>
      </c>
      <c r="E69" s="13">
        <v>0</v>
      </c>
      <c r="F69" s="13">
        <f t="shared" ref="F69:F100" si="4">+D69+E69</f>
        <v>250000</v>
      </c>
      <c r="G69" s="13">
        <v>130750</v>
      </c>
      <c r="H69" s="13">
        <v>130750</v>
      </c>
      <c r="I69" s="13">
        <f t="shared" si="3"/>
        <v>119250</v>
      </c>
    </row>
    <row r="70" spans="2:9" x14ac:dyDescent="0.2">
      <c r="B70" s="15">
        <v>4500</v>
      </c>
      <c r="C70" s="14" t="s">
        <v>32</v>
      </c>
      <c r="D70" s="13">
        <v>0</v>
      </c>
      <c r="E70" s="13">
        <v>0</v>
      </c>
      <c r="F70" s="13">
        <f t="shared" si="4"/>
        <v>0</v>
      </c>
      <c r="G70" s="13">
        <v>0</v>
      </c>
      <c r="H70" s="13">
        <v>0</v>
      </c>
      <c r="I70" s="13">
        <f t="shared" si="3"/>
        <v>0</v>
      </c>
    </row>
    <row r="71" spans="2:9" x14ac:dyDescent="0.2">
      <c r="B71" s="15">
        <v>4600</v>
      </c>
      <c r="C71" s="14" t="s">
        <v>31</v>
      </c>
      <c r="D71" s="13">
        <v>0</v>
      </c>
      <c r="E71" s="13">
        <v>0</v>
      </c>
      <c r="F71" s="13">
        <f t="shared" si="4"/>
        <v>0</v>
      </c>
      <c r="G71" s="13">
        <v>0</v>
      </c>
      <c r="H71" s="13">
        <v>0</v>
      </c>
      <c r="I71" s="13">
        <f t="shared" si="3"/>
        <v>0</v>
      </c>
    </row>
    <row r="72" spans="2:9" x14ac:dyDescent="0.2">
      <c r="B72" s="15">
        <v>4700</v>
      </c>
      <c r="C72" s="14" t="s">
        <v>30</v>
      </c>
      <c r="D72" s="13">
        <v>0</v>
      </c>
      <c r="E72" s="13">
        <v>0</v>
      </c>
      <c r="F72" s="13">
        <f t="shared" si="4"/>
        <v>0</v>
      </c>
      <c r="G72" s="13">
        <v>0</v>
      </c>
      <c r="H72" s="13">
        <v>0</v>
      </c>
      <c r="I72" s="13">
        <f t="shared" si="3"/>
        <v>0</v>
      </c>
    </row>
    <row r="73" spans="2:9" x14ac:dyDescent="0.2">
      <c r="B73" s="15">
        <v>4800</v>
      </c>
      <c r="C73" s="14" t="s">
        <v>29</v>
      </c>
      <c r="D73" s="13">
        <v>0</v>
      </c>
      <c r="E73" s="13">
        <v>0</v>
      </c>
      <c r="F73" s="13">
        <f t="shared" si="4"/>
        <v>0</v>
      </c>
      <c r="G73" s="13">
        <v>0</v>
      </c>
      <c r="H73" s="13">
        <v>0</v>
      </c>
      <c r="I73" s="13">
        <f t="shared" si="3"/>
        <v>0</v>
      </c>
    </row>
    <row r="74" spans="2:9" x14ac:dyDescent="0.2">
      <c r="B74" s="15">
        <v>4900</v>
      </c>
      <c r="C74" s="14" t="s">
        <v>28</v>
      </c>
      <c r="D74" s="13">
        <v>0</v>
      </c>
      <c r="E74" s="13">
        <v>0</v>
      </c>
      <c r="F74" s="13">
        <f t="shared" si="4"/>
        <v>0</v>
      </c>
      <c r="G74" s="13">
        <v>0</v>
      </c>
      <c r="H74" s="13">
        <v>0</v>
      </c>
      <c r="I74" s="13">
        <f t="shared" si="3"/>
        <v>0</v>
      </c>
    </row>
    <row r="75" spans="2:9" x14ac:dyDescent="0.2">
      <c r="B75" s="25" t="s">
        <v>27</v>
      </c>
      <c r="C75" s="26"/>
      <c r="D75" s="16">
        <f>SUM(D76:D84)</f>
        <v>549855</v>
      </c>
      <c r="E75" s="16">
        <f>SUM(E76:E84)</f>
        <v>3153202.09</v>
      </c>
      <c r="F75" s="16">
        <f t="shared" si="4"/>
        <v>3703057.09</v>
      </c>
      <c r="G75" s="16">
        <f>SUM(G76:G84)</f>
        <v>216225</v>
      </c>
      <c r="H75" s="16">
        <f>SUM(H76:H84)</f>
        <v>190475</v>
      </c>
      <c r="I75" s="16">
        <f t="shared" si="3"/>
        <v>3486832.09</v>
      </c>
    </row>
    <row r="76" spans="2:9" x14ac:dyDescent="0.2">
      <c r="B76" s="15">
        <v>5100</v>
      </c>
      <c r="C76" s="14" t="s">
        <v>26</v>
      </c>
      <c r="D76" s="13">
        <v>390855</v>
      </c>
      <c r="E76" s="13">
        <v>1488102.75</v>
      </c>
      <c r="F76" s="13">
        <f t="shared" si="4"/>
        <v>1878957.75</v>
      </c>
      <c r="G76" s="13">
        <v>25750</v>
      </c>
      <c r="H76" s="13">
        <v>0</v>
      </c>
      <c r="I76" s="13">
        <f t="shared" si="3"/>
        <v>1853207.75</v>
      </c>
    </row>
    <row r="77" spans="2:9" x14ac:dyDescent="0.2">
      <c r="B77" s="15">
        <v>5200</v>
      </c>
      <c r="C77" s="14" t="s">
        <v>25</v>
      </c>
      <c r="D77" s="13">
        <v>0</v>
      </c>
      <c r="E77" s="13">
        <v>160000</v>
      </c>
      <c r="F77" s="13">
        <f t="shared" si="4"/>
        <v>160000</v>
      </c>
      <c r="G77" s="13">
        <v>0</v>
      </c>
      <c r="H77" s="13">
        <v>0</v>
      </c>
      <c r="I77" s="13">
        <f t="shared" si="3"/>
        <v>160000</v>
      </c>
    </row>
    <row r="78" spans="2:9" x14ac:dyDescent="0.2">
      <c r="B78" s="15">
        <v>5300</v>
      </c>
      <c r="C78" s="14" t="s">
        <v>24</v>
      </c>
      <c r="D78" s="13">
        <v>0</v>
      </c>
      <c r="E78" s="13">
        <v>1314624.3400000001</v>
      </c>
      <c r="F78" s="13">
        <f t="shared" si="4"/>
        <v>1314624.3400000001</v>
      </c>
      <c r="G78" s="13">
        <v>0</v>
      </c>
      <c r="H78" s="13">
        <v>0</v>
      </c>
      <c r="I78" s="13">
        <f t="shared" si="3"/>
        <v>1314624.3400000001</v>
      </c>
    </row>
    <row r="79" spans="2:9" x14ac:dyDescent="0.2">
      <c r="B79" s="15">
        <v>5400</v>
      </c>
      <c r="C79" s="14" t="s">
        <v>23</v>
      </c>
      <c r="D79" s="13">
        <v>159000</v>
      </c>
      <c r="E79" s="13">
        <v>190475</v>
      </c>
      <c r="F79" s="13">
        <f t="shared" si="4"/>
        <v>349475</v>
      </c>
      <c r="G79" s="13">
        <v>190475</v>
      </c>
      <c r="H79" s="13">
        <v>190475</v>
      </c>
      <c r="I79" s="13">
        <f t="shared" si="3"/>
        <v>159000</v>
      </c>
    </row>
    <row r="80" spans="2:9" x14ac:dyDescent="0.2">
      <c r="B80" s="15">
        <v>5500</v>
      </c>
      <c r="C80" s="14" t="s">
        <v>22</v>
      </c>
      <c r="D80" s="13">
        <v>0</v>
      </c>
      <c r="E80" s="13">
        <v>0</v>
      </c>
      <c r="F80" s="13">
        <f t="shared" si="4"/>
        <v>0</v>
      </c>
      <c r="G80" s="13">
        <v>0</v>
      </c>
      <c r="H80" s="13">
        <v>0</v>
      </c>
      <c r="I80" s="13">
        <f t="shared" si="3"/>
        <v>0</v>
      </c>
    </row>
    <row r="81" spans="2:9" x14ac:dyDescent="0.2">
      <c r="B81" s="15">
        <v>5600</v>
      </c>
      <c r="C81" s="14" t="s">
        <v>21</v>
      </c>
      <c r="D81" s="13">
        <v>0</v>
      </c>
      <c r="E81" s="13">
        <v>0</v>
      </c>
      <c r="F81" s="13">
        <f t="shared" si="4"/>
        <v>0</v>
      </c>
      <c r="G81" s="13">
        <v>0</v>
      </c>
      <c r="H81" s="13">
        <v>0</v>
      </c>
      <c r="I81" s="13">
        <f t="shared" si="3"/>
        <v>0</v>
      </c>
    </row>
    <row r="82" spans="2:9" x14ac:dyDescent="0.2">
      <c r="B82" s="15">
        <v>5700</v>
      </c>
      <c r="C82" s="14" t="s">
        <v>20</v>
      </c>
      <c r="D82" s="13">
        <v>0</v>
      </c>
      <c r="E82" s="13">
        <v>0</v>
      </c>
      <c r="F82" s="13">
        <f t="shared" si="4"/>
        <v>0</v>
      </c>
      <c r="G82" s="13">
        <v>0</v>
      </c>
      <c r="H82" s="13">
        <v>0</v>
      </c>
      <c r="I82" s="13">
        <f t="shared" si="3"/>
        <v>0</v>
      </c>
    </row>
    <row r="83" spans="2:9" x14ac:dyDescent="0.2">
      <c r="B83" s="15">
        <v>5800</v>
      </c>
      <c r="C83" s="14" t="s">
        <v>19</v>
      </c>
      <c r="D83" s="13">
        <v>0</v>
      </c>
      <c r="E83" s="13">
        <v>0</v>
      </c>
      <c r="F83" s="13">
        <f t="shared" si="4"/>
        <v>0</v>
      </c>
      <c r="G83" s="13">
        <v>0</v>
      </c>
      <c r="H83" s="13">
        <v>0</v>
      </c>
      <c r="I83" s="13">
        <f t="shared" si="3"/>
        <v>0</v>
      </c>
    </row>
    <row r="84" spans="2:9" x14ac:dyDescent="0.2">
      <c r="B84" s="15">
        <v>5900</v>
      </c>
      <c r="C84" s="14" t="s">
        <v>18</v>
      </c>
      <c r="D84" s="13">
        <v>0</v>
      </c>
      <c r="E84" s="13">
        <v>0</v>
      </c>
      <c r="F84" s="13">
        <f t="shared" si="4"/>
        <v>0</v>
      </c>
      <c r="G84" s="13">
        <v>0</v>
      </c>
      <c r="H84" s="13">
        <v>0</v>
      </c>
      <c r="I84" s="13">
        <f t="shared" si="3"/>
        <v>0</v>
      </c>
    </row>
    <row r="85" spans="2:9" x14ac:dyDescent="0.2">
      <c r="B85" s="25" t="s">
        <v>17</v>
      </c>
      <c r="C85" s="26"/>
      <c r="D85" s="16">
        <f>SUM(D86:D88)</f>
        <v>0</v>
      </c>
      <c r="E85" s="16">
        <f>SUM(E86:E88)</f>
        <v>18461056.800000001</v>
      </c>
      <c r="F85" s="16">
        <f t="shared" si="4"/>
        <v>18461056.800000001</v>
      </c>
      <c r="G85" s="16">
        <f>SUM(G86:G88)</f>
        <v>4675780.87</v>
      </c>
      <c r="H85" s="16">
        <f>SUM(H86:H88)</f>
        <v>4675780.87</v>
      </c>
      <c r="I85" s="16">
        <f t="shared" si="3"/>
        <v>13785275.93</v>
      </c>
    </row>
    <row r="86" spans="2:9" x14ac:dyDescent="0.2">
      <c r="B86" s="15">
        <v>6100</v>
      </c>
      <c r="C86" s="14" t="s">
        <v>16</v>
      </c>
      <c r="D86" s="13">
        <v>0</v>
      </c>
      <c r="E86" s="13">
        <v>0</v>
      </c>
      <c r="F86" s="13">
        <f t="shared" si="4"/>
        <v>0</v>
      </c>
      <c r="G86" s="13">
        <v>0</v>
      </c>
      <c r="H86" s="13">
        <v>0</v>
      </c>
      <c r="I86" s="13">
        <f t="shared" si="3"/>
        <v>0</v>
      </c>
    </row>
    <row r="87" spans="2:9" x14ac:dyDescent="0.2">
      <c r="B87" s="15">
        <v>6200</v>
      </c>
      <c r="C87" s="14" t="s">
        <v>15</v>
      </c>
      <c r="D87" s="13">
        <v>0</v>
      </c>
      <c r="E87" s="13">
        <v>18461056.800000001</v>
      </c>
      <c r="F87" s="13">
        <f t="shared" si="4"/>
        <v>18461056.800000001</v>
      </c>
      <c r="G87" s="13">
        <v>4675780.87</v>
      </c>
      <c r="H87" s="13">
        <v>4675780.87</v>
      </c>
      <c r="I87" s="13">
        <f t="shared" si="3"/>
        <v>13785275.93</v>
      </c>
    </row>
    <row r="88" spans="2:9" x14ac:dyDescent="0.2">
      <c r="B88" s="15">
        <v>6300</v>
      </c>
      <c r="C88" s="14" t="s">
        <v>14</v>
      </c>
      <c r="D88" s="13">
        <v>0</v>
      </c>
      <c r="E88" s="13">
        <v>0</v>
      </c>
      <c r="F88" s="13">
        <f t="shared" si="4"/>
        <v>0</v>
      </c>
      <c r="G88" s="13">
        <v>0</v>
      </c>
      <c r="H88" s="13">
        <v>0</v>
      </c>
      <c r="I88" s="13">
        <f t="shared" si="3"/>
        <v>0</v>
      </c>
    </row>
    <row r="89" spans="2:9" x14ac:dyDescent="0.2">
      <c r="B89" s="25" t="s">
        <v>13</v>
      </c>
      <c r="C89" s="26" t="s">
        <v>13</v>
      </c>
      <c r="D89" s="16">
        <f>SUM(D90:D96)</f>
        <v>515874.8</v>
      </c>
      <c r="E89" s="16">
        <f>SUM(E90:E96)</f>
        <v>0</v>
      </c>
      <c r="F89" s="16">
        <f t="shared" si="4"/>
        <v>515874.8</v>
      </c>
      <c r="G89" s="16">
        <f>SUM(G90:G96)</f>
        <v>0</v>
      </c>
      <c r="H89" s="16">
        <f>SUM(H90:H96)</f>
        <v>0</v>
      </c>
      <c r="I89" s="16">
        <f t="shared" si="3"/>
        <v>515874.8</v>
      </c>
    </row>
    <row r="90" spans="2:9" x14ac:dyDescent="0.2">
      <c r="B90" s="15">
        <v>7100</v>
      </c>
      <c r="C90" s="14" t="s">
        <v>12</v>
      </c>
      <c r="D90" s="13">
        <v>0</v>
      </c>
      <c r="E90" s="13">
        <v>0</v>
      </c>
      <c r="F90" s="13">
        <f t="shared" si="4"/>
        <v>0</v>
      </c>
      <c r="G90" s="13">
        <v>0</v>
      </c>
      <c r="H90" s="13">
        <v>0</v>
      </c>
      <c r="I90" s="13">
        <f t="shared" si="3"/>
        <v>0</v>
      </c>
    </row>
    <row r="91" spans="2:9" x14ac:dyDescent="0.2">
      <c r="B91" s="15">
        <v>7200</v>
      </c>
      <c r="C91" s="14" t="s">
        <v>11</v>
      </c>
      <c r="D91" s="13">
        <v>0</v>
      </c>
      <c r="E91" s="13">
        <v>0</v>
      </c>
      <c r="F91" s="13">
        <f t="shared" si="4"/>
        <v>0</v>
      </c>
      <c r="G91" s="13">
        <v>0</v>
      </c>
      <c r="H91" s="13">
        <v>0</v>
      </c>
      <c r="I91" s="13">
        <f t="shared" si="3"/>
        <v>0</v>
      </c>
    </row>
    <row r="92" spans="2:9" x14ac:dyDescent="0.2">
      <c r="B92" s="15">
        <v>7300</v>
      </c>
      <c r="C92" s="14" t="s">
        <v>10</v>
      </c>
      <c r="D92" s="13">
        <v>0</v>
      </c>
      <c r="E92" s="13">
        <v>0</v>
      </c>
      <c r="F92" s="13">
        <f t="shared" si="4"/>
        <v>0</v>
      </c>
      <c r="G92" s="13">
        <v>0</v>
      </c>
      <c r="H92" s="13">
        <v>0</v>
      </c>
      <c r="I92" s="13">
        <f t="shared" si="3"/>
        <v>0</v>
      </c>
    </row>
    <row r="93" spans="2:9" x14ac:dyDescent="0.2">
      <c r="B93" s="15">
        <v>7400</v>
      </c>
      <c r="C93" s="14" t="s">
        <v>9</v>
      </c>
      <c r="D93" s="13">
        <v>0</v>
      </c>
      <c r="E93" s="13">
        <v>0</v>
      </c>
      <c r="F93" s="13">
        <f t="shared" si="4"/>
        <v>0</v>
      </c>
      <c r="G93" s="13">
        <v>0</v>
      </c>
      <c r="H93" s="13">
        <v>0</v>
      </c>
      <c r="I93" s="13">
        <f t="shared" si="3"/>
        <v>0</v>
      </c>
    </row>
    <row r="94" spans="2:9" x14ac:dyDescent="0.2">
      <c r="B94" s="15">
        <v>7500</v>
      </c>
      <c r="C94" s="14" t="s">
        <v>8</v>
      </c>
      <c r="D94" s="13">
        <v>0</v>
      </c>
      <c r="E94" s="13">
        <v>0</v>
      </c>
      <c r="F94" s="13">
        <f t="shared" si="4"/>
        <v>0</v>
      </c>
      <c r="G94" s="13">
        <v>0</v>
      </c>
      <c r="H94" s="13">
        <v>0</v>
      </c>
      <c r="I94" s="13">
        <f t="shared" si="3"/>
        <v>0</v>
      </c>
    </row>
    <row r="95" spans="2:9" x14ac:dyDescent="0.2">
      <c r="B95" s="15">
        <v>7600</v>
      </c>
      <c r="C95" s="14" t="s">
        <v>7</v>
      </c>
      <c r="D95" s="13">
        <v>0</v>
      </c>
      <c r="E95" s="13">
        <v>0</v>
      </c>
      <c r="F95" s="13">
        <f t="shared" si="4"/>
        <v>0</v>
      </c>
      <c r="G95" s="13">
        <v>0</v>
      </c>
      <c r="H95" s="13">
        <v>0</v>
      </c>
      <c r="I95" s="13">
        <f t="shared" si="3"/>
        <v>0</v>
      </c>
    </row>
    <row r="96" spans="2:9" x14ac:dyDescent="0.2">
      <c r="B96" s="15">
        <v>7900</v>
      </c>
      <c r="C96" s="14" t="s">
        <v>6</v>
      </c>
      <c r="D96" s="13">
        <v>515874.8</v>
      </c>
      <c r="E96" s="13">
        <v>0</v>
      </c>
      <c r="F96" s="13">
        <f t="shared" si="4"/>
        <v>515874.8</v>
      </c>
      <c r="G96" s="13">
        <v>0</v>
      </c>
      <c r="H96" s="13">
        <v>0</v>
      </c>
      <c r="I96" s="13">
        <f t="shared" si="3"/>
        <v>515874.8</v>
      </c>
    </row>
    <row r="97" spans="1:10" s="8" customFormat="1" x14ac:dyDescent="0.2">
      <c r="A97" s="9"/>
      <c r="B97" s="12"/>
      <c r="C97" s="11" t="s">
        <v>5</v>
      </c>
      <c r="D97" s="10">
        <f t="shared" ref="D97:I97" si="5">+D37+D45+D55+D65+D75+D85+D89</f>
        <v>13760475.800000001</v>
      </c>
      <c r="E97" s="10">
        <f t="shared" si="5"/>
        <v>33004363.010000002</v>
      </c>
      <c r="F97" s="10">
        <f t="shared" si="5"/>
        <v>46764838.809999995</v>
      </c>
      <c r="G97" s="10">
        <f t="shared" si="5"/>
        <v>19002756.719999999</v>
      </c>
      <c r="H97" s="10">
        <f t="shared" si="5"/>
        <v>18977006.719999999</v>
      </c>
      <c r="I97" s="10">
        <f t="shared" si="5"/>
        <v>27762082.09</v>
      </c>
      <c r="J97" s="9"/>
    </row>
    <row r="99" spans="1:10" x14ac:dyDescent="0.2">
      <c r="B99" s="7" t="s">
        <v>4</v>
      </c>
      <c r="F99" s="6"/>
      <c r="G99" s="6"/>
      <c r="H99" s="6"/>
      <c r="I99" s="6"/>
    </row>
    <row r="101" spans="1:10" x14ac:dyDescent="0.2">
      <c r="D101" s="6" t="str">
        <f>IF(D98=[1]CAdmon!D37," ","ERROR")</f>
        <v xml:space="preserve"> </v>
      </c>
      <c r="E101" s="6" t="str">
        <f>IF(E98=[1]CAdmon!E37," ","ERROR")</f>
        <v xml:space="preserve"> </v>
      </c>
      <c r="F101" s="6" t="str">
        <f>IF(F98=[1]CAdmon!F37," ","ERROR")</f>
        <v xml:space="preserve"> </v>
      </c>
      <c r="G101" s="6" t="str">
        <f>IF(G98=[1]CAdmon!H37," ","ERROR")</f>
        <v xml:space="preserve"> </v>
      </c>
      <c r="H101" s="6" t="str">
        <f>IF(H98=[1]CAdmon!J37," ","ERROR")</f>
        <v xml:space="preserve"> </v>
      </c>
      <c r="I101" s="6" t="str">
        <f>IF(I98=[1]CAdmon!K37," ","ERROR")</f>
        <v xml:space="preserve"> </v>
      </c>
    </row>
    <row r="102" spans="1:10" x14ac:dyDescent="0.2">
      <c r="C102" s="5"/>
    </row>
    <row r="103" spans="1:10" x14ac:dyDescent="0.2">
      <c r="C103" s="4" t="s">
        <v>3</v>
      </c>
      <c r="F103" s="29" t="s">
        <v>2</v>
      </c>
      <c r="G103" s="29"/>
      <c r="H103" s="29"/>
      <c r="I103" s="29"/>
    </row>
    <row r="104" spans="1:10" x14ac:dyDescent="0.2">
      <c r="C104" s="3" t="s">
        <v>1</v>
      </c>
      <c r="F104" s="30" t="s">
        <v>0</v>
      </c>
      <c r="G104" s="30"/>
      <c r="H104" s="30"/>
      <c r="I104" s="30"/>
    </row>
  </sheetData>
  <mergeCells count="23">
    <mergeCell ref="F22:I22"/>
    <mergeCell ref="F23:I23"/>
    <mergeCell ref="B1:K1"/>
    <mergeCell ref="B2:K2"/>
    <mergeCell ref="B3:K3"/>
    <mergeCell ref="B7:C9"/>
    <mergeCell ref="D7:J7"/>
    <mergeCell ref="K7:K8"/>
    <mergeCell ref="F103:I103"/>
    <mergeCell ref="F104:I104"/>
    <mergeCell ref="I34:I35"/>
    <mergeCell ref="B37:C37"/>
    <mergeCell ref="B45:C45"/>
    <mergeCell ref="B55:C55"/>
    <mergeCell ref="B65:C65"/>
    <mergeCell ref="B85:C85"/>
    <mergeCell ref="B89:C89"/>
    <mergeCell ref="B28:I28"/>
    <mergeCell ref="B29:I29"/>
    <mergeCell ref="B30:I30"/>
    <mergeCell ref="B75:C75"/>
    <mergeCell ref="B34:C36"/>
    <mergeCell ref="D34:H34"/>
  </mergeCells>
  <pageMargins left="0.7" right="0.7" top="0.44" bottom="0.75" header="0.3" footer="0.3"/>
  <pageSetup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2017-08-25T14:10:00Z</dcterms:created>
  <dcterms:modified xsi:type="dcterms:W3CDTF">2017-08-28T17:40:20Z</dcterms:modified>
</cp:coreProperties>
</file>