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PAD\Desktop\Mariluz\2013\09\Excel 09\"/>
    </mc:Choice>
  </mc:AlternateContent>
  <bookViews>
    <workbookView xWindow="0" yWindow="0" windowWidth="20490" windowHeight="6495" tabRatio="892"/>
  </bookViews>
  <sheets>
    <sheet name="EDO ACTIVIDADES" sheetId="3" r:id="rId1"/>
    <sheet name="VAR HDA PUB" sheetId="2" r:id="rId2"/>
    <sheet name="FLUJO EFECTIVO" sheetId="23" r:id="rId3"/>
    <sheet name="ESTADO ANALITICO ACTIVO" sheetId="26" r:id="rId4"/>
    <sheet name="ESTADO ANALITICO OTROS PASIVOS" sheetId="27" r:id="rId5"/>
    <sheet name="NOTAS EDOS FIN" sheetId="24" r:id="rId6"/>
    <sheet name="EDO ANALITICO ING RUBRO" sheetId="8" r:id="rId7"/>
    <sheet name="EDO ING RUBRO-TIPO " sheetId="9" r:id="rId8"/>
    <sheet name="EDO ING RUBRO-TIPO-CONCEPTO" sheetId="10" r:id="rId9"/>
    <sheet name="EDO EGRESOS CAPITULO " sheetId="11" r:id="rId10"/>
    <sheet name="EDO EGRESOS CAPITULO-CONCEPTO" sheetId="12" r:id="rId11"/>
    <sheet name="EDO EGRESOS FUENTE FINANCIAMIEN" sheetId="13" r:id="rId12"/>
    <sheet name="EDO ANALITICO PPRIO NIV CAP" sheetId="22" r:id="rId13"/>
  </sheets>
  <externalReferences>
    <externalReference r:id="rId14"/>
  </externalReferences>
  <definedNames>
    <definedName name="_xlnm._FilterDatabase" localSheetId="2" hidden="1">'FLUJO EFECTIVO'!$A$5:$D$31</definedName>
    <definedName name="Abr" localSheetId="2">#REF!</definedName>
    <definedName name="Abr">#REF!</definedName>
    <definedName name="_xlnm.Print_Area" localSheetId="0">'EDO ACTIVIDADES'!$A$1:$F$67</definedName>
    <definedName name="_xlnm.Print_Area" localSheetId="12">'EDO ANALITICO PPRIO NIV CAP'!$A$1:$G$78</definedName>
    <definedName name="_xlnm.Print_Area" localSheetId="2">'FLUJO EFECTIVO'!$A$1:$D$42</definedName>
    <definedName name="_xlnm.Print_Area" localSheetId="5">'NOTAS EDOS FIN'!$A$1:$F$204</definedName>
    <definedName name="Ene" localSheetId="2">#REF!</definedName>
    <definedName name="Ene">#REF!</definedName>
    <definedName name="Feb" localSheetId="2">#REF!</definedName>
    <definedName name="Feb">#REF!</definedName>
    <definedName name="Jul" localSheetId="2">#REF!</definedName>
    <definedName name="Jul">#REF!</definedName>
    <definedName name="Jun" localSheetId="2">#REF!</definedName>
    <definedName name="Jun">#REF!</definedName>
    <definedName name="Mar" localSheetId="2">#REF!</definedName>
    <definedName name="Mar">#REF!</definedName>
    <definedName name="May" localSheetId="2">#REF!</definedName>
    <definedName name="May">#REF!</definedName>
    <definedName name="_xlnm.Print_Titles" localSheetId="8">'EDO ING RUBRO-TIPO-CONCEPTO'!$1:$9</definedName>
    <definedName name="_xlnm.Print_Titles" localSheetId="2">'FLUJO EFECTIVO'!$2:$8</definedName>
    <definedName name="_xlnm.Print_Titles" localSheetId="5">'NOTAS EDOS FIN'!$1:$7</definedName>
  </definedNames>
  <calcPr calcId="152511"/>
</workbook>
</file>

<file path=xl/calcChain.xml><?xml version="1.0" encoding="utf-8"?>
<calcChain xmlns="http://schemas.openxmlformats.org/spreadsheetml/2006/main">
  <c r="G22" i="13" l="1"/>
  <c r="F22" i="13"/>
  <c r="E22" i="13"/>
  <c r="D22" i="13"/>
  <c r="C22" i="13"/>
  <c r="I12" i="13"/>
  <c r="H12" i="13"/>
  <c r="G12" i="13"/>
  <c r="F12" i="13"/>
  <c r="E12" i="13"/>
  <c r="D12" i="13"/>
  <c r="C12" i="13"/>
  <c r="D39" i="12"/>
  <c r="E39" i="12"/>
  <c r="F39" i="12"/>
  <c r="G39" i="12"/>
  <c r="H39" i="12"/>
  <c r="I39" i="12"/>
  <c r="C76" i="12"/>
  <c r="D76" i="12"/>
  <c r="E76" i="12"/>
  <c r="F76" i="12"/>
  <c r="G76" i="12"/>
  <c r="C39" i="12"/>
  <c r="C13" i="11"/>
  <c r="D13" i="11"/>
  <c r="E13" i="11"/>
  <c r="F13" i="11"/>
  <c r="G13" i="11"/>
  <c r="H13" i="11"/>
  <c r="I13" i="11"/>
  <c r="C24" i="11"/>
  <c r="D24" i="11"/>
  <c r="E24" i="11"/>
  <c r="F24" i="11"/>
  <c r="G24" i="11"/>
  <c r="D42" i="10"/>
  <c r="F42" i="10"/>
  <c r="C42" i="10"/>
  <c r="G37" i="10"/>
  <c r="G36" i="10"/>
  <c r="G35" i="10"/>
  <c r="G34" i="10"/>
  <c r="G33" i="10"/>
  <c r="G32" i="10"/>
  <c r="G31" i="10"/>
  <c r="F20" i="9" l="1"/>
  <c r="D20" i="9"/>
  <c r="D10" i="8"/>
  <c r="G8" i="8"/>
  <c r="G6" i="8"/>
  <c r="C7" i="9" l="1"/>
  <c r="E20" i="22" l="1"/>
  <c r="E40" i="22"/>
  <c r="E50" i="22"/>
  <c r="F10" i="22"/>
  <c r="E7" i="9" l="1"/>
  <c r="E30" i="10" l="1"/>
  <c r="E29" i="10" s="1"/>
  <c r="E28" i="10" s="1"/>
  <c r="E18" i="10"/>
  <c r="E17" i="10" s="1"/>
  <c r="E11" i="10"/>
  <c r="E7" i="10" s="1"/>
  <c r="G9" i="8"/>
  <c r="E6" i="10" l="1"/>
  <c r="E42" i="10" s="1"/>
  <c r="G7" i="10"/>
  <c r="G11" i="10"/>
  <c r="G30" i="10"/>
  <c r="G29" i="10" l="1"/>
  <c r="G12" i="10" l="1"/>
  <c r="G13" i="10"/>
  <c r="G14" i="10"/>
  <c r="G16" i="10"/>
  <c r="G18" i="10"/>
  <c r="G17" i="10" s="1"/>
  <c r="G19" i="10"/>
  <c r="G20" i="10"/>
  <c r="G21" i="10"/>
  <c r="G23" i="10"/>
  <c r="G6" i="10"/>
  <c r="G19" i="9"/>
  <c r="G16" i="9"/>
  <c r="G8" i="9"/>
  <c r="E18" i="9"/>
  <c r="C18" i="9"/>
  <c r="E14" i="9"/>
  <c r="C14" i="9"/>
  <c r="G7" i="9"/>
  <c r="C20" i="9" l="1"/>
  <c r="E20" i="9"/>
  <c r="G14" i="9"/>
  <c r="G20" i="9"/>
  <c r="G18" i="9"/>
  <c r="F10" i="8"/>
  <c r="E10" i="8"/>
  <c r="C10" i="8"/>
  <c r="G10" i="8" l="1"/>
  <c r="D30" i="22"/>
  <c r="E30" i="22" s="1"/>
  <c r="F51" i="22" s="1"/>
  <c r="F57" i="22" s="1"/>
  <c r="G28" i="10" l="1"/>
  <c r="G42" i="10"/>
</calcChain>
</file>

<file path=xl/sharedStrings.xml><?xml version="1.0" encoding="utf-8"?>
<sst xmlns="http://schemas.openxmlformats.org/spreadsheetml/2006/main" count="828" uniqueCount="525">
  <si>
    <t>CONCEPTO</t>
  </si>
  <si>
    <t>NOTA</t>
  </si>
  <si>
    <t>UNIVERSIDAD POLITECNICA DE PENJAMO</t>
  </si>
  <si>
    <t>GUILLERMO CAUDILLO HERRERA</t>
  </si>
  <si>
    <t>SECRETARIO ADMINISTRATIVO</t>
  </si>
  <si>
    <t>SALDO INICIAL</t>
  </si>
  <si>
    <t>CARGOS</t>
  </si>
  <si>
    <t>ABONOS</t>
  </si>
  <si>
    <t>SALDO FINAL</t>
  </si>
  <si>
    <t>FLUJO</t>
  </si>
  <si>
    <t>FUENTE DEL INGRESO</t>
  </si>
  <si>
    <t>INGRESO ESTIMADO</t>
  </si>
  <si>
    <t>MODIFICADO</t>
  </si>
  <si>
    <t>DEVENGADO</t>
  </si>
  <si>
    <t>V</t>
  </si>
  <si>
    <t>PRODUCTOS</t>
  </si>
  <si>
    <t>VIII</t>
  </si>
  <si>
    <t>PARTICIPACIONES Y APORTACIONES</t>
  </si>
  <si>
    <t>IX</t>
  </si>
  <si>
    <t>TRANS., ASIGNACIONES, SUBSIDIOS Y</t>
  </si>
  <si>
    <t xml:space="preserve">RECAUDADO </t>
  </si>
  <si>
    <t>AVANCE DE RECAUDACION</t>
  </si>
  <si>
    <t xml:space="preserve">V     </t>
  </si>
  <si>
    <t xml:space="preserve">V.1   </t>
  </si>
  <si>
    <t xml:space="preserve">VIII  </t>
  </si>
  <si>
    <t>VIII.3</t>
  </si>
  <si>
    <t xml:space="preserve">IX    </t>
  </si>
  <si>
    <t xml:space="preserve">IX.1  </t>
  </si>
  <si>
    <t xml:space="preserve">                                     </t>
  </si>
  <si>
    <t xml:space="preserve">PRODUCTOS                            </t>
  </si>
  <si>
    <t xml:space="preserve">PRODUCTOS DE TIPO CORRIENTE          </t>
  </si>
  <si>
    <t xml:space="preserve">PARTICIPACIONES Y APORTACIONES       </t>
  </si>
  <si>
    <t xml:space="preserve">CONVENIOS                            </t>
  </si>
  <si>
    <t xml:space="preserve">TRANS., ASIGNACIONES, SUBSIDIOS Y    </t>
  </si>
  <si>
    <t>TRANS. INTERNAS Y ASIGN A SECTOR PUB.</t>
  </si>
  <si>
    <t xml:space="preserve">               </t>
  </si>
  <si>
    <t>TOTALES</t>
  </si>
  <si>
    <t xml:space="preserve">I000              </t>
  </si>
  <si>
    <t xml:space="preserve">I000.VIII         </t>
  </si>
  <si>
    <t xml:space="preserve">I000.VIII.3       </t>
  </si>
  <si>
    <t>I000.VIII.3.831000</t>
  </si>
  <si>
    <t>I000.VIII.3.832000</t>
  </si>
  <si>
    <t>I000.VIII.3.833000</t>
  </si>
  <si>
    <t>I000.VIII.3.837000</t>
  </si>
  <si>
    <t xml:space="preserve">I000.IX           </t>
  </si>
  <si>
    <t xml:space="preserve">I000.IX.1         </t>
  </si>
  <si>
    <t xml:space="preserve">I000.IX.1.911000  </t>
  </si>
  <si>
    <t xml:space="preserve">I000.IX.1.912000  </t>
  </si>
  <si>
    <t xml:space="preserve">I000.IX.1.913000  </t>
  </si>
  <si>
    <t xml:space="preserve">I000.IX.1.917000  </t>
  </si>
  <si>
    <t xml:space="preserve">                 </t>
  </si>
  <si>
    <t xml:space="preserve">I100            </t>
  </si>
  <si>
    <t xml:space="preserve">I100.V          </t>
  </si>
  <si>
    <t xml:space="preserve">I100.V.1        </t>
  </si>
  <si>
    <t xml:space="preserve">UNIVERSIDAD POLITECNICA DE PENJAMO       </t>
  </si>
  <si>
    <t xml:space="preserve">PRODUCTOS                                </t>
  </si>
  <si>
    <t xml:space="preserve">PRODUCTOS DE TIPO CORRIENTE              </t>
  </si>
  <si>
    <t xml:space="preserve">POR CONCEPTO DE FICHAS                   </t>
  </si>
  <si>
    <t xml:space="preserve">POR CONCEPTO DE RE-INSCRIPCIÓN           </t>
  </si>
  <si>
    <t xml:space="preserve">POR CONCEPTO DE INSCRPCIÓN -MATERIAS-    </t>
  </si>
  <si>
    <t xml:space="preserve">POR CONCEPTO DE CUOTAS -TITULACIÓN-      </t>
  </si>
  <si>
    <t xml:space="preserve">POR CONCEPTO DE CURSOS OTROS             </t>
  </si>
  <si>
    <t xml:space="preserve">EXAMENES ESPECIALES                      </t>
  </si>
  <si>
    <t>EJERCICIO DEL PRESUPUESTO</t>
  </si>
  <si>
    <t>PRESUPUESTO DE EGRESOS APROBADO</t>
  </si>
  <si>
    <t>AMPLIACIONES</t>
  </si>
  <si>
    <t>REDUCCIONES</t>
  </si>
  <si>
    <t>PRESUPUESTO VIGENTE</t>
  </si>
  <si>
    <t>COMPROMETIDO</t>
  </si>
  <si>
    <t>PRESUPUESTO DISONIBLE PARA COMPROMETER</t>
  </si>
  <si>
    <t>EJERCIDO</t>
  </si>
  <si>
    <t>TRANSFERENCIAS, ASIGNACIONES, SUBSIDIOS Y OTRAS AY</t>
  </si>
  <si>
    <t>REMUNERACIONES AL PERSONAL DE CARÁCTER TRANSITORIO</t>
  </si>
  <si>
    <t>MATERIALES DE ADMINISTRACIÓN, EMISIÓN DE DOCUMENTO</t>
  </si>
  <si>
    <t>MATERIALES Y ARTÍCULOS DE CONSTRUCCIÓN Y REPARACIÓ</t>
  </si>
  <si>
    <t>PRODUCTOS QUÍMICOS, FARMACEÚTICOS Y DE LABORATORIO</t>
  </si>
  <si>
    <t>VESTURIO, BLANCOS Y PRENDAS E PROTECCIÓN Y ARTÍCUL</t>
  </si>
  <si>
    <t xml:space="preserve">              </t>
  </si>
  <si>
    <t>SERVICIOS DE INSTALACIÓN, REPARACIÓN, MANTENIMIENT</t>
  </si>
  <si>
    <t>PROVISIONES PARA CONTINGENCIAS Y OTRAS EROGACIONES</t>
  </si>
  <si>
    <t>RECURSOS PROPIOS (PRESTACIÓN DE SERVICIO</t>
  </si>
  <si>
    <t>ESTADO ANALÍTICO PRESUPUESTARIO DE INGRESOS Y EGRESOS A NIVEL CAPITULO</t>
  </si>
  <si>
    <t>INGRESOS</t>
  </si>
  <si>
    <t>ESTATALES</t>
  </si>
  <si>
    <t>FEDERALES</t>
  </si>
  <si>
    <t>PROPIOS</t>
  </si>
  <si>
    <t>OTROS</t>
  </si>
  <si>
    <t xml:space="preserve">TOTAL DE INGRESOS </t>
  </si>
  <si>
    <t xml:space="preserve">EGRESOS </t>
  </si>
  <si>
    <t xml:space="preserve">EGRESO ESTATALES </t>
  </si>
  <si>
    <t xml:space="preserve">CAP 1000 </t>
  </si>
  <si>
    <t>SERVICIOS PERSONALES</t>
  </si>
  <si>
    <t>CAP 2000</t>
  </si>
  <si>
    <t>MATERIALES Y SUMINISTROS</t>
  </si>
  <si>
    <t>CAP 3000</t>
  </si>
  <si>
    <t>SERVICIOS GENERALES</t>
  </si>
  <si>
    <t>CAP 4000</t>
  </si>
  <si>
    <t>AYUDAS, SUBSIDIOS Y TRANSFERENCIAS</t>
  </si>
  <si>
    <t>CAP 5000</t>
  </si>
  <si>
    <t>BIENES MUEBLES E INMUEBLES</t>
  </si>
  <si>
    <t>CAP 6000</t>
  </si>
  <si>
    <t>OBRA PÚBLICA</t>
  </si>
  <si>
    <t>CAP 7000</t>
  </si>
  <si>
    <t xml:space="preserve">INVERSIONES FINANCIERAS </t>
  </si>
  <si>
    <t>EGRESO FEDERALES</t>
  </si>
  <si>
    <t>EGRESO PROPIOS</t>
  </si>
  <si>
    <t>CAPITULO 1000</t>
  </si>
  <si>
    <t>CAPITULO 2000</t>
  </si>
  <si>
    <t>CAPITULO 3000</t>
  </si>
  <si>
    <t>CAPITULO 4000</t>
  </si>
  <si>
    <t>CAPITULO 5000</t>
  </si>
  <si>
    <t>CAPITULO 6000</t>
  </si>
  <si>
    <t>CAPITULO 7000</t>
  </si>
  <si>
    <t>TOTAL DE EGRESOS</t>
  </si>
  <si>
    <t>RESULTADO</t>
  </si>
  <si>
    <t xml:space="preserve">*NOTAS: </t>
  </si>
  <si>
    <t>*La información  equivaldría a la sumatoría de todos los Fondos (Estatal, Federal, Propio , Remanentes y Municipal)</t>
  </si>
  <si>
    <t xml:space="preserve">      </t>
  </si>
  <si>
    <t>TOTAL</t>
  </si>
  <si>
    <t>I000.VIII.3.836000</t>
  </si>
  <si>
    <t xml:space="preserve">INGRESOS X MINISTRACION                </t>
  </si>
  <si>
    <t xml:space="preserve">PARTICIPACIONES Y APORTACIONES         </t>
  </si>
  <si>
    <t xml:space="preserve">CONVENIOS                              </t>
  </si>
  <si>
    <t xml:space="preserve">FEDERALES SERVICIOS PERSONALES         </t>
  </si>
  <si>
    <t xml:space="preserve">FEDERALES MATERIALES Y SUMINISTROS     </t>
  </si>
  <si>
    <t xml:space="preserve">FEDERALES SERVICIOS GENERALES          </t>
  </si>
  <si>
    <t xml:space="preserve">CONVENIO OBRA PUBLICA                  </t>
  </si>
  <si>
    <t xml:space="preserve">FEDERALES INVERSION FINANCIERA Y OTRAS </t>
  </si>
  <si>
    <t xml:space="preserve">TRANS., ASIGNACIONES, SUBSIDIOS Y      </t>
  </si>
  <si>
    <t xml:space="preserve">TRANS. INTERNAS Y ASIGN A SECTOR PUB.  </t>
  </si>
  <si>
    <t xml:space="preserve">SERVICIOS PERSONALES                   </t>
  </si>
  <si>
    <t xml:space="preserve">MATERIALES Y SUMINISTROS               </t>
  </si>
  <si>
    <t xml:space="preserve">SERVICIOS GENERALES                    </t>
  </si>
  <si>
    <t xml:space="preserve">INVERSIÓN FINANCIERA Y OTRAS           </t>
  </si>
  <si>
    <t xml:space="preserve">OBRA PÚBLICA                             </t>
  </si>
  <si>
    <t xml:space="preserve">I100.V.1.510701   </t>
  </si>
  <si>
    <t xml:space="preserve">I100.V.1.510704   </t>
  </si>
  <si>
    <t xml:space="preserve">I100.V.1.510705   </t>
  </si>
  <si>
    <t xml:space="preserve">I100.V.1.510706   </t>
  </si>
  <si>
    <t xml:space="preserve">I100.V.1.510820   </t>
  </si>
  <si>
    <t xml:space="preserve">I100.V.1.510904   </t>
  </si>
  <si>
    <t xml:space="preserve">EGRESOS OTROS </t>
  </si>
  <si>
    <t>I000.IX.1.946000</t>
  </si>
  <si>
    <t>NOMBRE</t>
  </si>
  <si>
    <t>ESF-01 FONDOS C/INVERSIONES FINANCIERAS</t>
  </si>
  <si>
    <t>MONTO</t>
  </si>
  <si>
    <t>TIPO</t>
  </si>
  <si>
    <t>*  TOTAL INVERSIONES FINANCIERAS</t>
  </si>
  <si>
    <t>** ESF-01   TOTAL</t>
  </si>
  <si>
    <t>ESF-02 INGRESOS P/RECUPERAR</t>
  </si>
  <si>
    <t>2011</t>
  </si>
  <si>
    <t>2012</t>
  </si>
  <si>
    <t>ESF-08 BIENES MUEBLES E INMUEBLES</t>
  </si>
  <si>
    <t>ESF-12 CUENTAS Y DOC. POR PAGAR</t>
  </si>
  <si>
    <t>VHP-01 PATRIMONIO CONTRIBUIDO</t>
  </si>
  <si>
    <t>MODIFICACION</t>
  </si>
  <si>
    <t>NATURALEZA</t>
  </si>
  <si>
    <t>VHP-02 PATRIMONIO GENERADO</t>
  </si>
  <si>
    <t>%GASTO</t>
  </si>
  <si>
    <t>EFE-01 FLUJO DE EFECTIVO</t>
  </si>
  <si>
    <t xml:space="preserve">Bajo protesta de decir verdad declaramos que los Estados Financieros y sus notas, son razonablemente correctos y son </t>
  </si>
  <si>
    <t>responsabilidad del emisor</t>
  </si>
  <si>
    <t>I100.V.1.510253</t>
  </si>
  <si>
    <t>POR CONCEPTO DE RENTA DE CAFETERIAS</t>
  </si>
  <si>
    <t>y son responsabilidad del emisor</t>
  </si>
  <si>
    <t>Bajo protesta de decir verdad declaramos que los Estados Financieros y sus notas, son razonablemente correctos</t>
  </si>
  <si>
    <t>SERVICIOS DE ARRENDAMIENTO</t>
  </si>
  <si>
    <t>1111 Efectivo</t>
  </si>
  <si>
    <t>PERIODO ACTUAL</t>
  </si>
  <si>
    <t>PERIODO ANTERIOR</t>
  </si>
  <si>
    <t>4140 Derechos</t>
  </si>
  <si>
    <t>4150 Productos de Tipo Corriente</t>
  </si>
  <si>
    <t>4151 Produc. Derivados del Uso y Aprov.</t>
  </si>
  <si>
    <t>4159 Otros Productos que Generan Ing.</t>
  </si>
  <si>
    <t>4160 Aprovechamientos de Tipo Corriente</t>
  </si>
  <si>
    <t>4162 Multas</t>
  </si>
  <si>
    <t>4210 Participaciones y Aportaciones</t>
  </si>
  <si>
    <t>4213 Convenios</t>
  </si>
  <si>
    <t>4220 Transferencias, Asignaciones, Subs.</t>
  </si>
  <si>
    <t>4221 Trans. Internas y Asig. al Secto</t>
  </si>
  <si>
    <t>5110 Servicios Personales</t>
  </si>
  <si>
    <t>5120 Materiales y Suministros</t>
  </si>
  <si>
    <t>5130 Servicios Generales</t>
  </si>
  <si>
    <t>5240 Ayudas Sociales</t>
  </si>
  <si>
    <t>Flujo Neto Efectivo Activ. de Operación</t>
  </si>
  <si>
    <t>ORIGEN (Ingresos de Operación)</t>
  </si>
  <si>
    <t>4150 Productos de tipo corriente</t>
  </si>
  <si>
    <t>4160 Aprovechamientos de tipo corriente</t>
  </si>
  <si>
    <t>4220 Transferencias, Asig., Sub.</t>
  </si>
  <si>
    <t>APLICACIÓN (Gastos de Operación)</t>
  </si>
  <si>
    <t>Flujo Neto Efectivo de Activ. Inversión</t>
  </si>
  <si>
    <t>ORIGEN (Ingresos de Inversión)</t>
  </si>
  <si>
    <t>3100 Patrimonio Contribuido (VHP-01)</t>
  </si>
  <si>
    <t>APLICACIÓN (Gastos de Inversión)</t>
  </si>
  <si>
    <t>1230 Bienes Inmuebles y Cons. (ESF-08)</t>
  </si>
  <si>
    <t>1240 Bienes Muebles (ESF-08)</t>
  </si>
  <si>
    <t>Flujo Neto Efectivo Activ.Financiamiento</t>
  </si>
  <si>
    <t>APLICACIÓN (Gastos de Financiamiento)</t>
  </si>
  <si>
    <t>2300 Disminución de patrimonio/pas</t>
  </si>
  <si>
    <t>Flujo Neto</t>
  </si>
  <si>
    <t>Flujo Final (EFE-01)</t>
  </si>
  <si>
    <t xml:space="preserve">CARGOS </t>
  </si>
  <si>
    <t xml:space="preserve">SALDO FINAL </t>
  </si>
  <si>
    <t>1122902001  OTRAS CUENTAS POR COBRAR</t>
  </si>
  <si>
    <t>1122   CUENTAS POR COBRAR A CP</t>
  </si>
  <si>
    <t>ESF-02   TOTAL</t>
  </si>
  <si>
    <t>2111101001  SUELDOS POR PAGAR</t>
  </si>
  <si>
    <t>2112101001  PROVEEDORES DE BIENES Y SERVICIOS</t>
  </si>
  <si>
    <t>2112102001  PROVEEDORES EJE ANT</t>
  </si>
  <si>
    <t>2117101003  ISR SALARIOS POR PAGAR</t>
  </si>
  <si>
    <t>2117101012  ISR POR PAGAR RET. HONORARIOS</t>
  </si>
  <si>
    <t>2117102004  CEDULAR HONORARIOS A PAGAR</t>
  </si>
  <si>
    <t>2117202004  APORTACIÓN TRABAJADOR IMSS</t>
  </si>
  <si>
    <t>2117202005  AMORTIZACION CREDITO INFONAVIT</t>
  </si>
  <si>
    <t>2117502102  IMPUESTO NOMINAS A PAGAR</t>
  </si>
  <si>
    <t>2117918001  DIVO 5% AL MILLAR</t>
  </si>
  <si>
    <t>2117918002  CAP 2%</t>
  </si>
  <si>
    <t>2119901101  PCE 10 CAP 1000</t>
  </si>
  <si>
    <t>2119905001  ACREEDORES DIVERSOS</t>
  </si>
  <si>
    <t>ESF-12   TOTAL</t>
  </si>
  <si>
    <t>ERA-01 INGRESOS</t>
  </si>
  <si>
    <t>CARACTERISTICAS</t>
  </si>
  <si>
    <t>4151510253  POR CONCEPTO DE RENT</t>
  </si>
  <si>
    <t>4159510701  POR CONCEPTO DE FICHAS</t>
  </si>
  <si>
    <t>4159510704  POR CONCEPTO DE RE-INSCRIPCIÓN</t>
  </si>
  <si>
    <t>4159510706  POR CONCEPTO DE CUOT</t>
  </si>
  <si>
    <t>4159510820  POR CONCEPTO DE CURSOS OTROS</t>
  </si>
  <si>
    <t>4159510904  EXAMENES ESPECIALES</t>
  </si>
  <si>
    <t>INGRESOS DE GESTION</t>
  </si>
  <si>
    <t>4213831000  FEDERALES SERVICIOS PEERSONALES</t>
  </si>
  <si>
    <t>4213832000  FED. MAT. Y SUMINIST</t>
  </si>
  <si>
    <t>4213833000  FEDERALES SERVICIOS GENERALES</t>
  </si>
  <si>
    <t>4221911000  SERVICIOS PERSONALES</t>
  </si>
  <si>
    <t>4221912000  MATERIALES Y SUMINISTROS</t>
  </si>
  <si>
    <t>4221913000  SERVICIOS GENERALES</t>
  </si>
  <si>
    <t>PARTICIPACIONES, APORTACIONES</t>
  </si>
  <si>
    <t>ERA-01 TOTAL</t>
  </si>
  <si>
    <t>ERA-03 GASTOS</t>
  </si>
  <si>
    <t>EXPLICACION</t>
  </si>
  <si>
    <t>5111113000  SUELDOS BASE AL PERS</t>
  </si>
  <si>
    <t>5112121000  HONORARIOS ASIMILABLES A SALARIOS</t>
  </si>
  <si>
    <t>5114141000  APORTACIONES DE SEGURIDAD SOCIAL</t>
  </si>
  <si>
    <t>5115154000  PRESTACIONES CONTRACTUALES</t>
  </si>
  <si>
    <t>5121211000  MATERIALES Y ÚTILES DE OFICINA</t>
  </si>
  <si>
    <t>5122221000  ALIMENTACIÓN DE PERSONAS</t>
  </si>
  <si>
    <t>5125251000  SUSTANCIAS QUÍMICAS</t>
  </si>
  <si>
    <t>5125255000  "MAT., ACCESORIOS Y</t>
  </si>
  <si>
    <t>5126261000  "COMBUSTIBLES, LUBRI</t>
  </si>
  <si>
    <t>5131311000  SERVICIO DE ENERGÍA ELÉCTRICA</t>
  </si>
  <si>
    <t>5132326000  "ARRENDA. DE MAQ., O</t>
  </si>
  <si>
    <t>5133338000  SERVICIOS DE VIGILANCIA</t>
  </si>
  <si>
    <t>5135351000  CONSERV. Y MANTENIMI</t>
  </si>
  <si>
    <t>5135355000  REPAR. Y MTTO. DE EQ</t>
  </si>
  <si>
    <t>5135357000  "INST., REP. Y MTTO.</t>
  </si>
  <si>
    <t>5135358000  SERVICIOS DE LIMPIEZ</t>
  </si>
  <si>
    <t>5136361200  DIFUSION POR MEDIOS ALTERNATIVOS</t>
  </si>
  <si>
    <t>5137375000  VIATICOS EN EL PAIS</t>
  </si>
  <si>
    <t>5138381000  GASTOS DE CEREMONIAL</t>
  </si>
  <si>
    <t>5139398000  IMPUESTO DE NOMINA</t>
  </si>
  <si>
    <t>ERA-03   TOTAL</t>
  </si>
  <si>
    <t>3110916000  OBRA PÚBLICA</t>
  </si>
  <si>
    <t>3111835000  CONVENIO BIENES MUEB</t>
  </si>
  <si>
    <t>3111836000  CONVENIO OBRA PUBLICA</t>
  </si>
  <si>
    <t>3113824205  FEDERALES DE EJERCIC</t>
  </si>
  <si>
    <t>3113825205  FAM EDU SUPERIOR BIE</t>
  </si>
  <si>
    <t>3113825206  FAM EDU SUP OBRA PUB</t>
  </si>
  <si>
    <t>3113835000  CONVENIO BIENES MUEB</t>
  </si>
  <si>
    <t>3113836000  CONVENIO OBRA PUBLIC</t>
  </si>
  <si>
    <t>3113915000  BIENES MUEBLES E INM</t>
  </si>
  <si>
    <t>3113916000  OBRA PÚBLICA EJER ANTERIORES</t>
  </si>
  <si>
    <t>3100   HACIENDA PÚBLICA/PATRIMONIO CONT.</t>
  </si>
  <si>
    <t>3210 Resultado del Ejercicio (Ahorro/Des</t>
  </si>
  <si>
    <t>3220000017  RESULTADO EJERCICIO 2009</t>
  </si>
  <si>
    <t>3220000018  RESULTADO EJERCICIO 2010</t>
  </si>
  <si>
    <t>3220000019  RESULTADO EJERCICIO 2011</t>
  </si>
  <si>
    <t>3220000020  RESULTADO EJERCICIO 2012</t>
  </si>
  <si>
    <t>3220001000  CAPITALIZACIÓN RECURSOS PROPIOS</t>
  </si>
  <si>
    <t>3220001001  CAPITALIZACIÓN REMANENTES</t>
  </si>
  <si>
    <t>3220100100  APLICACIÓN DE REMANENTE PROPIO</t>
  </si>
  <si>
    <t>3220100101  APLICACIÓN DE REMANENTE FEDERAL</t>
  </si>
  <si>
    <t>3220690201  APLICACIÓN DE REMANENTE PROPIO</t>
  </si>
  <si>
    <t>SUB TOTAL</t>
  </si>
  <si>
    <t>VHP-02 PATRIMONIO GENERADO TOTAL</t>
  </si>
  <si>
    <t>1111201002  FONDO FIJO</t>
  </si>
  <si>
    <t>1112101001  BANAMEX 576 ESTATAL</t>
  </si>
  <si>
    <t>1112101002  BANAMEX 584 FEDERAL</t>
  </si>
  <si>
    <t>1112101003  BANAMEX 614 ING PROPIOS</t>
  </si>
  <si>
    <t>1112101004  BANAMEX 657 NOMINAS</t>
  </si>
  <si>
    <t>1112101005  BANCOS</t>
  </si>
  <si>
    <t>1112102001  BANCOMER 1776515542</t>
  </si>
  <si>
    <t>1112102002  BANCOMER 018057453</t>
  </si>
  <si>
    <t>1112102003  BANCOMER 0188267367 CAPUFE</t>
  </si>
  <si>
    <t>1112102004  BANCOMER 0186533086 PROMEP</t>
  </si>
  <si>
    <t>1112102005  BANCOMER 0189474048 FAFEF</t>
  </si>
  <si>
    <t>1112102006  BANCOMER 0190589632</t>
  </si>
  <si>
    <t>1112102007  BANCOMER 0190585246</t>
  </si>
  <si>
    <t>1112 Bancos/Tesoreria</t>
  </si>
  <si>
    <t>EFE-01   TOTAL</t>
  </si>
  <si>
    <t>*</t>
  </si>
  <si>
    <t>4162610061  SANCIONES</t>
  </si>
  <si>
    <t>5113132000  "PRIMAS DE VACAS., D</t>
  </si>
  <si>
    <t>5121214000  MAT. Y UTILES PARA E</t>
  </si>
  <si>
    <t>5121216000  MATERIAL DE LIMPIEZA</t>
  </si>
  <si>
    <t>5124246000  MATERIAL ELÉCTRICO</t>
  </si>
  <si>
    <t>5129292000  "REFACCIONES, ACCESO</t>
  </si>
  <si>
    <t>5131314000  TELEFONÍA TRADICIONAL</t>
  </si>
  <si>
    <t>5131316000  SERVICIO DE TELECOMU</t>
  </si>
  <si>
    <t>5131318000  SERVICIO POSTAL</t>
  </si>
  <si>
    <t>5133331000  "SERVS. LEGALES, DE</t>
  </si>
  <si>
    <t>5133335000  ESTUDIOS E INVESTIGACIONES</t>
  </si>
  <si>
    <t>5134344000  SEGUROS</t>
  </si>
  <si>
    <t>5137372000  PASAJES TERRESTRES</t>
  </si>
  <si>
    <t>5137379000  OT. SER. TRASLADO</t>
  </si>
  <si>
    <t>5138383000  CONGRESOS Y CONVENCIONES</t>
  </si>
  <si>
    <t>5139392000  OTROS IMPUESTOS Y DERECHOS</t>
  </si>
  <si>
    <t>5242442000  BECAS O. AYUDA</t>
  </si>
  <si>
    <t>VII</t>
  </si>
  <si>
    <t>APROVECHAMIENTOS</t>
  </si>
  <si>
    <t>VI</t>
  </si>
  <si>
    <t>VI.1</t>
  </si>
  <si>
    <t>APROVECHAMIENTOS TIPO CORRIENTE</t>
  </si>
  <si>
    <t>I100.VI</t>
  </si>
  <si>
    <t>I100.VI.1</t>
  </si>
  <si>
    <t>I100.VI.1.610061</t>
  </si>
  <si>
    <t>SANCIONES</t>
  </si>
  <si>
    <t>1100 ACTIVO CIRCULANTE</t>
  </si>
  <si>
    <t>1110 Efectivo y Equivalentes</t>
  </si>
  <si>
    <t>1112 Bancos/Tesorería</t>
  </si>
  <si>
    <t>1120 Derechos a Recibir Efvo./Equivalent</t>
  </si>
  <si>
    <t>1122 Cuentas por Cobrar CP</t>
  </si>
  <si>
    <t>1123 Deudores Diversos por cobrar a CP</t>
  </si>
  <si>
    <t>1200 ACTIVO NO CIRCULANTE</t>
  </si>
  <si>
    <t>1230 Bienes Inmuebles,Infr/Cons</t>
  </si>
  <si>
    <t>1233 Edificios no Habitacionales</t>
  </si>
  <si>
    <t>1236 Constr. en Proceso Bienes Propios</t>
  </si>
  <si>
    <t>1240 Bienes Muebles</t>
  </si>
  <si>
    <t>1241 Mobiliario y Eq. de Administración</t>
  </si>
  <si>
    <t>1243 Eq. e Instrumental Médico y de Lab.</t>
  </si>
  <si>
    <t>1244 Equipo de Transporte</t>
  </si>
  <si>
    <t>1246 Maquinaria, Otros Equipos y Herr.</t>
  </si>
  <si>
    <t>1260 Dep., Det. y Amortizaciones Acum.</t>
  </si>
  <si>
    <t>1263 Dep. Acum. de Bienes Muebles</t>
  </si>
  <si>
    <t>2100 PASIVO CIRCULANTE</t>
  </si>
  <si>
    <t>2110 Cuentas por Pagar a Corto Plazo</t>
  </si>
  <si>
    <t>2111 Serv.Personales por Pagar a CP</t>
  </si>
  <si>
    <t>2112 Proveedores por Pagar a CP</t>
  </si>
  <si>
    <t>2117 Retenciones y Contribuciones por</t>
  </si>
  <si>
    <t>2119 Otras Cuentas por Pagar a CP</t>
  </si>
  <si>
    <t>3100 PATRIMONIO CONTRIBUIDO</t>
  </si>
  <si>
    <t>3110 Aportaciones</t>
  </si>
  <si>
    <t>3200 PATRIMONIO GENERADO</t>
  </si>
  <si>
    <t>3210 Resul.del Ejercicio (Ahorro/ Desaho</t>
  </si>
  <si>
    <t>3220 Resul. de Ejercicios Anteriores</t>
  </si>
  <si>
    <t xml:space="preserve">GUILLERMO HERNÁNDEZ MORA </t>
  </si>
  <si>
    <t>SECRETARIO ACADÉMICO</t>
  </si>
  <si>
    <t>4000 INGRESO</t>
  </si>
  <si>
    <t>4100 Ingresos de Gestión</t>
  </si>
  <si>
    <t>4143 Derechos por Prestación de Serv.</t>
  </si>
  <si>
    <t>4163 Indemnizaciones</t>
  </si>
  <si>
    <t>4169 Otros Aprovechamientos</t>
  </si>
  <si>
    <t>4200 Participaciones, Aportaciones,Trans</t>
  </si>
  <si>
    <t>5000 GASTO</t>
  </si>
  <si>
    <t>5100 Gastos de Funcionamiento</t>
  </si>
  <si>
    <t>5111 Rem. al Personal Carácter Perm</t>
  </si>
  <si>
    <t>5112 Rem. al Personal Carácter Tran</t>
  </si>
  <si>
    <t>5113 Rem. Adicionales y Especiales</t>
  </si>
  <si>
    <t>5114 Seguridad Social</t>
  </si>
  <si>
    <t>5115 Otras Prestaciones Sociales y Econó</t>
  </si>
  <si>
    <t>5121 Materiales de Admón, Emisión de Doc</t>
  </si>
  <si>
    <t>5122 Alimentos y Utensilios</t>
  </si>
  <si>
    <t>5124 Mat. y Artículos de Construcción y</t>
  </si>
  <si>
    <t>5125 Prod.Químicos, Farmacéuticos y Lab.</t>
  </si>
  <si>
    <t>5126 Combustibles,Lubricantes y Aditivos</t>
  </si>
  <si>
    <t>5127 Vestuario,Blancos,Prendas de Protec</t>
  </si>
  <si>
    <t>5129 Herram.,Refacciones y Accesorios M</t>
  </si>
  <si>
    <t>5131 Servicios Básicos</t>
  </si>
  <si>
    <t>5132 Servicios de Arrendamiento</t>
  </si>
  <si>
    <t>5133 Serv. Profes., Científicos y Técn.</t>
  </si>
  <si>
    <t>5134 Serv.Financieros, Bancarios y Comer</t>
  </si>
  <si>
    <t>5135 Serv. de Inst., Reparación, Mant.</t>
  </si>
  <si>
    <t>5136 Serv. de Comunicación Social y Pub.</t>
  </si>
  <si>
    <t>5137 Servicios de Traslado y Viáticos</t>
  </si>
  <si>
    <t>5138 Servicios Oficiales</t>
  </si>
  <si>
    <t>5139 Otros Servicios Generales</t>
  </si>
  <si>
    <t>5200 Trans., Asignaciones, Subsidios</t>
  </si>
  <si>
    <t>5242 Becas</t>
  </si>
  <si>
    <t>5500 Otros Gtos y Pérdidas Extraord.</t>
  </si>
  <si>
    <t>5510 Estim., Depreciaciones, Deterioros</t>
  </si>
  <si>
    <t>5515 Depreciación de Bienes Muebles</t>
  </si>
  <si>
    <t>3210 Resultado del Ejer(Ahorro/Desahorro</t>
  </si>
  <si>
    <t>3000 HACIENDA PÚBLICA</t>
  </si>
  <si>
    <t>CONVENIO BIENES MUEBLE E INMUEBLES</t>
  </si>
  <si>
    <t>CONVENIO OBRA PUBLICA</t>
  </si>
  <si>
    <t>FEDERALES DE EJERCIC</t>
  </si>
  <si>
    <t>FAM EDU SUPERIOR BIE</t>
  </si>
  <si>
    <t>FAM EDU SUP OBRA PUB</t>
  </si>
  <si>
    <t>CONVENIO BIENES MUEB</t>
  </si>
  <si>
    <t>CONVENIO OBRA PUBLICA EJER ANTERIOR</t>
  </si>
  <si>
    <t>BIENES MUEBLES E INMUEBLES EJER ANTERIOR</t>
  </si>
  <si>
    <t>OBRA PÚBLICA EJER ANTERIORES</t>
  </si>
  <si>
    <t>3210 Resul.del Ejercicio (Ahorro/ Desah</t>
  </si>
  <si>
    <t>RESULTADO EJERCICIO 2009</t>
  </si>
  <si>
    <t>RESULTADO EJERCICIO 2010</t>
  </si>
  <si>
    <t>RESULTADO EJERCICIO 2011</t>
  </si>
  <si>
    <t>RESULTADO EJERCICIO 2012</t>
  </si>
  <si>
    <t>CAPITALIZACIÓN RECURSOS PROPIOS</t>
  </si>
  <si>
    <t>CAPITALIZACIÓN REMANENTES</t>
  </si>
  <si>
    <t>APLICACIÓN DE REMANENTE PROPIO</t>
  </si>
  <si>
    <t>APLICACIÓN DE REMANENTE FEDERAL</t>
  </si>
  <si>
    <t>1000 ACTIVO</t>
  </si>
  <si>
    <t>2000 PASIVO</t>
  </si>
  <si>
    <t>2113 Contratistas por Obras Públicas</t>
  </si>
  <si>
    <t>CRITERIO</t>
  </si>
  <si>
    <t>1233583001  EDIFICIOS A VALOR HISTORICO</t>
  </si>
  <si>
    <t>1236262200  Edificación no habitacional</t>
  </si>
  <si>
    <t>1230   BIENES INMUEBLES, INFRAESTRUCTURA</t>
  </si>
  <si>
    <t>1241151101  MUEB DE OFIC 2010</t>
  </si>
  <si>
    <t>1241251201  MUEB. EXCEPTO 2010</t>
  </si>
  <si>
    <t>1241351501  EQ. DE CÓMPUTO 2010</t>
  </si>
  <si>
    <t>1243153101  EQ. MÉDICO 2010</t>
  </si>
  <si>
    <t>1244154100  AUTOMÓVILES Y CAMIONES</t>
  </si>
  <si>
    <t>1246256201  MAQ. Y EQUIPO 2010</t>
  </si>
  <si>
    <t>1246556501  EQ. COMUNICACI 2010</t>
  </si>
  <si>
    <t>1246656601  EQ. DE GENERACI 2010</t>
  </si>
  <si>
    <t>1246756701  HERRAM. Y MÁQUI 2010</t>
  </si>
  <si>
    <t>1246956901  OTROS EQUIPOS 2010</t>
  </si>
  <si>
    <t>1240   BIENES MUEBLES</t>
  </si>
  <si>
    <t>1263151101  MUEBLES DE OFICINA Y</t>
  </si>
  <si>
    <t>1263151201  "MUEBLES, EXCEPTO DE</t>
  </si>
  <si>
    <t>1263151501  EPO. DE COMPUTO Y DE</t>
  </si>
  <si>
    <t>1263151901  OTROS MOBILIARIOS Y</t>
  </si>
  <si>
    <t>1263353101  EQUIPO MÉDICO Y DE L</t>
  </si>
  <si>
    <t>1263454101  AUTOMÓVILES Y CAMIONES 2010</t>
  </si>
  <si>
    <t>1263656201  MAQUINARIA Y EQUIPO</t>
  </si>
  <si>
    <t>1263656501  EQUIPO DE COMUNICACI</t>
  </si>
  <si>
    <t>1263656601  EQUIPOS DE GENERACIÓ</t>
  </si>
  <si>
    <t>1263656701  HERRAMIENTAS Y MÁQUI</t>
  </si>
  <si>
    <t>1263656901  OTROS EQUIPOS 2010</t>
  </si>
  <si>
    <t>1260   DEPRECIACIÓN y DETERIORO ACUM.</t>
  </si>
  <si>
    <t>ESF-08   TOTAL</t>
  </si>
  <si>
    <t>4159510705  POR CONCEPTO DE INSC</t>
  </si>
  <si>
    <t>4169610152  POR CONCEPTO DE COPIAS</t>
  </si>
  <si>
    <t>5114142000  APORTACIONES A FONDOS DE VIVIENDA</t>
  </si>
  <si>
    <t>5114143000  APORT. S. RETIRO.</t>
  </si>
  <si>
    <t>5121215000  MATERIAL IMPRESO E I</t>
  </si>
  <si>
    <t>5124248000  MATERIALES COMPLEMENTARIOS</t>
  </si>
  <si>
    <t>5125252000  "PLAGUICIDAS, ABONOS</t>
  </si>
  <si>
    <t>5125254000  "MATERIALES, ACCESOR</t>
  </si>
  <si>
    <t>5129294000  REFACCIONES Y ACCESO</t>
  </si>
  <si>
    <t>5131315000  TELEFONÍA CELULAR</t>
  </si>
  <si>
    <t>5133333000  "SERVS. CONSULT. ADM</t>
  </si>
  <si>
    <t>5133334000  CAPACITACIÓN</t>
  </si>
  <si>
    <t>5133336000  "SERVS. APOYO ADMVO.</t>
  </si>
  <si>
    <t>5135352000  "INST., REPAR. MTTO.</t>
  </si>
  <si>
    <t>5135353000  "INST., REPAR. Y MTT</t>
  </si>
  <si>
    <t>5135359000  SERVICIOS DE JARDINE</t>
  </si>
  <si>
    <t>3220690202  APLICACIÓN DE REMANENTE FEDERAL</t>
  </si>
  <si>
    <t>VI.9</t>
  </si>
  <si>
    <t>APROVECHAMIENTOS NO COMPRENDIDOS EN</t>
  </si>
  <si>
    <t>VIII.2</t>
  </si>
  <si>
    <t>APORTACIONES</t>
  </si>
  <si>
    <t xml:space="preserve">I000.VIII.2       </t>
  </si>
  <si>
    <t>I000.VIII.2.825205</t>
  </si>
  <si>
    <t>I000.VIII.2.825206</t>
  </si>
  <si>
    <t xml:space="preserve">I004            </t>
  </si>
  <si>
    <t xml:space="preserve">I004.VI         </t>
  </si>
  <si>
    <t xml:space="preserve">I004.VI.9       </t>
  </si>
  <si>
    <t>I004.VI.9.690202</t>
  </si>
  <si>
    <t xml:space="preserve">REMANENTES                         </t>
  </si>
  <si>
    <t xml:space="preserve">APROVECHAMIENTOS                   </t>
  </si>
  <si>
    <t xml:space="preserve">REMANENTE FEDERAL                  </t>
  </si>
  <si>
    <t>I100.VI.1.610152</t>
  </si>
  <si>
    <t>POR CONCEPTO DE COPIAS</t>
  </si>
  <si>
    <t>FAM EDUC. SUPERIOR BIENES MUEBLES</t>
  </si>
  <si>
    <t xml:space="preserve">FAM EDU SUPERIOR OBRA PÚBLICA    </t>
  </si>
  <si>
    <t>BIENES MUEBLES, INMUEBLES E INTANGIBLES</t>
  </si>
  <si>
    <t>INVERSIÓN PÚBLICA</t>
  </si>
  <si>
    <t>INVERSIONES FINANCIERAS Y OTRAS PROVISIONES</t>
  </si>
  <si>
    <t>COMPROMETIDO PERO NO DEVENGADO</t>
  </si>
  <si>
    <t>PRESUPUESTO POR DEVENGAR</t>
  </si>
  <si>
    <t>PAGAGO</t>
  </si>
  <si>
    <t>CUENTAS POR PAGAR</t>
  </si>
  <si>
    <t>REMUNERACIONES AL PERSONAL DE CARÁCTER PERMANENTE</t>
  </si>
  <si>
    <t>REMUNERACIONES ADICIONALES Y ESPECIALES</t>
  </si>
  <si>
    <t>SEGURIDAD SOCIAL</t>
  </si>
  <si>
    <t>OTRAS PRESTACIONES SOCIALES Y ECONÓMICAS</t>
  </si>
  <si>
    <t>ALIMENTOS Y UTENSILIOS</t>
  </si>
  <si>
    <t>COMBUSTIBLES, LUBRICANTES Y ADITIVOS</t>
  </si>
  <si>
    <t>HERRAMIENTAS, REFACCIONES Y ACCESORIOS MENORES</t>
  </si>
  <si>
    <t>SERVICIOS BÁSICOS</t>
  </si>
  <si>
    <t>SERVICIOS, PROFESIONALES, CIENTÍFICOS, TÉCNICOS Y</t>
  </si>
  <si>
    <t>SERVICIOS FINANCIEROS, BANCARIOS Y COMERCIALES</t>
  </si>
  <si>
    <t>SERVICIOS DE COMUNICACIÓN SOCIAL Y PUBLICIDAD</t>
  </si>
  <si>
    <t>SERVICIOS DE TRASLADO Y VIÁTICOS</t>
  </si>
  <si>
    <t>SERVICIOS OFICIALES</t>
  </si>
  <si>
    <t>OTROS SERVICIOS GENERALES</t>
  </si>
  <si>
    <t>AYUDAS SOCIALES</t>
  </si>
  <si>
    <t>MOBILIARIO Y EQUIPO DE ADMINISTRACIÓN</t>
  </si>
  <si>
    <t>MOBILIARIO Y EQUIPO EDUCACIONAL Y RECREATIVO</t>
  </si>
  <si>
    <t>OBRA PÚBLICA EN BIENES PROPIOS</t>
  </si>
  <si>
    <t>RECURSO ESTATAL</t>
  </si>
  <si>
    <t>DISPONIBLES DE EJERCICIOS ANTERIORES</t>
  </si>
  <si>
    <t>APORT. MULT. INFRAEST. EDUCATIV</t>
  </si>
  <si>
    <t>OTROS APOYOS FEDERALES</t>
  </si>
  <si>
    <t>DISPONIBLES DE EJERCICIOS</t>
  </si>
  <si>
    <t>ESTADO DE ACTIVIDADES</t>
  </si>
  <si>
    <t>DEL 01 DE ENERO AL 3O DE SEPTIEMBRE DEL 2013</t>
  </si>
  <si>
    <t xml:space="preserve">Estado de Variación en la Hacienda Pública </t>
  </si>
  <si>
    <t>AL 30 DE SEPTIEMBRE DE 2013</t>
  </si>
  <si>
    <t>UNIVERSIDAD POLITÉCNICA DE PÉNJAMO</t>
  </si>
  <si>
    <t>ESTADO DE FLUJO DE EFECTIVO</t>
  </si>
  <si>
    <t>UNIVERSIDAD POLITÉCICA DE PÉNJAMO</t>
  </si>
  <si>
    <t>ESTADO ANALITICO DEL ACTIVO</t>
  </si>
  <si>
    <t>ESTADO ANÁLITICO DE LA DEUDA Y OTROS PASIVOS</t>
  </si>
  <si>
    <t xml:space="preserve">NOTAS A LOS ESTADOS FINANCIEROS </t>
  </si>
  <si>
    <t>Ente Público:</t>
  </si>
  <si>
    <t>Al 30 De Septiembre del 2013</t>
  </si>
  <si>
    <t>ESTADO ANALITICO DE INGRESOS POR RUBRO</t>
  </si>
  <si>
    <t>AL 30 DE DICIEMBRE DE 2013</t>
  </si>
  <si>
    <t>ESTADO ANÁLITICO DE INGRESOS POR RUBRO-TIPO</t>
  </si>
  <si>
    <t>AL 3O DE SEPTIEMBRE DE 2013</t>
  </si>
  <si>
    <t>ESTADO ANALITICO DE INGRESOS POR RUBRO-TIPO-CONCEPTO</t>
  </si>
  <si>
    <t>ESTADO ANALÍTICO DE EGRESOS POR CAPÍTULO</t>
  </si>
  <si>
    <t>ESTADO ANALÍTICO DE EGRESOS POR CAPÍTULO-CONCEPTO</t>
  </si>
  <si>
    <t>ESTADO ANALÍTICO DE EGRESOS POR FUENTE DE FINANCIAMIENTO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</si>
</sst>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-;#,##0.00\-;&quot; &quot;"/>
    <numFmt numFmtId="165" formatCode="#,##0.00\-;#,##0.00_-;&quot; &quot;"/>
    <numFmt numFmtId="166" formatCode="0000"/>
    <numFmt numFmtId="167" formatCode="#,##0.0"/>
    <numFmt numFmtId="168" formatCode="_-* #,##0.00\ _P_t_s_-;\-* #,##0.00\ _P_t_s_-;_-* &quot;-&quot;??\ _P_t_s_-;_-@_-"/>
    <numFmt numFmtId="169" formatCode="_-[$€-2]* #,##0.00_-;\-[$€-2]* #,##0.00_-;_-[$€-2]* &quot;-&quot;??_-"/>
    <numFmt numFmtId="170" formatCode="#,##0.00;\-#,##0.00;&quot; &quot;"/>
    <numFmt numFmtId="171" formatCode="#,##0;\-#,##0;&quot; &quot;"/>
    <numFmt numFmtId="172" formatCode="#,##0_-;#,##0\-;&quot; &quot;"/>
    <numFmt numFmtId="173" formatCode="\-#,##0.00;#,##0.00;&quot; &quot;"/>
  </numFmts>
  <fonts count="23" x14ac:knownFonts="1">
    <font>
      <sz val="11"/>
      <color theme="1"/>
      <name val="Calibri"/>
      <family val="2"/>
      <scheme val="minor"/>
    </font>
    <font>
      <b/>
      <sz val="8"/>
      <name val="Lucida Sans"/>
      <family val="2"/>
    </font>
    <font>
      <sz val="8"/>
      <color theme="1"/>
      <name val="Lucida Sans"/>
      <family val="2"/>
    </font>
    <font>
      <b/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sz val="11"/>
      <color theme="1"/>
      <name val="Calibri"/>
      <family val="2"/>
      <scheme val="minor"/>
    </font>
    <font>
      <i/>
      <sz val="8"/>
      <name val="Lucida Sans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7"/>
      <color theme="1"/>
      <name val="Lucida Sans"/>
      <family val="2"/>
    </font>
    <font>
      <b/>
      <sz val="7"/>
      <color theme="1"/>
      <name val="Lucida Sans"/>
      <family val="2"/>
    </font>
    <font>
      <sz val="7"/>
      <name val="Lucida Sans"/>
      <family val="2"/>
    </font>
    <font>
      <b/>
      <sz val="7"/>
      <name val="Lucida Sans"/>
      <family val="2"/>
    </font>
    <font>
      <b/>
      <sz val="10"/>
      <color theme="8" tint="-0.499984740745262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b/>
      <sz val="8"/>
      <color theme="8" tint="-0.499984740745262"/>
      <name val="Arial"/>
      <family val="2"/>
    </font>
    <font>
      <b/>
      <sz val="8"/>
      <name val="Arial"/>
      <family val="2"/>
    </font>
    <font>
      <b/>
      <sz val="10"/>
      <color theme="1"/>
      <name val="Calibri Light"/>
      <family val="2"/>
    </font>
    <font>
      <sz val="10"/>
      <color theme="1"/>
      <name val="Calibri Light"/>
      <family val="2"/>
    </font>
    <font>
      <b/>
      <sz val="9"/>
      <name val="Calibri Light"/>
      <family val="2"/>
    </font>
    <font>
      <b/>
      <sz val="8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2">
    <xf numFmtId="0" fontId="0" fillId="0" borderId="0"/>
    <xf numFmtId="0" fontId="4" fillId="0" borderId="0"/>
    <xf numFmtId="0" fontId="4" fillId="0" borderId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0" fontId="4" fillId="0" borderId="0"/>
    <xf numFmtId="168" fontId="4" fillId="0" borderId="0" applyFont="0" applyFill="0" applyBorder="0" applyAlignment="0" applyProtection="0"/>
    <xf numFmtId="0" fontId="8" fillId="0" borderId="0"/>
    <xf numFmtId="9" fontId="6" fillId="0" borderId="0" applyFont="0" applyFill="0" applyBorder="0" applyAlignment="0" applyProtection="0"/>
    <xf numFmtId="0" fontId="4" fillId="0" borderId="0"/>
    <xf numFmtId="169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</cellStyleXfs>
  <cellXfs count="207">
    <xf numFmtId="0" fontId="0" fillId="0" borderId="0" xfId="0"/>
    <xf numFmtId="0" fontId="2" fillId="0" borderId="0" xfId="0" applyFont="1" applyFill="1"/>
    <xf numFmtId="164" fontId="2" fillId="0" borderId="2" xfId="0" applyNumberFormat="1" applyFont="1" applyFill="1" applyBorder="1"/>
    <xf numFmtId="164" fontId="1" fillId="0" borderId="2" xfId="0" applyNumberFormat="1" applyFont="1" applyFill="1" applyBorder="1"/>
    <xf numFmtId="164" fontId="2" fillId="0" borderId="1" xfId="0" applyNumberFormat="1" applyFont="1" applyFill="1" applyBorder="1"/>
    <xf numFmtId="0" fontId="5" fillId="0" borderId="0" xfId="1" applyFont="1" applyFill="1"/>
    <xf numFmtId="49" fontId="1" fillId="0" borderId="0" xfId="0" applyNumberFormat="1" applyFont="1" applyFill="1" applyBorder="1" applyAlignment="1">
      <alignment horizontal="left"/>
    </xf>
    <xf numFmtId="165" fontId="1" fillId="0" borderId="0" xfId="0" applyNumberFormat="1" applyFont="1" applyFill="1" applyBorder="1"/>
    <xf numFmtId="0" fontId="5" fillId="0" borderId="0" xfId="2" applyFont="1" applyFill="1" applyProtection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center"/>
    </xf>
    <xf numFmtId="0" fontId="2" fillId="0" borderId="9" xfId="0" applyFont="1" applyBorder="1"/>
    <xf numFmtId="0" fontId="2" fillId="0" borderId="0" xfId="0" applyFont="1" applyBorder="1"/>
    <xf numFmtId="43" fontId="2" fillId="0" borderId="2" xfId="3" applyFont="1" applyBorder="1"/>
    <xf numFmtId="43" fontId="2" fillId="0" borderId="0" xfId="3" applyFont="1" applyBorder="1"/>
    <xf numFmtId="0" fontId="2" fillId="0" borderId="13" xfId="0" applyFont="1" applyBorder="1"/>
    <xf numFmtId="0" fontId="2" fillId="0" borderId="14" xfId="0" applyFont="1" applyBorder="1"/>
    <xf numFmtId="43" fontId="2" fillId="0" borderId="8" xfId="3" applyFont="1" applyBorder="1"/>
    <xf numFmtId="43" fontId="2" fillId="0" borderId="14" xfId="3" applyFont="1" applyBorder="1"/>
    <xf numFmtId="43" fontId="3" fillId="0" borderId="11" xfId="3" applyFont="1" applyBorder="1" applyAlignment="1">
      <alignment vertical="center"/>
    </xf>
    <xf numFmtId="166" fontId="2" fillId="0" borderId="9" xfId="0" applyNumberFormat="1" applyFont="1" applyBorder="1" applyAlignment="1">
      <alignment horizontal="left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5" fillId="0" borderId="0" xfId="2" applyFont="1" applyFill="1" applyAlignment="1" applyProtection="1">
      <alignment wrapText="1"/>
    </xf>
    <xf numFmtId="0" fontId="5" fillId="0" borderId="0" xfId="2" applyFont="1" applyFill="1" applyAlignment="1" applyProtection="1"/>
    <xf numFmtId="0" fontId="5" fillId="0" borderId="0" xfId="2" applyFont="1" applyFill="1"/>
    <xf numFmtId="0" fontId="5" fillId="0" borderId="0" xfId="2" applyFont="1"/>
    <xf numFmtId="0" fontId="1" fillId="0" borderId="0" xfId="2" applyFont="1" applyFill="1" applyAlignment="1" applyProtection="1">
      <protection locked="0"/>
    </xf>
    <xf numFmtId="0" fontId="1" fillId="0" borderId="0" xfId="2" applyFont="1" applyFill="1" applyAlignment="1" applyProtection="1">
      <alignment horizontal="center"/>
      <protection locked="0"/>
    </xf>
    <xf numFmtId="43" fontId="5" fillId="0" borderId="0" xfId="4" applyNumberFormat="1" applyFont="1"/>
    <xf numFmtId="0" fontId="1" fillId="0" borderId="0" xfId="2" applyFont="1"/>
    <xf numFmtId="43" fontId="5" fillId="0" borderId="20" xfId="4" applyNumberFormat="1" applyFont="1" applyBorder="1"/>
    <xf numFmtId="43" fontId="5" fillId="0" borderId="0" xfId="2" applyNumberFormat="1" applyFont="1"/>
    <xf numFmtId="43" fontId="5" fillId="0" borderId="0" xfId="4" applyNumberFormat="1" applyFont="1" applyBorder="1"/>
    <xf numFmtId="43" fontId="5" fillId="0" borderId="0" xfId="3" applyFont="1"/>
    <xf numFmtId="0" fontId="5" fillId="0" borderId="0" xfId="2" applyFont="1" applyBorder="1"/>
    <xf numFmtId="0" fontId="1" fillId="0" borderId="0" xfId="2" applyFont="1" applyBorder="1"/>
    <xf numFmtId="0" fontId="5" fillId="0" borderId="0" xfId="2" applyFont="1" applyFill="1" applyBorder="1" applyAlignment="1" applyProtection="1">
      <alignment horizontal="left" vertical="top" wrapText="1"/>
    </xf>
    <xf numFmtId="43" fontId="5" fillId="0" borderId="0" xfId="3" applyFont="1" applyFill="1" applyBorder="1" applyProtection="1">
      <protection locked="0"/>
    </xf>
    <xf numFmtId="0" fontId="5" fillId="0" borderId="0" xfId="2" applyFont="1" applyFill="1" applyBorder="1" applyAlignment="1" applyProtection="1">
      <alignment horizontal="left"/>
    </xf>
    <xf numFmtId="4" fontId="5" fillId="0" borderId="0" xfId="5" applyFont="1" applyFill="1" applyBorder="1" applyProtection="1">
      <protection locked="0"/>
    </xf>
    <xf numFmtId="4" fontId="5" fillId="0" borderId="0" xfId="2" applyNumberFormat="1" applyFont="1"/>
    <xf numFmtId="0" fontId="5" fillId="0" borderId="14" xfId="2" applyFont="1" applyBorder="1"/>
    <xf numFmtId="43" fontId="5" fillId="0" borderId="14" xfId="4" applyNumberFormat="1" applyFont="1" applyBorder="1"/>
    <xf numFmtId="167" fontId="5" fillId="0" borderId="0" xfId="2" applyNumberFormat="1" applyFont="1"/>
    <xf numFmtId="0" fontId="7" fillId="0" borderId="0" xfId="2" applyFont="1"/>
    <xf numFmtId="164" fontId="1" fillId="0" borderId="0" xfId="0" applyNumberFormat="1" applyFont="1" applyFill="1" applyBorder="1"/>
    <xf numFmtId="10" fontId="2" fillId="0" borderId="4" xfId="9" applyNumberFormat="1" applyFont="1" applyBorder="1" applyAlignment="1">
      <alignment vertical="center"/>
    </xf>
    <xf numFmtId="10" fontId="2" fillId="0" borderId="15" xfId="9" applyNumberFormat="1" applyFont="1" applyBorder="1" applyAlignment="1">
      <alignment vertical="center"/>
    </xf>
    <xf numFmtId="10" fontId="3" fillId="0" borderId="12" xfId="9" applyNumberFormat="1" applyFont="1" applyBorder="1" applyAlignment="1">
      <alignment vertical="center"/>
    </xf>
    <xf numFmtId="43" fontId="2" fillId="0" borderId="0" xfId="3" applyFont="1" applyBorder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10" fontId="2" fillId="0" borderId="4" xfId="9" applyNumberFormat="1" applyFont="1" applyBorder="1"/>
    <xf numFmtId="0" fontId="2" fillId="0" borderId="3" xfId="0" applyFont="1" applyFill="1" applyBorder="1"/>
    <xf numFmtId="0" fontId="5" fillId="0" borderId="3" xfId="2" applyFont="1" applyFill="1" applyBorder="1" applyProtection="1"/>
    <xf numFmtId="0" fontId="2" fillId="0" borderId="22" xfId="0" applyFont="1" applyBorder="1"/>
    <xf numFmtId="43" fontId="5" fillId="0" borderId="0" xfId="4" applyNumberFormat="1" applyFont="1" applyFill="1"/>
    <xf numFmtId="43" fontId="5" fillId="0" borderId="0" xfId="3" applyFont="1" applyFill="1"/>
    <xf numFmtId="10" fontId="2" fillId="0" borderId="4" xfId="9" applyNumberFormat="1" applyFont="1" applyBorder="1" applyAlignment="1">
      <alignment horizontal="right" vertical="center"/>
    </xf>
    <xf numFmtId="164" fontId="2" fillId="0" borderId="8" xfId="0" applyNumberFormat="1" applyFont="1" applyFill="1" applyBorder="1"/>
    <xf numFmtId="49" fontId="1" fillId="0" borderId="5" xfId="0" applyNumberFormat="1" applyFont="1" applyFill="1" applyBorder="1" applyAlignment="1">
      <alignment horizontal="left"/>
    </xf>
    <xf numFmtId="164" fontId="1" fillId="0" borderId="6" xfId="0" applyNumberFormat="1" applyFont="1" applyFill="1" applyBorder="1"/>
    <xf numFmtId="164" fontId="1" fillId="0" borderId="7" xfId="0" applyNumberFormat="1" applyFont="1" applyFill="1" applyBorder="1"/>
    <xf numFmtId="49" fontId="2" fillId="0" borderId="24" xfId="0" applyNumberFormat="1" applyFont="1" applyFill="1" applyBorder="1" applyAlignment="1">
      <alignment horizontal="left"/>
    </xf>
    <xf numFmtId="164" fontId="2" fillId="0" borderId="15" xfId="0" applyNumberFormat="1" applyFont="1" applyFill="1" applyBorder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2" fillId="0" borderId="0" xfId="0" applyFont="1" applyFill="1" applyAlignment="1">
      <alignment vertical="center" wrapText="1"/>
    </xf>
    <xf numFmtId="43" fontId="2" fillId="0" borderId="22" xfId="3" applyFont="1" applyBorder="1"/>
    <xf numFmtId="0" fontId="3" fillId="0" borderId="5" xfId="0" applyFont="1" applyBorder="1"/>
    <xf numFmtId="0" fontId="3" fillId="0" borderId="21" xfId="0" applyFont="1" applyBorder="1"/>
    <xf numFmtId="43" fontId="3" fillId="0" borderId="6" xfId="0" applyNumberFormat="1" applyFont="1" applyBorder="1"/>
    <xf numFmtId="0" fontId="3" fillId="0" borderId="0" xfId="0" applyFont="1"/>
    <xf numFmtId="10" fontId="2" fillId="0" borderId="15" xfId="9" applyNumberFormat="1" applyFont="1" applyBorder="1" applyAlignment="1">
      <alignment horizontal="right" vertical="center"/>
    </xf>
    <xf numFmtId="43" fontId="2" fillId="0" borderId="0" xfId="0" applyNumberFormat="1" applyFont="1" applyFill="1"/>
    <xf numFmtId="0" fontId="5" fillId="0" borderId="0" xfId="10" applyFont="1" applyFill="1" applyBorder="1" applyAlignment="1">
      <alignment vertical="top"/>
    </xf>
    <xf numFmtId="0" fontId="5" fillId="0" borderId="0" xfId="10" applyFont="1" applyFill="1" applyBorder="1" applyAlignment="1">
      <alignment horizontal="left" vertical="top"/>
    </xf>
    <xf numFmtId="4" fontId="5" fillId="0" borderId="0" xfId="10" applyNumberFormat="1" applyFont="1" applyFill="1" applyBorder="1" applyAlignment="1">
      <alignment vertical="top"/>
    </xf>
    <xf numFmtId="0" fontId="5" fillId="0" borderId="0" xfId="10" applyFont="1" applyFill="1" applyBorder="1"/>
    <xf numFmtId="0" fontId="5" fillId="0" borderId="0" xfId="10" applyFont="1" applyFill="1" applyBorder="1" applyAlignment="1">
      <alignment vertical="top" wrapText="1"/>
    </xf>
    <xf numFmtId="164" fontId="2" fillId="0" borderId="0" xfId="0" applyNumberFormat="1" applyFont="1" applyFill="1" applyBorder="1"/>
    <xf numFmtId="43" fontId="2" fillId="0" borderId="0" xfId="3" applyFont="1" applyFill="1" applyBorder="1"/>
    <xf numFmtId="43" fontId="2" fillId="0" borderId="22" xfId="3" applyFont="1" applyFill="1" applyBorder="1"/>
    <xf numFmtId="43" fontId="2" fillId="0" borderId="2" xfId="3" applyFont="1" applyFill="1" applyBorder="1"/>
    <xf numFmtId="0" fontId="3" fillId="0" borderId="0" xfId="0" applyFont="1" applyFill="1" applyBorder="1" applyAlignment="1">
      <alignment horizontal="left"/>
    </xf>
    <xf numFmtId="170" fontId="2" fillId="0" borderId="2" xfId="0" applyNumberFormat="1" applyFont="1" applyFill="1" applyBorder="1"/>
    <xf numFmtId="171" fontId="2" fillId="0" borderId="2" xfId="0" applyNumberFormat="1" applyFont="1" applyFill="1" applyBorder="1"/>
    <xf numFmtId="170" fontId="2" fillId="0" borderId="4" xfId="0" applyNumberFormat="1" applyFont="1" applyFill="1" applyBorder="1"/>
    <xf numFmtId="4" fontId="5" fillId="0" borderId="0" xfId="10" applyNumberFormat="1" applyFont="1" applyFill="1" applyBorder="1"/>
    <xf numFmtId="172" fontId="2" fillId="0" borderId="2" xfId="0" applyNumberFormat="1" applyFont="1" applyFill="1" applyBorder="1"/>
    <xf numFmtId="170" fontId="1" fillId="0" borderId="7" xfId="0" applyNumberFormat="1" applyFont="1" applyFill="1" applyBorder="1"/>
    <xf numFmtId="170" fontId="1" fillId="0" borderId="6" xfId="0" applyNumberFormat="1" applyFont="1" applyFill="1" applyBorder="1"/>
    <xf numFmtId="49" fontId="5" fillId="0" borderId="23" xfId="0" applyNumberFormat="1" applyFont="1" applyFill="1" applyBorder="1" applyAlignment="1">
      <alignment horizontal="left"/>
    </xf>
    <xf numFmtId="49" fontId="5" fillId="0" borderId="3" xfId="0" applyNumberFormat="1" applyFont="1" applyFill="1" applyBorder="1" applyAlignment="1">
      <alignment horizontal="left"/>
    </xf>
    <xf numFmtId="170" fontId="2" fillId="0" borderId="1" xfId="0" applyNumberFormat="1" applyFont="1" applyFill="1" applyBorder="1"/>
    <xf numFmtId="170" fontId="2" fillId="0" borderId="25" xfId="0" applyNumberFormat="1" applyFont="1" applyFill="1" applyBorder="1"/>
    <xf numFmtId="49" fontId="5" fillId="0" borderId="5" xfId="0" applyNumberFormat="1" applyFont="1" applyFill="1" applyBorder="1" applyAlignment="1">
      <alignment horizontal="left"/>
    </xf>
    <xf numFmtId="49" fontId="1" fillId="0" borderId="8" xfId="0" applyNumberFormat="1" applyFont="1" applyFill="1" applyBorder="1" applyAlignment="1">
      <alignment horizontal="center"/>
    </xf>
    <xf numFmtId="49" fontId="1" fillId="0" borderId="15" xfId="0" applyNumberFormat="1" applyFont="1" applyFill="1" applyBorder="1" applyAlignment="1">
      <alignment horizontal="center"/>
    </xf>
    <xf numFmtId="49" fontId="5" fillId="0" borderId="24" xfId="0" applyNumberFormat="1" applyFont="1" applyFill="1" applyBorder="1" applyAlignment="1">
      <alignment horizontal="left"/>
    </xf>
    <xf numFmtId="170" fontId="1" fillId="0" borderId="0" xfId="0" applyNumberFormat="1" applyFont="1" applyFill="1" applyBorder="1"/>
    <xf numFmtId="43" fontId="2" fillId="0" borderId="4" xfId="9" applyNumberFormat="1" applyFont="1" applyBorder="1" applyAlignment="1">
      <alignment vertical="center"/>
    </xf>
    <xf numFmtId="43" fontId="2" fillId="0" borderId="26" xfId="3" applyFont="1" applyBorder="1"/>
    <xf numFmtId="43" fontId="3" fillId="0" borderId="6" xfId="3" applyFont="1" applyBorder="1" applyAlignment="1">
      <alignment vertical="center"/>
    </xf>
    <xf numFmtId="170" fontId="9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left"/>
    </xf>
    <xf numFmtId="170" fontId="1" fillId="0" borderId="1" xfId="0" applyNumberFormat="1" applyFont="1" applyFill="1" applyBorder="1"/>
    <xf numFmtId="49" fontId="1" fillId="0" borderId="2" xfId="0" applyNumberFormat="1" applyFont="1" applyFill="1" applyBorder="1" applyAlignment="1">
      <alignment horizontal="left"/>
    </xf>
    <xf numFmtId="49" fontId="5" fillId="0" borderId="2" xfId="0" applyNumberFormat="1" applyFont="1" applyFill="1" applyBorder="1" applyAlignment="1">
      <alignment horizontal="left"/>
    </xf>
    <xf numFmtId="173" fontId="2" fillId="0" borderId="2" xfId="0" applyNumberFormat="1" applyFont="1" applyFill="1" applyBorder="1"/>
    <xf numFmtId="49" fontId="5" fillId="0" borderId="8" xfId="0" applyNumberFormat="1" applyFont="1" applyFill="1" applyBorder="1" applyAlignment="1">
      <alignment horizontal="left"/>
    </xf>
    <xf numFmtId="171" fontId="2" fillId="0" borderId="8" xfId="0" applyNumberFormat="1" applyFont="1" applyFill="1" applyBorder="1"/>
    <xf numFmtId="170" fontId="2" fillId="0" borderId="8" xfId="0" applyNumberFormat="1" applyFont="1" applyFill="1" applyBorder="1"/>
    <xf numFmtId="173" fontId="2" fillId="0" borderId="8" xfId="0" applyNumberFormat="1" applyFont="1" applyFill="1" applyBorder="1"/>
    <xf numFmtId="49" fontId="1" fillId="0" borderId="8" xfId="0" applyNumberFormat="1" applyFont="1" applyFill="1" applyBorder="1" applyAlignment="1">
      <alignment horizontal="left"/>
    </xf>
    <xf numFmtId="0" fontId="0" fillId="0" borderId="0" xfId="0" applyFill="1"/>
    <xf numFmtId="170" fontId="0" fillId="0" borderId="2" xfId="0" applyNumberFormat="1" applyFont="1" applyFill="1" applyBorder="1"/>
    <xf numFmtId="0" fontId="10" fillId="0" borderId="0" xfId="0" applyFont="1" applyFill="1" applyAlignment="1">
      <alignment wrapText="1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wrapText="1"/>
    </xf>
    <xf numFmtId="0" fontId="10" fillId="0" borderId="0" xfId="0" applyFont="1"/>
    <xf numFmtId="43" fontId="10" fillId="0" borderId="2" xfId="3" applyFont="1" applyBorder="1"/>
    <xf numFmtId="43" fontId="10" fillId="0" borderId="0" xfId="3" applyFont="1" applyBorder="1"/>
    <xf numFmtId="4" fontId="12" fillId="0" borderId="0" xfId="10" applyNumberFormat="1" applyFont="1" applyFill="1" applyBorder="1" applyAlignment="1">
      <alignment vertical="top"/>
    </xf>
    <xf numFmtId="0" fontId="12" fillId="0" borderId="0" xfId="10" applyFont="1" applyFill="1" applyBorder="1" applyAlignment="1">
      <alignment vertical="top"/>
    </xf>
    <xf numFmtId="0" fontId="12" fillId="0" borderId="0" xfId="10" applyFont="1" applyFill="1" applyBorder="1"/>
    <xf numFmtId="0" fontId="12" fillId="0" borderId="0" xfId="10" applyFont="1" applyFill="1" applyBorder="1" applyAlignment="1">
      <alignment vertical="top" wrapText="1"/>
    </xf>
    <xf numFmtId="0" fontId="10" fillId="0" borderId="0" xfId="0" applyFont="1" applyAlignment="1">
      <alignment vertical="center" wrapText="1"/>
    </xf>
    <xf numFmtId="165" fontId="13" fillId="0" borderId="0" xfId="0" applyNumberFormat="1" applyFont="1" applyFill="1" applyBorder="1" applyAlignment="1">
      <alignment wrapText="1"/>
    </xf>
    <xf numFmtId="0" fontId="12" fillId="0" borderId="0" xfId="2" applyFont="1" applyFill="1" applyAlignment="1" applyProtection="1">
      <alignment wrapText="1"/>
    </xf>
    <xf numFmtId="0" fontId="12" fillId="0" borderId="0" xfId="2" applyFont="1" applyFill="1" applyProtection="1"/>
    <xf numFmtId="0" fontId="12" fillId="0" borderId="0" xfId="2" applyFont="1" applyFill="1" applyAlignment="1" applyProtection="1"/>
    <xf numFmtId="0" fontId="10" fillId="0" borderId="26" xfId="0" applyFont="1" applyBorder="1"/>
    <xf numFmtId="0" fontId="10" fillId="0" borderId="0" xfId="0" applyFont="1" applyBorder="1"/>
    <xf numFmtId="43" fontId="10" fillId="0" borderId="1" xfId="3" applyFont="1" applyBorder="1" applyAlignment="1">
      <alignment wrapText="1"/>
    </xf>
    <xf numFmtId="43" fontId="10" fillId="0" borderId="19" xfId="3" applyFont="1" applyBorder="1" applyAlignment="1">
      <alignment wrapText="1"/>
    </xf>
    <xf numFmtId="43" fontId="10" fillId="0" borderId="22" xfId="3" applyFont="1" applyBorder="1"/>
    <xf numFmtId="0" fontId="10" fillId="0" borderId="2" xfId="0" applyFont="1" applyBorder="1"/>
    <xf numFmtId="0" fontId="10" fillId="0" borderId="8" xfId="0" applyFont="1" applyBorder="1"/>
    <xf numFmtId="43" fontId="10" fillId="0" borderId="8" xfId="3" applyFont="1" applyBorder="1"/>
    <xf numFmtId="49" fontId="15" fillId="3" borderId="1" xfId="0" applyNumberFormat="1" applyFont="1" applyFill="1" applyBorder="1" applyAlignment="1">
      <alignment horizontal="left"/>
    </xf>
    <xf numFmtId="49" fontId="15" fillId="3" borderId="1" xfId="0" applyNumberFormat="1" applyFont="1" applyFill="1" applyBorder="1" applyAlignment="1">
      <alignment horizontal="center"/>
    </xf>
    <xf numFmtId="170" fontId="15" fillId="3" borderId="1" xfId="0" applyNumberFormat="1" applyFont="1" applyFill="1" applyBorder="1"/>
    <xf numFmtId="0" fontId="14" fillId="2" borderId="0" xfId="0" applyFont="1" applyFill="1" applyAlignment="1">
      <alignment horizontal="center"/>
    </xf>
    <xf numFmtId="173" fontId="15" fillId="3" borderId="1" xfId="0" applyNumberFormat="1" applyFont="1" applyFill="1" applyBorder="1"/>
    <xf numFmtId="49" fontId="15" fillId="3" borderId="2" xfId="0" applyNumberFormat="1" applyFont="1" applyFill="1" applyBorder="1" applyAlignment="1">
      <alignment horizontal="left"/>
    </xf>
    <xf numFmtId="170" fontId="16" fillId="3" borderId="2" xfId="0" applyNumberFormat="1" applyFont="1" applyFill="1" applyBorder="1"/>
    <xf numFmtId="49" fontId="16" fillId="3" borderId="2" xfId="0" applyNumberFormat="1" applyFont="1" applyFill="1" applyBorder="1" applyAlignment="1">
      <alignment horizontal="left"/>
    </xf>
    <xf numFmtId="170" fontId="15" fillId="3" borderId="2" xfId="0" applyNumberFormat="1" applyFont="1" applyFill="1" applyBorder="1"/>
    <xf numFmtId="0" fontId="18" fillId="3" borderId="1" xfId="10" applyFont="1" applyFill="1" applyBorder="1" applyAlignment="1">
      <alignment horizontal="center" vertical="center"/>
    </xf>
    <xf numFmtId="0" fontId="18" fillId="3" borderId="1" xfId="10" applyFont="1" applyFill="1" applyBorder="1" applyAlignment="1">
      <alignment horizontal="center" vertical="center" wrapText="1"/>
    </xf>
    <xf numFmtId="0" fontId="17" fillId="2" borderId="0" xfId="10" applyFont="1" applyFill="1" applyBorder="1" applyAlignment="1" applyProtection="1">
      <alignment horizontal="center" vertical="center" wrapText="1"/>
      <protection locked="0"/>
    </xf>
    <xf numFmtId="0" fontId="18" fillId="3" borderId="0" xfId="10" applyFont="1" applyFill="1" applyBorder="1" applyAlignment="1">
      <alignment vertical="top" wrapText="1"/>
    </xf>
    <xf numFmtId="4" fontId="18" fillId="3" borderId="0" xfId="10" applyNumberFormat="1" applyFont="1" applyFill="1" applyBorder="1" applyAlignment="1" applyProtection="1">
      <alignment vertical="top" wrapText="1"/>
      <protection locked="0"/>
    </xf>
    <xf numFmtId="4" fontId="18" fillId="3" borderId="22" xfId="10" applyNumberFormat="1" applyFont="1" applyFill="1" applyBorder="1" applyAlignment="1" applyProtection="1">
      <alignment vertical="top" wrapText="1"/>
      <protection locked="0"/>
    </xf>
    <xf numFmtId="0" fontId="18" fillId="3" borderId="14" xfId="10" applyFont="1" applyFill="1" applyBorder="1" applyAlignment="1">
      <alignment vertical="top" wrapText="1"/>
    </xf>
    <xf numFmtId="4" fontId="18" fillId="3" borderId="14" xfId="10" applyNumberFormat="1" applyFont="1" applyFill="1" applyBorder="1" applyAlignment="1" applyProtection="1">
      <alignment vertical="top" wrapText="1"/>
      <protection locked="0"/>
    </xf>
    <xf numFmtId="4" fontId="18" fillId="3" borderId="28" xfId="10" applyNumberFormat="1" applyFont="1" applyFill="1" applyBorder="1" applyAlignment="1" applyProtection="1">
      <alignment vertical="top" wrapText="1"/>
      <protection locked="0"/>
    </xf>
    <xf numFmtId="0" fontId="18" fillId="4" borderId="0" xfId="10" applyFont="1" applyFill="1" applyBorder="1" applyAlignment="1">
      <alignment vertical="top" wrapText="1"/>
    </xf>
    <xf numFmtId="4" fontId="18" fillId="4" borderId="0" xfId="10" applyNumberFormat="1" applyFont="1" applyFill="1" applyBorder="1" applyAlignment="1" applyProtection="1">
      <alignment vertical="top" wrapText="1"/>
      <protection locked="0"/>
    </xf>
    <xf numFmtId="0" fontId="0" fillId="4" borderId="22" xfId="0" applyFill="1" applyBorder="1"/>
    <xf numFmtId="4" fontId="18" fillId="4" borderId="22" xfId="10" applyNumberFormat="1" applyFont="1" applyFill="1" applyBorder="1" applyAlignment="1" applyProtection="1">
      <alignment vertical="top" wrapText="1"/>
      <protection locked="0"/>
    </xf>
    <xf numFmtId="0" fontId="18" fillId="4" borderId="14" xfId="10" applyFont="1" applyFill="1" applyBorder="1" applyAlignment="1">
      <alignment vertical="top" wrapText="1"/>
    </xf>
    <xf numFmtId="4" fontId="18" fillId="4" borderId="14" xfId="10" applyNumberFormat="1" applyFont="1" applyFill="1" applyBorder="1" applyAlignment="1" applyProtection="1">
      <alignment vertical="top" wrapText="1"/>
      <protection locked="0"/>
    </xf>
    <xf numFmtId="0" fontId="0" fillId="4" borderId="28" xfId="0" applyFill="1" applyBorder="1"/>
    <xf numFmtId="49" fontId="19" fillId="3" borderId="1" xfId="0" applyNumberFormat="1" applyFont="1" applyFill="1" applyBorder="1" applyAlignment="1">
      <alignment horizontal="left"/>
    </xf>
    <xf numFmtId="49" fontId="19" fillId="3" borderId="1" xfId="0" applyNumberFormat="1" applyFont="1" applyFill="1" applyBorder="1" applyAlignment="1">
      <alignment horizontal="center"/>
    </xf>
    <xf numFmtId="170" fontId="19" fillId="3" borderId="1" xfId="0" applyNumberFormat="1" applyFont="1" applyFill="1" applyBorder="1"/>
    <xf numFmtId="173" fontId="19" fillId="3" borderId="1" xfId="0" applyNumberFormat="1" applyFont="1" applyFill="1" applyBorder="1"/>
    <xf numFmtId="49" fontId="19" fillId="3" borderId="2" xfId="0" applyNumberFormat="1" applyFont="1" applyFill="1" applyBorder="1" applyAlignment="1">
      <alignment horizontal="left"/>
    </xf>
    <xf numFmtId="170" fontId="19" fillId="3" borderId="2" xfId="0" applyNumberFormat="1" applyFont="1" applyFill="1" applyBorder="1"/>
    <xf numFmtId="43" fontId="15" fillId="3" borderId="2" xfId="3" applyFont="1" applyFill="1" applyBorder="1"/>
    <xf numFmtId="43" fontId="15" fillId="3" borderId="2" xfId="3" applyFont="1" applyFill="1" applyBorder="1" applyAlignment="1">
      <alignment horizontal="left"/>
    </xf>
    <xf numFmtId="0" fontId="20" fillId="2" borderId="0" xfId="0" applyFont="1" applyFill="1"/>
    <xf numFmtId="0" fontId="19" fillId="0" borderId="0" xfId="0" applyFont="1" applyAlignment="1">
      <alignment horizontal="center"/>
    </xf>
    <xf numFmtId="0" fontId="20" fillId="0" borderId="0" xfId="0" applyFont="1"/>
    <xf numFmtId="0" fontId="15" fillId="2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right"/>
    </xf>
    <xf numFmtId="0" fontId="15" fillId="2" borderId="14" xfId="0" applyFont="1" applyFill="1" applyBorder="1" applyAlignment="1"/>
    <xf numFmtId="0" fontId="20" fillId="2" borderId="14" xfId="0" applyFont="1" applyFill="1" applyBorder="1"/>
    <xf numFmtId="0" fontId="16" fillId="2" borderId="14" xfId="0" applyFont="1" applyFill="1" applyBorder="1"/>
    <xf numFmtId="49" fontId="15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 wrapText="1"/>
    </xf>
    <xf numFmtId="49" fontId="21" fillId="3" borderId="1" xfId="0" applyNumberFormat="1" applyFont="1" applyFill="1" applyBorder="1" applyAlignment="1">
      <alignment horizontal="left" vertical="center"/>
    </xf>
    <xf numFmtId="49" fontId="21" fillId="3" borderId="1" xfId="0" applyNumberFormat="1" applyFont="1" applyFill="1" applyBorder="1" applyAlignment="1">
      <alignment horizontal="center" vertical="center" wrapText="1"/>
    </xf>
    <xf numFmtId="49" fontId="21" fillId="3" borderId="1" xfId="0" applyNumberFormat="1" applyFont="1" applyFill="1" applyBorder="1" applyAlignment="1">
      <alignment horizontal="center" vertical="center"/>
    </xf>
    <xf numFmtId="49" fontId="22" fillId="3" borderId="1" xfId="0" applyNumberFormat="1" applyFont="1" applyFill="1" applyBorder="1" applyAlignment="1">
      <alignment horizontal="left" vertical="center"/>
    </xf>
    <xf numFmtId="49" fontId="22" fillId="3" borderId="1" xfId="0" applyNumberFormat="1" applyFont="1" applyFill="1" applyBorder="1" applyAlignment="1">
      <alignment horizontal="center" vertical="center" wrapText="1"/>
    </xf>
    <xf numFmtId="49" fontId="22" fillId="3" borderId="1" xfId="0" applyNumberFormat="1" applyFont="1" applyFill="1" applyBorder="1" applyAlignment="1">
      <alignment horizontal="center" vertical="center"/>
    </xf>
    <xf numFmtId="49" fontId="22" fillId="3" borderId="1" xfId="0" applyNumberFormat="1" applyFont="1" applyFill="1" applyBorder="1" applyAlignment="1">
      <alignment horizontal="left" wrapText="1"/>
    </xf>
    <xf numFmtId="49" fontId="15" fillId="3" borderId="0" xfId="0" applyNumberFormat="1" applyFont="1" applyFill="1" applyBorder="1" applyAlignment="1">
      <alignment horizontal="left"/>
    </xf>
    <xf numFmtId="49" fontId="15" fillId="3" borderId="0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7" fillId="2" borderId="0" xfId="10" applyFont="1" applyFill="1" applyBorder="1" applyAlignment="1" applyProtection="1">
      <alignment horizontal="center" vertical="center" wrapText="1"/>
      <protection locked="0"/>
    </xf>
    <xf numFmtId="0" fontId="15" fillId="3" borderId="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6" fontId="11" fillId="0" borderId="27" xfId="0" applyNumberFormat="1" applyFont="1" applyBorder="1" applyAlignment="1">
      <alignment horizontal="center" vertical="center" wrapText="1"/>
    </xf>
    <xf numFmtId="166" fontId="11" fillId="0" borderId="19" xfId="0" applyNumberFormat="1" applyFont="1" applyBorder="1" applyAlignment="1">
      <alignment horizontal="center" vertical="center" wrapText="1"/>
    </xf>
    <xf numFmtId="0" fontId="14" fillId="2" borderId="0" xfId="0" applyFont="1" applyFill="1" applyAlignment="1">
      <alignment horizontal="center" wrapText="1"/>
    </xf>
  </cellXfs>
  <cellStyles count="22">
    <cellStyle name="Euro" xfId="11"/>
    <cellStyle name="Millares" xfId="3" builtinId="3"/>
    <cellStyle name="Millares 2" xfId="7"/>
    <cellStyle name="Millares 2 2" xfId="12"/>
    <cellStyle name="Millares 2 3" xfId="13"/>
    <cellStyle name="Millares 3" xfId="14"/>
    <cellStyle name="Millares_Formatos Adicinales Estados Financieros 2007" xfId="4"/>
    <cellStyle name="Millares_FormatosEstadosFinancieros2007" xfId="5"/>
    <cellStyle name="Moneda 2" xfId="15"/>
    <cellStyle name="Normal" xfId="0" builtinId="0"/>
    <cellStyle name="Normal 2" xfId="8"/>
    <cellStyle name="Normal 2 2" xfId="10"/>
    <cellStyle name="Normal 3" xfId="6"/>
    <cellStyle name="Normal 4" xfId="16"/>
    <cellStyle name="Normal 4 2" xfId="17"/>
    <cellStyle name="Normal 5" xfId="18"/>
    <cellStyle name="Normal 5 2" xfId="19"/>
    <cellStyle name="Normal 6" xfId="20"/>
    <cellStyle name="Normal 6 2" xfId="21"/>
    <cellStyle name="Normal_FEBRERO´09" xfId="1"/>
    <cellStyle name="Normal_FormatosEstadosFinancieros2007" xfId="2"/>
    <cellStyle name="Porcentaje" xfId="9" builtinId="5"/>
  </cellStyles>
  <dxfs count="0"/>
  <tableStyles count="0" defaultTableStyle="TableStyleMedium9" defaultPivotStyle="PivotStyleLight16"/>
  <colors>
    <mruColors>
      <color rgb="FF66C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60</xdr:row>
      <xdr:rowOff>0</xdr:rowOff>
    </xdr:from>
    <xdr:to>
      <xdr:col>0</xdr:col>
      <xdr:colOff>2019300</xdr:colOff>
      <xdr:row>60</xdr:row>
      <xdr:rowOff>0</xdr:rowOff>
    </xdr:to>
    <xdr:sp macro="" textlink="">
      <xdr:nvSpPr>
        <xdr:cNvPr id="7" name="Line 5"/>
        <xdr:cNvSpPr>
          <a:spLocks noChangeShapeType="1"/>
        </xdr:cNvSpPr>
      </xdr:nvSpPr>
      <xdr:spPr bwMode="auto">
        <a:xfrm>
          <a:off x="28575" y="6867525"/>
          <a:ext cx="1990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59</xdr:row>
      <xdr:rowOff>142874</xdr:rowOff>
    </xdr:from>
    <xdr:to>
      <xdr:col>4</xdr:col>
      <xdr:colOff>219075</xdr:colOff>
      <xdr:row>60</xdr:row>
      <xdr:rowOff>0</xdr:rowOff>
    </xdr:to>
    <xdr:sp macro="" textlink="">
      <xdr:nvSpPr>
        <xdr:cNvPr id="8" name="Line 5"/>
        <xdr:cNvSpPr>
          <a:spLocks noChangeShapeType="1"/>
        </xdr:cNvSpPr>
      </xdr:nvSpPr>
      <xdr:spPr bwMode="auto">
        <a:xfrm>
          <a:off x="3952875" y="6867524"/>
          <a:ext cx="1790700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2400301</xdr:colOff>
      <xdr:row>9</xdr:row>
      <xdr:rowOff>123825</xdr:rowOff>
    </xdr:from>
    <xdr:to>
      <xdr:col>1</xdr:col>
      <xdr:colOff>657225</xdr:colOff>
      <xdr:row>12</xdr:row>
      <xdr:rowOff>94809</xdr:rowOff>
    </xdr:to>
    <xdr:pic>
      <xdr:nvPicPr>
        <xdr:cNvPr id="5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0301" y="1504950"/>
          <a:ext cx="1047749" cy="3996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0</xdr:row>
      <xdr:rowOff>47625</xdr:rowOff>
    </xdr:from>
    <xdr:to>
      <xdr:col>8</xdr:col>
      <xdr:colOff>82550</xdr:colOff>
      <xdr:row>3</xdr:row>
      <xdr:rowOff>42855</xdr:rowOff>
    </xdr:to>
    <xdr:pic>
      <xdr:nvPicPr>
        <xdr:cNvPr id="5" name="4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62800" y="47625"/>
          <a:ext cx="1819275" cy="475809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31</xdr:row>
      <xdr:rowOff>9525</xdr:rowOff>
    </xdr:from>
    <xdr:to>
      <xdr:col>1</xdr:col>
      <xdr:colOff>1790700</xdr:colOff>
      <xdr:row>31</xdr:row>
      <xdr:rowOff>9525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19050" y="7791450"/>
          <a:ext cx="2752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30</xdr:row>
      <xdr:rowOff>142874</xdr:rowOff>
    </xdr:from>
    <xdr:to>
      <xdr:col>6</xdr:col>
      <xdr:colOff>447675</xdr:colOff>
      <xdr:row>31</xdr:row>
      <xdr:rowOff>0</xdr:rowOff>
    </xdr:to>
    <xdr:sp macro="" textlink="">
      <xdr:nvSpPr>
        <xdr:cNvPr id="7" name="Line 5"/>
        <xdr:cNvSpPr>
          <a:spLocks noChangeShapeType="1"/>
        </xdr:cNvSpPr>
      </xdr:nvSpPr>
      <xdr:spPr bwMode="auto">
        <a:xfrm>
          <a:off x="5381625" y="5581649"/>
          <a:ext cx="1971675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62345</xdr:rowOff>
    </xdr:from>
    <xdr:to>
      <xdr:col>1</xdr:col>
      <xdr:colOff>649431</xdr:colOff>
      <xdr:row>3</xdr:row>
      <xdr:rowOff>74417</xdr:rowOff>
    </xdr:to>
    <xdr:pic>
      <xdr:nvPicPr>
        <xdr:cNvPr id="8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62345"/>
          <a:ext cx="995795" cy="50564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83</xdr:row>
      <xdr:rowOff>9525</xdr:rowOff>
    </xdr:from>
    <xdr:to>
      <xdr:col>1</xdr:col>
      <xdr:colOff>1790700</xdr:colOff>
      <xdr:row>83</xdr:row>
      <xdr:rowOff>9525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19050" y="5800725"/>
          <a:ext cx="2114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82</xdr:row>
      <xdr:rowOff>142874</xdr:rowOff>
    </xdr:from>
    <xdr:to>
      <xdr:col>6</xdr:col>
      <xdr:colOff>447675</xdr:colOff>
      <xdr:row>83</xdr:row>
      <xdr:rowOff>0</xdr:rowOff>
    </xdr:to>
    <xdr:sp macro="" textlink="">
      <xdr:nvSpPr>
        <xdr:cNvPr id="7" name="Line 5"/>
        <xdr:cNvSpPr>
          <a:spLocks noChangeShapeType="1"/>
        </xdr:cNvSpPr>
      </xdr:nvSpPr>
      <xdr:spPr bwMode="auto">
        <a:xfrm>
          <a:off x="4543425" y="5791199"/>
          <a:ext cx="1971675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34637</xdr:colOff>
      <xdr:row>0</xdr:row>
      <xdr:rowOff>71870</xdr:rowOff>
    </xdr:from>
    <xdr:to>
      <xdr:col>1</xdr:col>
      <xdr:colOff>606137</xdr:colOff>
      <xdr:row>3</xdr:row>
      <xdr:rowOff>105590</xdr:rowOff>
    </xdr:to>
    <xdr:pic>
      <xdr:nvPicPr>
        <xdr:cNvPr id="8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37" y="71870"/>
          <a:ext cx="917864" cy="52728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29</xdr:row>
      <xdr:rowOff>9525</xdr:rowOff>
    </xdr:from>
    <xdr:to>
      <xdr:col>1</xdr:col>
      <xdr:colOff>1790700</xdr:colOff>
      <xdr:row>29</xdr:row>
      <xdr:rowOff>9525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19050" y="13230225"/>
          <a:ext cx="2114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28</xdr:row>
      <xdr:rowOff>142874</xdr:rowOff>
    </xdr:from>
    <xdr:to>
      <xdr:col>6</xdr:col>
      <xdr:colOff>447675</xdr:colOff>
      <xdr:row>29</xdr:row>
      <xdr:rowOff>0</xdr:rowOff>
    </xdr:to>
    <xdr:sp macro="" textlink="">
      <xdr:nvSpPr>
        <xdr:cNvPr id="7" name="Line 5"/>
        <xdr:cNvSpPr>
          <a:spLocks noChangeShapeType="1"/>
        </xdr:cNvSpPr>
      </xdr:nvSpPr>
      <xdr:spPr bwMode="auto">
        <a:xfrm>
          <a:off x="4838700" y="13220699"/>
          <a:ext cx="1971675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9525</xdr:colOff>
      <xdr:row>0</xdr:row>
      <xdr:rowOff>38100</xdr:rowOff>
    </xdr:from>
    <xdr:to>
      <xdr:col>1</xdr:col>
      <xdr:colOff>428625</xdr:colOff>
      <xdr:row>3</xdr:row>
      <xdr:rowOff>124640</xdr:rowOff>
    </xdr:to>
    <xdr:pic>
      <xdr:nvPicPr>
        <xdr:cNvPr id="8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38100"/>
          <a:ext cx="847725" cy="57231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65</xdr:row>
      <xdr:rowOff>0</xdr:rowOff>
    </xdr:from>
    <xdr:to>
      <xdr:col>0</xdr:col>
      <xdr:colOff>2019300</xdr:colOff>
      <xdr:row>65</xdr:row>
      <xdr:rowOff>0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28575" y="11401425"/>
          <a:ext cx="1990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64</xdr:row>
      <xdr:rowOff>142874</xdr:rowOff>
    </xdr:from>
    <xdr:to>
      <xdr:col>4</xdr:col>
      <xdr:colOff>219075</xdr:colOff>
      <xdr:row>65</xdr:row>
      <xdr:rowOff>0</xdr:rowOff>
    </xdr:to>
    <xdr:sp macro="" textlink="">
      <xdr:nvSpPr>
        <xdr:cNvPr id="7" name="Line 5"/>
        <xdr:cNvSpPr>
          <a:spLocks noChangeShapeType="1"/>
        </xdr:cNvSpPr>
      </xdr:nvSpPr>
      <xdr:spPr bwMode="auto">
        <a:xfrm>
          <a:off x="3743325" y="11401424"/>
          <a:ext cx="1790700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142875</xdr:colOff>
      <xdr:row>0</xdr:row>
      <xdr:rowOff>76200</xdr:rowOff>
    </xdr:from>
    <xdr:to>
      <xdr:col>0</xdr:col>
      <xdr:colOff>1171575</xdr:colOff>
      <xdr:row>3</xdr:row>
      <xdr:rowOff>86540</xdr:rowOff>
    </xdr:to>
    <xdr:pic>
      <xdr:nvPicPr>
        <xdr:cNvPr id="8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76200"/>
          <a:ext cx="1028700" cy="629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0</xdr:rowOff>
    </xdr:from>
    <xdr:to>
      <xdr:col>0</xdr:col>
      <xdr:colOff>2019300</xdr:colOff>
      <xdr:row>40</xdr:row>
      <xdr:rowOff>0</xdr:rowOff>
    </xdr:to>
    <xdr:sp macro="" textlink="">
      <xdr:nvSpPr>
        <xdr:cNvPr id="7" name="Line 5"/>
        <xdr:cNvSpPr>
          <a:spLocks noChangeShapeType="1"/>
        </xdr:cNvSpPr>
      </xdr:nvSpPr>
      <xdr:spPr bwMode="auto">
        <a:xfrm>
          <a:off x="28575" y="11401425"/>
          <a:ext cx="1990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39</xdr:row>
      <xdr:rowOff>142874</xdr:rowOff>
    </xdr:from>
    <xdr:to>
      <xdr:col>4</xdr:col>
      <xdr:colOff>219075</xdr:colOff>
      <xdr:row>40</xdr:row>
      <xdr:rowOff>0</xdr:rowOff>
    </xdr:to>
    <xdr:sp macro="" textlink="">
      <xdr:nvSpPr>
        <xdr:cNvPr id="8" name="Line 5"/>
        <xdr:cNvSpPr>
          <a:spLocks noChangeShapeType="1"/>
        </xdr:cNvSpPr>
      </xdr:nvSpPr>
      <xdr:spPr bwMode="auto">
        <a:xfrm>
          <a:off x="3743325" y="11401424"/>
          <a:ext cx="1790700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114301</xdr:colOff>
      <xdr:row>0</xdr:row>
      <xdr:rowOff>47626</xdr:rowOff>
    </xdr:from>
    <xdr:to>
      <xdr:col>0</xdr:col>
      <xdr:colOff>1333500</xdr:colOff>
      <xdr:row>3</xdr:row>
      <xdr:rowOff>30511</xdr:rowOff>
    </xdr:to>
    <xdr:pic>
      <xdr:nvPicPr>
        <xdr:cNvPr id="5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1" y="47626"/>
          <a:ext cx="1219199" cy="4686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0</xdr:rowOff>
    </xdr:from>
    <xdr:to>
      <xdr:col>0</xdr:col>
      <xdr:colOff>2019300</xdr:colOff>
      <xdr:row>37</xdr:row>
      <xdr:rowOff>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8575" y="6296025"/>
          <a:ext cx="1990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36</xdr:row>
      <xdr:rowOff>142874</xdr:rowOff>
    </xdr:from>
    <xdr:to>
      <xdr:col>4</xdr:col>
      <xdr:colOff>219075</xdr:colOff>
      <xdr:row>37</xdr:row>
      <xdr:rowOff>0</xdr:rowOff>
    </xdr:to>
    <xdr:sp macro="" textlink="">
      <xdr:nvSpPr>
        <xdr:cNvPr id="7" name="Line 5"/>
        <xdr:cNvSpPr>
          <a:spLocks noChangeShapeType="1"/>
        </xdr:cNvSpPr>
      </xdr:nvSpPr>
      <xdr:spPr bwMode="auto">
        <a:xfrm>
          <a:off x="3600450" y="6296024"/>
          <a:ext cx="2124075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638175</xdr:colOff>
      <xdr:row>0</xdr:row>
      <xdr:rowOff>9526</xdr:rowOff>
    </xdr:from>
    <xdr:to>
      <xdr:col>0</xdr:col>
      <xdr:colOff>2019300</xdr:colOff>
      <xdr:row>3</xdr:row>
      <xdr:rowOff>1</xdr:rowOff>
    </xdr:to>
    <xdr:pic>
      <xdr:nvPicPr>
        <xdr:cNvPr id="5" name="1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8175" y="9526"/>
          <a:ext cx="1381125" cy="419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31</xdr:row>
      <xdr:rowOff>9525</xdr:rowOff>
    </xdr:from>
    <xdr:to>
      <xdr:col>0</xdr:col>
      <xdr:colOff>2009775</xdr:colOff>
      <xdr:row>31</xdr:row>
      <xdr:rowOff>9525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19050" y="4876800"/>
          <a:ext cx="1990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30</xdr:row>
      <xdr:rowOff>142874</xdr:rowOff>
    </xdr:from>
    <xdr:to>
      <xdr:col>4</xdr:col>
      <xdr:colOff>219075</xdr:colOff>
      <xdr:row>31</xdr:row>
      <xdr:rowOff>0</xdr:rowOff>
    </xdr:to>
    <xdr:sp macro="" textlink="">
      <xdr:nvSpPr>
        <xdr:cNvPr id="7" name="Line 5"/>
        <xdr:cNvSpPr>
          <a:spLocks noChangeShapeType="1"/>
        </xdr:cNvSpPr>
      </xdr:nvSpPr>
      <xdr:spPr bwMode="auto">
        <a:xfrm>
          <a:off x="5705475" y="5724524"/>
          <a:ext cx="2114550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625699</xdr:colOff>
      <xdr:row>0</xdr:row>
      <xdr:rowOff>17720</xdr:rowOff>
    </xdr:from>
    <xdr:to>
      <xdr:col>0</xdr:col>
      <xdr:colOff>1857375</xdr:colOff>
      <xdr:row>3</xdr:row>
      <xdr:rowOff>28575</xdr:rowOff>
    </xdr:to>
    <xdr:pic>
      <xdr:nvPicPr>
        <xdr:cNvPr id="5" name="1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5699" y="17720"/>
          <a:ext cx="1231676" cy="4394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</xdr:row>
      <xdr:rowOff>9525</xdr:rowOff>
    </xdr:from>
    <xdr:to>
      <xdr:col>0</xdr:col>
      <xdr:colOff>2009775</xdr:colOff>
      <xdr:row>20</xdr:row>
      <xdr:rowOff>9525</xdr:rowOff>
    </xdr:to>
    <xdr:sp macro="" textlink="">
      <xdr:nvSpPr>
        <xdr:cNvPr id="7" name="Line 5"/>
        <xdr:cNvSpPr>
          <a:spLocks noChangeShapeType="1"/>
        </xdr:cNvSpPr>
      </xdr:nvSpPr>
      <xdr:spPr bwMode="auto">
        <a:xfrm>
          <a:off x="19050" y="4876800"/>
          <a:ext cx="1990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19</xdr:row>
      <xdr:rowOff>142874</xdr:rowOff>
    </xdr:from>
    <xdr:to>
      <xdr:col>4</xdr:col>
      <xdr:colOff>219075</xdr:colOff>
      <xdr:row>20</xdr:row>
      <xdr:rowOff>0</xdr:rowOff>
    </xdr:to>
    <xdr:sp macro="" textlink="">
      <xdr:nvSpPr>
        <xdr:cNvPr id="8" name="Line 5"/>
        <xdr:cNvSpPr>
          <a:spLocks noChangeShapeType="1"/>
        </xdr:cNvSpPr>
      </xdr:nvSpPr>
      <xdr:spPr bwMode="auto">
        <a:xfrm>
          <a:off x="3810000" y="4867274"/>
          <a:ext cx="2124075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542925</xdr:colOff>
      <xdr:row>0</xdr:row>
      <xdr:rowOff>0</xdr:rowOff>
    </xdr:from>
    <xdr:to>
      <xdr:col>0</xdr:col>
      <xdr:colOff>1774601</xdr:colOff>
      <xdr:row>3</xdr:row>
      <xdr:rowOff>38100</xdr:rowOff>
    </xdr:to>
    <xdr:pic>
      <xdr:nvPicPr>
        <xdr:cNvPr id="5" name="2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2925" y="0"/>
          <a:ext cx="1231676" cy="4667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202</xdr:row>
      <xdr:rowOff>9525</xdr:rowOff>
    </xdr:from>
    <xdr:to>
      <xdr:col>0</xdr:col>
      <xdr:colOff>2009775</xdr:colOff>
      <xdr:row>202</xdr:row>
      <xdr:rowOff>9525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19050" y="3305175"/>
          <a:ext cx="1990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201</xdr:row>
      <xdr:rowOff>142874</xdr:rowOff>
    </xdr:from>
    <xdr:to>
      <xdr:col>4</xdr:col>
      <xdr:colOff>219075</xdr:colOff>
      <xdr:row>202</xdr:row>
      <xdr:rowOff>0</xdr:rowOff>
    </xdr:to>
    <xdr:sp macro="" textlink="">
      <xdr:nvSpPr>
        <xdr:cNvPr id="7" name="Line 5"/>
        <xdr:cNvSpPr>
          <a:spLocks noChangeShapeType="1"/>
        </xdr:cNvSpPr>
      </xdr:nvSpPr>
      <xdr:spPr bwMode="auto">
        <a:xfrm>
          <a:off x="3819525" y="3295649"/>
          <a:ext cx="2295525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428625</xdr:colOff>
      <xdr:row>0</xdr:row>
      <xdr:rowOff>9525</xdr:rowOff>
    </xdr:from>
    <xdr:to>
      <xdr:col>0</xdr:col>
      <xdr:colOff>1809750</xdr:colOff>
      <xdr:row>3</xdr:row>
      <xdr:rowOff>56709</xdr:rowOff>
    </xdr:to>
    <xdr:pic>
      <xdr:nvPicPr>
        <xdr:cNvPr id="5" name="1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8625" y="9525"/>
          <a:ext cx="1381125" cy="53295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17</xdr:row>
      <xdr:rowOff>9525</xdr:rowOff>
    </xdr:from>
    <xdr:to>
      <xdr:col>1</xdr:col>
      <xdr:colOff>1790700</xdr:colOff>
      <xdr:row>17</xdr:row>
      <xdr:rowOff>9525</xdr:rowOff>
    </xdr:to>
    <xdr:sp macro="" textlink="">
      <xdr:nvSpPr>
        <xdr:cNvPr id="5" name="Line 5"/>
        <xdr:cNvSpPr>
          <a:spLocks noChangeShapeType="1"/>
        </xdr:cNvSpPr>
      </xdr:nvSpPr>
      <xdr:spPr bwMode="auto">
        <a:xfrm>
          <a:off x="19050" y="3219450"/>
          <a:ext cx="2038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16</xdr:row>
      <xdr:rowOff>142874</xdr:rowOff>
    </xdr:from>
    <xdr:to>
      <xdr:col>6</xdr:col>
      <xdr:colOff>219075</xdr:colOff>
      <xdr:row>17</xdr:row>
      <xdr:rowOff>0</xdr:rowOff>
    </xdr:to>
    <xdr:sp macro="" textlink="">
      <xdr:nvSpPr>
        <xdr:cNvPr id="7" name="Line 5"/>
        <xdr:cNvSpPr>
          <a:spLocks noChangeShapeType="1"/>
        </xdr:cNvSpPr>
      </xdr:nvSpPr>
      <xdr:spPr bwMode="auto">
        <a:xfrm>
          <a:off x="4181475" y="3209924"/>
          <a:ext cx="2124075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219076</xdr:colOff>
      <xdr:row>0</xdr:row>
      <xdr:rowOff>95250</xdr:rowOff>
    </xdr:from>
    <xdr:to>
      <xdr:col>1</xdr:col>
      <xdr:colOff>1516821</xdr:colOff>
      <xdr:row>3</xdr:row>
      <xdr:rowOff>57150</xdr:rowOff>
    </xdr:to>
    <xdr:pic>
      <xdr:nvPicPr>
        <xdr:cNvPr id="8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5776" y="95250"/>
          <a:ext cx="1297745" cy="3905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0</xdr:row>
      <xdr:rowOff>95250</xdr:rowOff>
    </xdr:from>
    <xdr:to>
      <xdr:col>6</xdr:col>
      <xdr:colOff>752475</xdr:colOff>
      <xdr:row>2</xdr:row>
      <xdr:rowOff>266259</xdr:rowOff>
    </xdr:to>
    <xdr:pic>
      <xdr:nvPicPr>
        <xdr:cNvPr id="5" name="4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72150" y="95250"/>
          <a:ext cx="1571625" cy="475809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27</xdr:row>
      <xdr:rowOff>9525</xdr:rowOff>
    </xdr:from>
    <xdr:to>
      <xdr:col>1</xdr:col>
      <xdr:colOff>1790700</xdr:colOff>
      <xdr:row>27</xdr:row>
      <xdr:rowOff>9525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19050" y="3219450"/>
          <a:ext cx="2038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26</xdr:row>
      <xdr:rowOff>142874</xdr:rowOff>
    </xdr:from>
    <xdr:to>
      <xdr:col>6</xdr:col>
      <xdr:colOff>219075</xdr:colOff>
      <xdr:row>27</xdr:row>
      <xdr:rowOff>0</xdr:rowOff>
    </xdr:to>
    <xdr:sp macro="" textlink="">
      <xdr:nvSpPr>
        <xdr:cNvPr id="7" name="Line 5"/>
        <xdr:cNvSpPr>
          <a:spLocks noChangeShapeType="1"/>
        </xdr:cNvSpPr>
      </xdr:nvSpPr>
      <xdr:spPr bwMode="auto">
        <a:xfrm>
          <a:off x="4181475" y="3209924"/>
          <a:ext cx="2124075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542925</xdr:colOff>
      <xdr:row>1</xdr:row>
      <xdr:rowOff>0</xdr:rowOff>
    </xdr:from>
    <xdr:to>
      <xdr:col>1</xdr:col>
      <xdr:colOff>1231676</xdr:colOff>
      <xdr:row>3</xdr:row>
      <xdr:rowOff>133350</xdr:rowOff>
    </xdr:to>
    <xdr:pic>
      <xdr:nvPicPr>
        <xdr:cNvPr id="8" name="2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" y="142875"/>
          <a:ext cx="1231676" cy="5238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190501</xdr:colOff>
      <xdr:row>0</xdr:row>
      <xdr:rowOff>104775</xdr:rowOff>
    </xdr:from>
    <xdr:to>
      <xdr:col>6</xdr:col>
      <xdr:colOff>800101</xdr:colOff>
      <xdr:row>3</xdr:row>
      <xdr:rowOff>94809</xdr:rowOff>
    </xdr:to>
    <xdr:pic>
      <xdr:nvPicPr>
        <xdr:cNvPr id="5" name="4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05576" y="104775"/>
          <a:ext cx="1562100" cy="475809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49</xdr:row>
      <xdr:rowOff>9525</xdr:rowOff>
    </xdr:from>
    <xdr:to>
      <xdr:col>1</xdr:col>
      <xdr:colOff>1790700</xdr:colOff>
      <xdr:row>49</xdr:row>
      <xdr:rowOff>9525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19050" y="4448175"/>
          <a:ext cx="2076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48</xdr:row>
      <xdr:rowOff>142874</xdr:rowOff>
    </xdr:from>
    <xdr:to>
      <xdr:col>6</xdr:col>
      <xdr:colOff>219075</xdr:colOff>
      <xdr:row>49</xdr:row>
      <xdr:rowOff>0</xdr:rowOff>
    </xdr:to>
    <xdr:sp macro="" textlink="">
      <xdr:nvSpPr>
        <xdr:cNvPr id="7" name="Line 5"/>
        <xdr:cNvSpPr>
          <a:spLocks noChangeShapeType="1"/>
        </xdr:cNvSpPr>
      </xdr:nvSpPr>
      <xdr:spPr bwMode="auto">
        <a:xfrm>
          <a:off x="4686300" y="4438649"/>
          <a:ext cx="2124075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47626</xdr:colOff>
      <xdr:row>0</xdr:row>
      <xdr:rowOff>123825</xdr:rowOff>
    </xdr:from>
    <xdr:to>
      <xdr:col>1</xdr:col>
      <xdr:colOff>228600</xdr:colOff>
      <xdr:row>3</xdr:row>
      <xdr:rowOff>96065</xdr:rowOff>
    </xdr:to>
    <xdr:pic>
      <xdr:nvPicPr>
        <xdr:cNvPr id="8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123825"/>
          <a:ext cx="1162049" cy="4008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Recursos%20Financieros\Documents\UPPE%202010\ESTADOS%20FINANCIEROS\2010\DIC'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O SIT FIN"/>
      <sheetName val="EDO RDOS"/>
      <sheetName val="ORIGEN Y APLICACION "/>
      <sheetName val="EDO FLUJO EFVO "/>
      <sheetName val="EDO SIT FIN COM"/>
      <sheetName val="EDO RDOS COM"/>
      <sheetName val="BALANZA COMP"/>
      <sheetName val="AVANCE PRESUP EST"/>
      <sheetName val="AVANCE PRESUP FAFEF"/>
      <sheetName val="AVANCE PRESUP FAM 2010"/>
      <sheetName val="AVANCE PRESUP FED"/>
      <sheetName val="AVANCE PRESUP REM MUNICIPAL"/>
      <sheetName val="AVANCE PRESUP ING PROP"/>
      <sheetName val="AVANCE PRESUP REM REC PROP"/>
      <sheetName val="X CAPITULO"/>
      <sheetName val="X PARTI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E25">
            <v>0</v>
          </cell>
        </row>
      </sheetData>
      <sheetData sheetId="8">
        <row r="26">
          <cell r="E26">
            <v>0</v>
          </cell>
        </row>
        <row r="29">
          <cell r="E29">
            <v>0</v>
          </cell>
        </row>
      </sheetData>
      <sheetData sheetId="9">
        <row r="26">
          <cell r="E26">
            <v>0</v>
          </cell>
        </row>
        <row r="29">
          <cell r="E29">
            <v>0</v>
          </cell>
        </row>
      </sheetData>
      <sheetData sheetId="10">
        <row r="25">
          <cell r="E25">
            <v>0</v>
          </cell>
        </row>
        <row r="28">
          <cell r="E28">
            <v>0</v>
          </cell>
        </row>
      </sheetData>
      <sheetData sheetId="11"/>
      <sheetData sheetId="12">
        <row r="27">
          <cell r="E27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J70"/>
  <sheetViews>
    <sheetView showGridLines="0" tabSelected="1" view="pageBreakPreview" topLeftCell="A5" zoomScale="60" zoomScaleNormal="100" workbookViewId="0">
      <selection activeCell="A54" sqref="A54:D54"/>
    </sheetView>
  </sheetViews>
  <sheetFormatPr baseColWidth="10" defaultRowHeight="11.25" x14ac:dyDescent="0.2"/>
  <cols>
    <col min="1" max="1" width="41.85546875" style="1" bestFit="1" customWidth="1"/>
    <col min="2" max="2" width="15.5703125" style="1" customWidth="1"/>
    <col min="3" max="3" width="16.42578125" style="1" customWidth="1"/>
    <col min="4" max="5" width="7.140625" style="1" customWidth="1"/>
    <col min="6" max="6" width="4.28515625" style="1" customWidth="1"/>
    <col min="7" max="16384" width="11.42578125" style="1"/>
  </cols>
  <sheetData>
    <row r="1" spans="1:4" ht="12.75" x14ac:dyDescent="0.2">
      <c r="A1" s="196" t="s">
        <v>2</v>
      </c>
      <c r="B1" s="196"/>
      <c r="C1" s="196"/>
      <c r="D1" s="196"/>
    </row>
    <row r="2" spans="1:4" ht="12.75" x14ac:dyDescent="0.2">
      <c r="A2" s="196" t="s">
        <v>505</v>
      </c>
      <c r="B2" s="196"/>
      <c r="C2" s="196"/>
      <c r="D2" s="196"/>
    </row>
    <row r="3" spans="1:4" ht="12.75" x14ac:dyDescent="0.2">
      <c r="A3" s="196" t="s">
        <v>506</v>
      </c>
      <c r="B3" s="196"/>
      <c r="C3" s="196"/>
      <c r="D3" s="196"/>
    </row>
    <row r="4" spans="1:4" ht="12.75" x14ac:dyDescent="0.2">
      <c r="A4" s="146"/>
      <c r="B4" s="146"/>
      <c r="C4" s="146"/>
      <c r="D4" s="146"/>
    </row>
    <row r="5" spans="1:4" ht="12.75" x14ac:dyDescent="0.2">
      <c r="A5" s="143" t="s">
        <v>0</v>
      </c>
      <c r="B5" s="144" t="s">
        <v>168</v>
      </c>
      <c r="C5" s="144" t="s">
        <v>169</v>
      </c>
      <c r="D5" s="144" t="s">
        <v>1</v>
      </c>
    </row>
    <row r="6" spans="1:4" ht="12.75" x14ac:dyDescent="0.2">
      <c r="A6" s="143" t="s">
        <v>355</v>
      </c>
      <c r="B6" s="145">
        <v>-15639276.119999999</v>
      </c>
      <c r="C6" s="145">
        <v>-20959525.399999999</v>
      </c>
      <c r="D6" s="145">
        <v>0</v>
      </c>
    </row>
    <row r="7" spans="1:4" x14ac:dyDescent="0.2">
      <c r="A7" s="110" t="s">
        <v>356</v>
      </c>
      <c r="B7" s="87">
        <v>-1595068.4</v>
      </c>
      <c r="C7" s="87">
        <v>-1519424.4</v>
      </c>
      <c r="D7" s="87">
        <v>0</v>
      </c>
    </row>
    <row r="8" spans="1:4" x14ac:dyDescent="0.2">
      <c r="A8" s="110" t="s">
        <v>170</v>
      </c>
      <c r="B8" s="88">
        <v>0</v>
      </c>
      <c r="C8" s="87">
        <v>-162</v>
      </c>
      <c r="D8" s="87">
        <v>0</v>
      </c>
    </row>
    <row r="9" spans="1:4" ht="22.5" customHeight="1" x14ac:dyDescent="0.2">
      <c r="A9" s="110" t="s">
        <v>357</v>
      </c>
      <c r="B9" s="88">
        <v>0</v>
      </c>
      <c r="C9" s="87">
        <v>-162</v>
      </c>
      <c r="D9" s="87">
        <v>0</v>
      </c>
    </row>
    <row r="10" spans="1:4" x14ac:dyDescent="0.2">
      <c r="A10" s="110" t="s">
        <v>171</v>
      </c>
      <c r="B10" s="87">
        <v>-1587133.4</v>
      </c>
      <c r="C10" s="87">
        <v>-1504850.92</v>
      </c>
      <c r="D10" s="87">
        <v>0</v>
      </c>
    </row>
    <row r="11" spans="1:4" x14ac:dyDescent="0.2">
      <c r="A11" s="110" t="s">
        <v>172</v>
      </c>
      <c r="B11" s="87">
        <v>-45000.4</v>
      </c>
      <c r="C11" s="87">
        <v>-35000</v>
      </c>
      <c r="D11" s="87">
        <v>0</v>
      </c>
    </row>
    <row r="12" spans="1:4" x14ac:dyDescent="0.2">
      <c r="A12" s="110" t="s">
        <v>173</v>
      </c>
      <c r="B12" s="87">
        <v>-1542133</v>
      </c>
      <c r="C12" s="87">
        <v>-1469850.92</v>
      </c>
      <c r="D12" s="87">
        <v>0</v>
      </c>
    </row>
    <row r="13" spans="1:4" x14ac:dyDescent="0.2">
      <c r="A13" s="110" t="s">
        <v>174</v>
      </c>
      <c r="B13" s="87">
        <v>-7935</v>
      </c>
      <c r="C13" s="87">
        <v>-14411.48</v>
      </c>
      <c r="D13" s="87">
        <v>0</v>
      </c>
    </row>
    <row r="14" spans="1:4" x14ac:dyDescent="0.2">
      <c r="A14" s="110" t="s">
        <v>175</v>
      </c>
      <c r="B14" s="87">
        <v>-461</v>
      </c>
      <c r="C14" s="87">
        <v>-4550</v>
      </c>
      <c r="D14" s="87">
        <v>0</v>
      </c>
    </row>
    <row r="15" spans="1:4" x14ac:dyDescent="0.2">
      <c r="A15" s="110" t="s">
        <v>358</v>
      </c>
      <c r="B15" s="88">
        <v>0</v>
      </c>
      <c r="C15" s="87">
        <v>-9861.48</v>
      </c>
      <c r="D15" s="87">
        <v>0</v>
      </c>
    </row>
    <row r="16" spans="1:4" x14ac:dyDescent="0.2">
      <c r="A16" s="110" t="s">
        <v>359</v>
      </c>
      <c r="B16" s="87">
        <v>-7474</v>
      </c>
      <c r="C16" s="88">
        <v>0</v>
      </c>
      <c r="D16" s="87">
        <v>0</v>
      </c>
    </row>
    <row r="17" spans="1:6" x14ac:dyDescent="0.2">
      <c r="A17" s="110" t="s">
        <v>360</v>
      </c>
      <c r="B17" s="87">
        <v>-14044207.720000001</v>
      </c>
      <c r="C17" s="87">
        <v>-19440101</v>
      </c>
      <c r="D17" s="87">
        <v>0</v>
      </c>
    </row>
    <row r="18" spans="1:6" x14ac:dyDescent="0.2">
      <c r="A18" s="110" t="s">
        <v>176</v>
      </c>
      <c r="B18" s="87">
        <v>-5329621</v>
      </c>
      <c r="C18" s="87">
        <v>-9146667</v>
      </c>
      <c r="D18" s="87">
        <v>0</v>
      </c>
    </row>
    <row r="19" spans="1:6" x14ac:dyDescent="0.2">
      <c r="A19" s="110" t="s">
        <v>177</v>
      </c>
      <c r="B19" s="87">
        <v>-5329621</v>
      </c>
      <c r="C19" s="87">
        <v>-9146667</v>
      </c>
      <c r="D19" s="87">
        <v>0</v>
      </c>
    </row>
    <row r="20" spans="1:6" x14ac:dyDescent="0.2">
      <c r="A20" s="110" t="s">
        <v>178</v>
      </c>
      <c r="B20" s="87">
        <v>-8714586.7200000007</v>
      </c>
      <c r="C20" s="87">
        <v>-10293434</v>
      </c>
      <c r="D20" s="87">
        <v>0</v>
      </c>
    </row>
    <row r="21" spans="1:6" x14ac:dyDescent="0.2">
      <c r="A21" s="110" t="s">
        <v>179</v>
      </c>
      <c r="B21" s="87">
        <v>-8714586.7200000007</v>
      </c>
      <c r="C21" s="87">
        <v>-10293434</v>
      </c>
      <c r="D21" s="87">
        <v>0</v>
      </c>
    </row>
    <row r="22" spans="1:6" ht="12.75" x14ac:dyDescent="0.2">
      <c r="A22" s="143" t="s">
        <v>361</v>
      </c>
      <c r="B22" s="145">
        <v>15042616.92</v>
      </c>
      <c r="C22" s="145">
        <v>21408576.219999999</v>
      </c>
      <c r="D22" s="145">
        <v>0</v>
      </c>
    </row>
    <row r="23" spans="1:6" x14ac:dyDescent="0.2">
      <c r="A23" s="110" t="s">
        <v>362</v>
      </c>
      <c r="B23" s="87">
        <v>14794592.92</v>
      </c>
      <c r="C23" s="87">
        <v>19494043.18</v>
      </c>
      <c r="D23" s="87">
        <v>0</v>
      </c>
    </row>
    <row r="24" spans="1:6" x14ac:dyDescent="0.2">
      <c r="A24" s="110" t="s">
        <v>180</v>
      </c>
      <c r="B24" s="87">
        <v>12477642.41</v>
      </c>
      <c r="C24" s="87">
        <v>16228962.41</v>
      </c>
      <c r="D24" s="87">
        <v>0</v>
      </c>
    </row>
    <row r="25" spans="1:6" x14ac:dyDescent="0.2">
      <c r="A25" s="110" t="s">
        <v>363</v>
      </c>
      <c r="B25" s="87">
        <v>5373410.71</v>
      </c>
      <c r="C25" s="87">
        <v>6958615.25</v>
      </c>
      <c r="D25" s="87">
        <v>0</v>
      </c>
    </row>
    <row r="26" spans="1:6" x14ac:dyDescent="0.2">
      <c r="A26" s="110" t="s">
        <v>364</v>
      </c>
      <c r="B26" s="87">
        <v>4738047.32</v>
      </c>
      <c r="C26" s="87">
        <v>5163984.84</v>
      </c>
      <c r="D26" s="87">
        <v>0</v>
      </c>
    </row>
    <row r="27" spans="1:6" x14ac:dyDescent="0.2">
      <c r="A27" s="110" t="s">
        <v>365</v>
      </c>
      <c r="B27" s="87">
        <v>181490.25</v>
      </c>
      <c r="C27" s="87">
        <v>1300549.3899999999</v>
      </c>
      <c r="D27" s="87">
        <v>0</v>
      </c>
      <c r="F27" s="76"/>
    </row>
    <row r="28" spans="1:6" x14ac:dyDescent="0.2">
      <c r="A28" s="110" t="s">
        <v>366</v>
      </c>
      <c r="B28" s="87">
        <v>924506.52</v>
      </c>
      <c r="C28" s="87">
        <v>1163233.57</v>
      </c>
      <c r="D28" s="87">
        <v>0</v>
      </c>
    </row>
    <row r="29" spans="1:6" x14ac:dyDescent="0.2">
      <c r="A29" s="110" t="s">
        <v>367</v>
      </c>
      <c r="B29" s="87">
        <v>1260187.6100000001</v>
      </c>
      <c r="C29" s="87">
        <v>1642579.36</v>
      </c>
      <c r="D29" s="87">
        <v>0</v>
      </c>
    </row>
    <row r="30" spans="1:6" x14ac:dyDescent="0.2">
      <c r="A30" s="110" t="s">
        <v>181</v>
      </c>
      <c r="B30" s="87">
        <v>431358.3</v>
      </c>
      <c r="C30" s="87">
        <v>561766.76</v>
      </c>
      <c r="D30" s="87">
        <v>0</v>
      </c>
    </row>
    <row r="31" spans="1:6" x14ac:dyDescent="0.2">
      <c r="A31" s="110" t="s">
        <v>368</v>
      </c>
      <c r="B31" s="87">
        <v>90881.08</v>
      </c>
      <c r="C31" s="87">
        <v>194311.12</v>
      </c>
      <c r="D31" s="87">
        <v>0</v>
      </c>
    </row>
    <row r="32" spans="1:6" x14ac:dyDescent="0.2">
      <c r="A32" s="110" t="s">
        <v>369</v>
      </c>
      <c r="B32" s="87">
        <v>16887.2</v>
      </c>
      <c r="C32" s="87">
        <v>30754.240000000002</v>
      </c>
      <c r="D32" s="87">
        <v>0</v>
      </c>
    </row>
    <row r="33" spans="1:4" x14ac:dyDescent="0.2">
      <c r="A33" s="110" t="s">
        <v>370</v>
      </c>
      <c r="B33" s="87">
        <v>60884.24</v>
      </c>
      <c r="C33" s="87">
        <v>27528.59</v>
      </c>
      <c r="D33" s="87">
        <v>0</v>
      </c>
    </row>
    <row r="34" spans="1:4" x14ac:dyDescent="0.2">
      <c r="A34" s="110" t="s">
        <v>371</v>
      </c>
      <c r="B34" s="87">
        <v>70754.91</v>
      </c>
      <c r="C34" s="87">
        <v>81378.710000000006</v>
      </c>
      <c r="D34" s="87">
        <v>0</v>
      </c>
    </row>
    <row r="35" spans="1:4" x14ac:dyDescent="0.2">
      <c r="A35" s="110" t="s">
        <v>372</v>
      </c>
      <c r="B35" s="87">
        <v>164027.57999999999</v>
      </c>
      <c r="C35" s="87">
        <v>196245.91</v>
      </c>
      <c r="D35" s="87">
        <v>0</v>
      </c>
    </row>
    <row r="36" spans="1:4" x14ac:dyDescent="0.2">
      <c r="A36" s="110" t="s">
        <v>373</v>
      </c>
      <c r="B36" s="88">
        <v>0</v>
      </c>
      <c r="C36" s="87">
        <v>14711.91</v>
      </c>
      <c r="D36" s="87">
        <v>0</v>
      </c>
    </row>
    <row r="37" spans="1:4" x14ac:dyDescent="0.2">
      <c r="A37" s="110" t="s">
        <v>374</v>
      </c>
      <c r="B37" s="87">
        <v>27923.29</v>
      </c>
      <c r="C37" s="87">
        <v>16836.28</v>
      </c>
      <c r="D37" s="87">
        <v>0</v>
      </c>
    </row>
    <row r="38" spans="1:4" x14ac:dyDescent="0.2">
      <c r="A38" s="110" t="s">
        <v>182</v>
      </c>
      <c r="B38" s="87">
        <v>1885592.21</v>
      </c>
      <c r="C38" s="87">
        <v>2703314.01</v>
      </c>
      <c r="D38" s="87">
        <v>0</v>
      </c>
    </row>
    <row r="39" spans="1:4" x14ac:dyDescent="0.2">
      <c r="A39" s="110" t="s">
        <v>375</v>
      </c>
      <c r="B39" s="87">
        <v>438614.62</v>
      </c>
      <c r="C39" s="87">
        <v>598292.46</v>
      </c>
      <c r="D39" s="87">
        <v>0</v>
      </c>
    </row>
    <row r="40" spans="1:4" x14ac:dyDescent="0.2">
      <c r="A40" s="110" t="s">
        <v>376</v>
      </c>
      <c r="B40" s="87">
        <v>4176</v>
      </c>
      <c r="C40" s="87">
        <v>25000</v>
      </c>
      <c r="D40" s="87">
        <v>0</v>
      </c>
    </row>
    <row r="41" spans="1:4" x14ac:dyDescent="0.2">
      <c r="A41" s="110" t="s">
        <v>377</v>
      </c>
      <c r="B41" s="87">
        <v>489699.07</v>
      </c>
      <c r="C41" s="87">
        <v>662904.48</v>
      </c>
      <c r="D41" s="87">
        <v>0</v>
      </c>
    </row>
    <row r="42" spans="1:4" x14ac:dyDescent="0.2">
      <c r="A42" s="110" t="s">
        <v>378</v>
      </c>
      <c r="B42" s="87">
        <v>70665.570000000007</v>
      </c>
      <c r="C42" s="87">
        <v>70233.42</v>
      </c>
      <c r="D42" s="87">
        <v>0</v>
      </c>
    </row>
    <row r="43" spans="1:4" x14ac:dyDescent="0.2">
      <c r="A43" s="110" t="s">
        <v>379</v>
      </c>
      <c r="B43" s="87">
        <v>502732.81</v>
      </c>
      <c r="C43" s="87">
        <v>580100.91</v>
      </c>
      <c r="D43" s="87">
        <v>0</v>
      </c>
    </row>
    <row r="44" spans="1:4" x14ac:dyDescent="0.2">
      <c r="A44" s="110" t="s">
        <v>380</v>
      </c>
      <c r="B44" s="87">
        <v>130433.08</v>
      </c>
      <c r="C44" s="87">
        <v>168137.57</v>
      </c>
      <c r="D44" s="87">
        <v>0</v>
      </c>
    </row>
    <row r="45" spans="1:4" x14ac:dyDescent="0.2">
      <c r="A45" s="110" t="s">
        <v>381</v>
      </c>
      <c r="B45" s="87">
        <v>60127.56</v>
      </c>
      <c r="C45" s="87">
        <v>345652.97</v>
      </c>
      <c r="D45" s="87">
        <v>0</v>
      </c>
    </row>
    <row r="46" spans="1:4" x14ac:dyDescent="0.2">
      <c r="A46" s="110" t="s">
        <v>382</v>
      </c>
      <c r="B46" s="87">
        <v>75628.78</v>
      </c>
      <c r="C46" s="87">
        <v>195587.55</v>
      </c>
      <c r="D46" s="87">
        <v>0</v>
      </c>
    </row>
    <row r="47" spans="1:4" x14ac:dyDescent="0.2">
      <c r="A47" s="110" t="s">
        <v>383</v>
      </c>
      <c r="B47" s="87">
        <v>113514.72</v>
      </c>
      <c r="C47" s="87">
        <v>57404.65</v>
      </c>
      <c r="D47" s="87">
        <v>0</v>
      </c>
    </row>
    <row r="48" spans="1:4" x14ac:dyDescent="0.2">
      <c r="A48" s="110" t="s">
        <v>384</v>
      </c>
      <c r="B48" s="87">
        <v>248024</v>
      </c>
      <c r="C48" s="87">
        <v>12990</v>
      </c>
      <c r="D48" s="87">
        <v>0</v>
      </c>
    </row>
    <row r="49" spans="1:5" x14ac:dyDescent="0.2">
      <c r="A49" s="110" t="s">
        <v>183</v>
      </c>
      <c r="B49" s="87">
        <v>248024</v>
      </c>
      <c r="C49" s="87">
        <v>12990</v>
      </c>
      <c r="D49" s="87">
        <v>0</v>
      </c>
    </row>
    <row r="50" spans="1:5" x14ac:dyDescent="0.2">
      <c r="A50" s="110" t="s">
        <v>385</v>
      </c>
      <c r="B50" s="87">
        <v>248024</v>
      </c>
      <c r="C50" s="87">
        <v>12990</v>
      </c>
      <c r="D50" s="87">
        <v>0</v>
      </c>
      <c r="E50" s="47"/>
    </row>
    <row r="51" spans="1:5" x14ac:dyDescent="0.2">
      <c r="A51" s="110" t="s">
        <v>386</v>
      </c>
      <c r="B51" s="88">
        <v>0</v>
      </c>
      <c r="C51" s="87">
        <v>1901543.04</v>
      </c>
      <c r="D51" s="87">
        <v>0</v>
      </c>
      <c r="E51" s="47"/>
    </row>
    <row r="52" spans="1:5" x14ac:dyDescent="0.2">
      <c r="A52" s="110" t="s">
        <v>387</v>
      </c>
      <c r="B52" s="88">
        <v>0</v>
      </c>
      <c r="C52" s="87">
        <v>1901543.04</v>
      </c>
      <c r="D52" s="87">
        <v>0</v>
      </c>
      <c r="E52" s="80"/>
    </row>
    <row r="53" spans="1:5" x14ac:dyDescent="0.2">
      <c r="A53" s="110" t="s">
        <v>388</v>
      </c>
      <c r="B53" s="88">
        <v>0</v>
      </c>
      <c r="C53" s="87">
        <v>1901543.04</v>
      </c>
      <c r="D53" s="87">
        <v>0</v>
      </c>
      <c r="E53" s="80"/>
    </row>
    <row r="54" spans="1:5" ht="12.75" x14ac:dyDescent="0.2">
      <c r="A54" s="143" t="s">
        <v>389</v>
      </c>
      <c r="B54" s="145">
        <v>-596659.19999999995</v>
      </c>
      <c r="C54" s="145">
        <v>449050.82</v>
      </c>
      <c r="D54" s="145">
        <v>0</v>
      </c>
      <c r="E54" s="47"/>
    </row>
    <row r="56" spans="1:5" s="81" customFormat="1" x14ac:dyDescent="0.2">
      <c r="A56" s="8"/>
      <c r="B56" s="8"/>
      <c r="C56" s="8"/>
      <c r="D56" s="8"/>
      <c r="E56" s="8"/>
    </row>
    <row r="57" spans="1:5" s="80" customFormat="1" x14ac:dyDescent="0.2">
      <c r="A57" s="77" t="s">
        <v>160</v>
      </c>
      <c r="B57" s="78"/>
      <c r="C57" s="77"/>
      <c r="D57" s="81"/>
      <c r="E57" s="81"/>
    </row>
    <row r="58" spans="1:5" x14ac:dyDescent="0.2">
      <c r="A58" s="77" t="s">
        <v>161</v>
      </c>
      <c r="B58" s="81"/>
      <c r="C58" s="77"/>
      <c r="D58" s="80"/>
      <c r="E58" s="80"/>
    </row>
    <row r="59" spans="1:5" x14ac:dyDescent="0.2">
      <c r="A59" s="6"/>
      <c r="B59" s="47"/>
      <c r="C59" s="47"/>
    </row>
    <row r="60" spans="1:5" s="8" customFormat="1" x14ac:dyDescent="0.2">
      <c r="A60" s="1"/>
      <c r="B60" s="1"/>
      <c r="C60" s="1"/>
      <c r="D60" s="1"/>
      <c r="E60" s="1"/>
    </row>
    <row r="61" spans="1:5" s="81" customFormat="1" x14ac:dyDescent="0.2">
      <c r="A61" s="8" t="s">
        <v>353</v>
      </c>
      <c r="B61" s="8"/>
      <c r="C61" s="8" t="s">
        <v>3</v>
      </c>
      <c r="D61" s="8"/>
      <c r="E61" s="8"/>
    </row>
    <row r="62" spans="1:5" s="80" customFormat="1" x14ac:dyDescent="0.2">
      <c r="A62" s="8" t="s">
        <v>354</v>
      </c>
      <c r="B62" s="8"/>
      <c r="C62" s="8" t="s">
        <v>4</v>
      </c>
      <c r="D62" s="8"/>
      <c r="E62" s="8"/>
    </row>
    <row r="63" spans="1:5" x14ac:dyDescent="0.2">
      <c r="A63" s="8"/>
      <c r="B63" s="8"/>
      <c r="C63" s="8"/>
      <c r="D63" s="8"/>
      <c r="E63" s="8"/>
    </row>
    <row r="65" spans="1:10" s="8" customFormat="1" x14ac:dyDescent="0.2">
      <c r="A65" s="1"/>
      <c r="B65" s="1"/>
      <c r="C65" s="1"/>
      <c r="D65" s="1"/>
      <c r="E65" s="1"/>
    </row>
    <row r="66" spans="1:10" s="8" customFormat="1" x14ac:dyDescent="0.2">
      <c r="A66" s="1"/>
      <c r="B66" s="1"/>
      <c r="C66" s="1"/>
      <c r="D66" s="1"/>
      <c r="E66" s="1"/>
    </row>
    <row r="67" spans="1:10" s="8" customFormat="1" x14ac:dyDescent="0.2">
      <c r="A67" s="1"/>
      <c r="B67" s="1"/>
      <c r="C67" s="1"/>
      <c r="D67" s="1"/>
      <c r="E67" s="1"/>
    </row>
    <row r="68" spans="1:10" x14ac:dyDescent="0.2">
      <c r="J68" s="8"/>
    </row>
    <row r="69" spans="1:10" x14ac:dyDescent="0.2">
      <c r="J69" s="8"/>
    </row>
    <row r="70" spans="1:10" x14ac:dyDescent="0.2">
      <c r="J70" s="8"/>
    </row>
  </sheetData>
  <mergeCells count="3">
    <mergeCell ref="A1:D1"/>
    <mergeCell ref="A2:D2"/>
    <mergeCell ref="A3:D3"/>
  </mergeCells>
  <printOptions horizontalCentered="1"/>
  <pageMargins left="0.23622047244094491" right="0.23622047244094491" top="0.27559055118110237" bottom="0.18" header="0.31496062992125984" footer="0.31496062992125984"/>
  <pageSetup fitToHeight="0" orientation="landscape" r:id="rId1"/>
  <rowBreaks count="1" manualBreakCount="1">
    <brk id="35" max="5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N57"/>
  <sheetViews>
    <sheetView showGridLines="0" zoomScale="120" zoomScaleNormal="120" workbookViewId="0">
      <selection activeCell="C16" sqref="C16"/>
    </sheetView>
  </sheetViews>
  <sheetFormatPr baseColWidth="10" defaultRowHeight="11.25" x14ac:dyDescent="0.2"/>
  <cols>
    <col min="1" max="1" width="5.140625" style="9" customWidth="1"/>
    <col min="2" max="2" width="40.140625" style="9" customWidth="1"/>
    <col min="3" max="3" width="11.42578125" style="122" customWidth="1"/>
    <col min="4" max="4" width="12.42578125" style="122" customWidth="1"/>
    <col min="5" max="5" width="11.42578125" style="122" customWidth="1"/>
    <col min="6" max="6" width="12.7109375" style="122" customWidth="1"/>
    <col min="7" max="7" width="16.28515625" style="122" customWidth="1"/>
    <col min="8" max="8" width="12" style="122" customWidth="1"/>
    <col min="9" max="14" width="11.42578125" style="123" customWidth="1"/>
    <col min="15" max="16384" width="11.42578125" style="9"/>
  </cols>
  <sheetData>
    <row r="1" spans="1:14" s="1" customFormat="1" ht="12.75" x14ac:dyDescent="0.2">
      <c r="B1" s="196" t="s">
        <v>509</v>
      </c>
      <c r="C1" s="196"/>
      <c r="D1" s="196"/>
      <c r="H1" s="22"/>
      <c r="I1" s="120"/>
      <c r="J1" s="120"/>
      <c r="K1" s="120"/>
      <c r="L1" s="120"/>
      <c r="M1" s="120"/>
      <c r="N1" s="120"/>
    </row>
    <row r="2" spans="1:14" s="1" customFormat="1" ht="12.75" x14ac:dyDescent="0.2">
      <c r="B2" s="196" t="s">
        <v>522</v>
      </c>
      <c r="C2" s="196"/>
      <c r="D2" s="196"/>
      <c r="H2" s="22"/>
      <c r="I2" s="121"/>
      <c r="J2" s="120"/>
      <c r="K2" s="120"/>
      <c r="L2" s="120"/>
      <c r="M2" s="120"/>
      <c r="N2" s="120"/>
    </row>
    <row r="3" spans="1:14" s="1" customFormat="1" ht="12.75" x14ac:dyDescent="0.2">
      <c r="B3" s="196" t="s">
        <v>508</v>
      </c>
      <c r="C3" s="196"/>
      <c r="D3" s="196"/>
      <c r="H3" s="22"/>
      <c r="I3" s="120"/>
      <c r="J3" s="120"/>
      <c r="K3" s="120"/>
      <c r="L3" s="120"/>
      <c r="M3" s="120"/>
      <c r="N3" s="120"/>
    </row>
    <row r="4" spans="1:14" s="1" customFormat="1" x14ac:dyDescent="0.2">
      <c r="A4" s="9"/>
      <c r="B4" s="9"/>
      <c r="C4" s="23"/>
      <c r="D4" s="23"/>
      <c r="E4" s="23"/>
      <c r="F4" s="23"/>
      <c r="G4" s="23"/>
      <c r="H4" s="23"/>
      <c r="I4" s="120"/>
      <c r="J4" s="120"/>
      <c r="K4" s="120"/>
      <c r="L4" s="120"/>
      <c r="M4" s="120"/>
      <c r="N4" s="120"/>
    </row>
    <row r="5" spans="1:14" s="1" customFormat="1" ht="31.5" customHeight="1" x14ac:dyDescent="0.2">
      <c r="A5" s="186"/>
      <c r="B5" s="190" t="s">
        <v>63</v>
      </c>
      <c r="C5" s="191" t="s">
        <v>64</v>
      </c>
      <c r="D5" s="192" t="s">
        <v>65</v>
      </c>
      <c r="E5" s="192" t="s">
        <v>66</v>
      </c>
      <c r="F5" s="191" t="s">
        <v>67</v>
      </c>
      <c r="G5" s="192" t="s">
        <v>68</v>
      </c>
      <c r="H5" s="191" t="s">
        <v>69</v>
      </c>
      <c r="I5" s="191" t="s">
        <v>13</v>
      </c>
      <c r="J5" s="120"/>
      <c r="K5" s="120"/>
      <c r="L5" s="120"/>
      <c r="M5" s="120"/>
      <c r="N5" s="120"/>
    </row>
    <row r="6" spans="1:14" s="1" customFormat="1" x14ac:dyDescent="0.2">
      <c r="A6" s="135">
        <v>1000</v>
      </c>
      <c r="B6" s="136" t="s">
        <v>91</v>
      </c>
      <c r="C6" s="124">
        <v>14542784</v>
      </c>
      <c r="D6" s="125">
        <v>5695775.5800000001</v>
      </c>
      <c r="E6" s="124">
        <v>-796161.58</v>
      </c>
      <c r="F6" s="125">
        <v>19442398</v>
      </c>
      <c r="G6" s="124">
        <v>0</v>
      </c>
      <c r="H6" s="125">
        <v>19442398</v>
      </c>
      <c r="I6" s="124">
        <v>12477642.41</v>
      </c>
      <c r="J6" s="120"/>
      <c r="K6" s="120"/>
      <c r="L6" s="120"/>
      <c r="M6" s="120"/>
      <c r="N6" s="120"/>
    </row>
    <row r="7" spans="1:14" s="1" customFormat="1" x14ac:dyDescent="0.2">
      <c r="A7" s="135">
        <v>2000</v>
      </c>
      <c r="B7" s="136" t="s">
        <v>93</v>
      </c>
      <c r="C7" s="124">
        <v>344348</v>
      </c>
      <c r="D7" s="125">
        <v>307651.82</v>
      </c>
      <c r="E7" s="124">
        <v>-196583.6</v>
      </c>
      <c r="F7" s="125">
        <v>455416.22</v>
      </c>
      <c r="G7" s="124">
        <v>0</v>
      </c>
      <c r="H7" s="125">
        <v>455416.22</v>
      </c>
      <c r="I7" s="124">
        <v>431358.3</v>
      </c>
      <c r="J7" s="120"/>
      <c r="K7" s="120"/>
      <c r="L7" s="120"/>
      <c r="M7" s="120"/>
      <c r="N7" s="120"/>
    </row>
    <row r="8" spans="1:14" x14ac:dyDescent="0.2">
      <c r="A8" s="135">
        <v>3000</v>
      </c>
      <c r="B8" s="136" t="s">
        <v>95</v>
      </c>
      <c r="C8" s="124">
        <v>2413254</v>
      </c>
      <c r="D8" s="125">
        <v>580028.21</v>
      </c>
      <c r="E8" s="124">
        <v>-691096.43</v>
      </c>
      <c r="F8" s="125">
        <v>2302185.7799999998</v>
      </c>
      <c r="G8" s="124">
        <v>0</v>
      </c>
      <c r="H8" s="125">
        <v>2302185.7799999998</v>
      </c>
      <c r="I8" s="124">
        <v>1885592.21</v>
      </c>
    </row>
    <row r="9" spans="1:14" ht="41.25" customHeight="1" x14ac:dyDescent="0.2">
      <c r="A9" s="135">
        <v>4000</v>
      </c>
      <c r="B9" s="136" t="s">
        <v>71</v>
      </c>
      <c r="C9" s="124">
        <v>250000</v>
      </c>
      <c r="D9" s="125">
        <v>0</v>
      </c>
      <c r="E9" s="124">
        <v>0</v>
      </c>
      <c r="F9" s="125">
        <v>250000</v>
      </c>
      <c r="G9" s="124">
        <v>0</v>
      </c>
      <c r="H9" s="125">
        <v>250000</v>
      </c>
      <c r="I9" s="124">
        <v>248024</v>
      </c>
      <c r="J9" s="9"/>
      <c r="K9" s="9"/>
      <c r="L9" s="9"/>
      <c r="M9" s="9"/>
      <c r="N9" s="9"/>
    </row>
    <row r="10" spans="1:14" x14ac:dyDescent="0.2">
      <c r="A10" s="135">
        <v>5000</v>
      </c>
      <c r="B10" s="136" t="s">
        <v>475</v>
      </c>
      <c r="C10" s="124">
        <v>796822</v>
      </c>
      <c r="D10" s="125">
        <v>4000000</v>
      </c>
      <c r="E10" s="124">
        <v>0</v>
      </c>
      <c r="F10" s="125">
        <v>4796822</v>
      </c>
      <c r="G10" s="124">
        <v>0</v>
      </c>
      <c r="H10" s="125">
        <v>4796822</v>
      </c>
      <c r="I10" s="124">
        <v>0</v>
      </c>
      <c r="J10" s="9"/>
      <c r="K10" s="9"/>
      <c r="L10" s="9"/>
      <c r="M10" s="9"/>
      <c r="N10" s="9"/>
    </row>
    <row r="11" spans="1:14" x14ac:dyDescent="0.2">
      <c r="A11" s="135">
        <v>6000</v>
      </c>
      <c r="B11" s="136" t="s">
        <v>476</v>
      </c>
      <c r="C11" s="124">
        <v>1000000</v>
      </c>
      <c r="D11" s="125">
        <v>30567635.239999998</v>
      </c>
      <c r="E11" s="124">
        <v>-82471.47</v>
      </c>
      <c r="F11" s="125">
        <v>31485163.77</v>
      </c>
      <c r="G11" s="124">
        <v>0</v>
      </c>
      <c r="H11" s="125">
        <v>31485163.77</v>
      </c>
      <c r="I11" s="124">
        <v>8544724.6600000001</v>
      </c>
      <c r="J11" s="9"/>
      <c r="K11" s="9"/>
      <c r="L11" s="9"/>
      <c r="M11" s="9"/>
      <c r="N11" s="9"/>
    </row>
    <row r="12" spans="1:14" x14ac:dyDescent="0.2">
      <c r="A12" s="135">
        <v>7000</v>
      </c>
      <c r="B12" s="136" t="s">
        <v>477</v>
      </c>
      <c r="C12" s="124">
        <v>865020</v>
      </c>
      <c r="D12" s="125">
        <v>0</v>
      </c>
      <c r="E12" s="124">
        <v>-865020</v>
      </c>
      <c r="F12" s="125">
        <v>0</v>
      </c>
      <c r="G12" s="124">
        <v>0</v>
      </c>
      <c r="H12" s="125">
        <v>0</v>
      </c>
      <c r="I12" s="124">
        <v>0</v>
      </c>
      <c r="J12" s="9"/>
      <c r="K12" s="9"/>
      <c r="L12" s="9"/>
      <c r="M12" s="9"/>
      <c r="N12" s="9"/>
    </row>
    <row r="13" spans="1:14" x14ac:dyDescent="0.2">
      <c r="A13" s="204" t="s">
        <v>36</v>
      </c>
      <c r="B13" s="205"/>
      <c r="C13" s="137">
        <f>SUM(C6:C12)</f>
        <v>20212228</v>
      </c>
      <c r="D13" s="138">
        <f t="shared" ref="D13:I13" si="0">SUM(D6:D12)</f>
        <v>41151090.849999994</v>
      </c>
      <c r="E13" s="137">
        <f t="shared" si="0"/>
        <v>-2631333.08</v>
      </c>
      <c r="F13" s="138">
        <f t="shared" si="0"/>
        <v>58731985.769999996</v>
      </c>
      <c r="G13" s="137">
        <f t="shared" si="0"/>
        <v>0</v>
      </c>
      <c r="H13" s="138">
        <f t="shared" si="0"/>
        <v>58731985.769999996</v>
      </c>
      <c r="I13" s="137">
        <f t="shared" si="0"/>
        <v>23587341.580000002</v>
      </c>
      <c r="J13" s="9"/>
      <c r="K13" s="9"/>
      <c r="L13" s="9"/>
      <c r="M13" s="9"/>
      <c r="N13" s="9"/>
    </row>
    <row r="14" spans="1:14" x14ac:dyDescent="0.2">
      <c r="A14" s="123"/>
      <c r="B14" s="123"/>
      <c r="J14" s="9"/>
      <c r="K14" s="9"/>
      <c r="L14" s="9"/>
      <c r="M14" s="9"/>
      <c r="N14" s="9"/>
    </row>
    <row r="15" spans="1:14" x14ac:dyDescent="0.2">
      <c r="A15" s="123"/>
      <c r="B15" s="123"/>
      <c r="J15" s="9"/>
      <c r="K15" s="9"/>
      <c r="L15" s="9"/>
      <c r="M15" s="9"/>
      <c r="N15" s="9"/>
    </row>
    <row r="16" spans="1:14" ht="31.5" customHeight="1" x14ac:dyDescent="0.2">
      <c r="A16" s="186"/>
      <c r="B16" s="190" t="s">
        <v>63</v>
      </c>
      <c r="C16" s="191" t="s">
        <v>478</v>
      </c>
      <c r="D16" s="192" t="s">
        <v>479</v>
      </c>
      <c r="E16" s="192" t="s">
        <v>70</v>
      </c>
      <c r="F16" s="191" t="s">
        <v>480</v>
      </c>
      <c r="G16" s="192" t="s">
        <v>481</v>
      </c>
      <c r="J16" s="9"/>
      <c r="K16" s="9"/>
      <c r="L16" s="9"/>
      <c r="M16" s="9"/>
      <c r="N16" s="9"/>
    </row>
    <row r="17" spans="1:14" x14ac:dyDescent="0.2">
      <c r="A17" s="135">
        <v>1000</v>
      </c>
      <c r="B17" s="136" t="s">
        <v>91</v>
      </c>
      <c r="C17" s="124">
        <v>-12477642.41</v>
      </c>
      <c r="D17" s="124">
        <v>6964755.5899999999</v>
      </c>
      <c r="E17" s="124">
        <v>12300616.699999999</v>
      </c>
      <c r="F17" s="124">
        <v>12300616.699999999</v>
      </c>
      <c r="G17" s="124">
        <v>177025.71</v>
      </c>
      <c r="J17" s="9"/>
      <c r="K17" s="9"/>
      <c r="L17" s="9"/>
      <c r="M17" s="9"/>
      <c r="N17" s="9"/>
    </row>
    <row r="18" spans="1:14" x14ac:dyDescent="0.2">
      <c r="A18" s="135">
        <v>2000</v>
      </c>
      <c r="B18" s="136" t="s">
        <v>93</v>
      </c>
      <c r="C18" s="124">
        <v>-431358.3</v>
      </c>
      <c r="D18" s="124">
        <v>24057.919999999998</v>
      </c>
      <c r="E18" s="124">
        <v>307603.06</v>
      </c>
      <c r="F18" s="124">
        <v>307603.06</v>
      </c>
      <c r="G18" s="124">
        <v>123755.24</v>
      </c>
    </row>
    <row r="19" spans="1:14" x14ac:dyDescent="0.2">
      <c r="A19" s="135">
        <v>3000</v>
      </c>
      <c r="B19" s="136" t="s">
        <v>95</v>
      </c>
      <c r="C19" s="124">
        <v>-1885592.21</v>
      </c>
      <c r="D19" s="124">
        <v>416593.57</v>
      </c>
      <c r="E19" s="124">
        <v>1516084.58</v>
      </c>
      <c r="F19" s="124">
        <v>1516084.58</v>
      </c>
      <c r="G19" s="124">
        <v>369507.63</v>
      </c>
    </row>
    <row r="20" spans="1:14" ht="42" customHeight="1" x14ac:dyDescent="0.2">
      <c r="A20" s="135">
        <v>4000</v>
      </c>
      <c r="B20" s="136" t="s">
        <v>71</v>
      </c>
      <c r="C20" s="124">
        <v>-248024</v>
      </c>
      <c r="D20" s="124">
        <v>1976</v>
      </c>
      <c r="E20" s="124">
        <v>200000</v>
      </c>
      <c r="F20" s="124">
        <v>200000</v>
      </c>
      <c r="G20" s="124">
        <v>48024</v>
      </c>
    </row>
    <row r="21" spans="1:14" x14ac:dyDescent="0.2">
      <c r="A21" s="135">
        <v>5000</v>
      </c>
      <c r="B21" s="136" t="s">
        <v>475</v>
      </c>
      <c r="C21" s="124">
        <v>0</v>
      </c>
      <c r="D21" s="124">
        <v>4796822</v>
      </c>
      <c r="E21" s="124">
        <v>0</v>
      </c>
      <c r="F21" s="124">
        <v>0</v>
      </c>
      <c r="G21" s="124">
        <v>0</v>
      </c>
    </row>
    <row r="22" spans="1:14" x14ac:dyDescent="0.2">
      <c r="A22" s="135">
        <v>6000</v>
      </c>
      <c r="B22" s="136" t="s">
        <v>476</v>
      </c>
      <c r="C22" s="124">
        <v>-8544724.6600000001</v>
      </c>
      <c r="D22" s="124">
        <v>22940439.109999999</v>
      </c>
      <c r="E22" s="124">
        <v>8544724.6600000001</v>
      </c>
      <c r="F22" s="124">
        <v>8544724.6600000001</v>
      </c>
      <c r="G22" s="124">
        <v>0</v>
      </c>
    </row>
    <row r="23" spans="1:14" x14ac:dyDescent="0.2">
      <c r="A23" s="135">
        <v>7000</v>
      </c>
      <c r="B23" s="136" t="s">
        <v>477</v>
      </c>
      <c r="C23" s="124">
        <v>0</v>
      </c>
      <c r="D23" s="124">
        <v>0</v>
      </c>
      <c r="E23" s="124">
        <v>0</v>
      </c>
      <c r="F23" s="124">
        <v>0</v>
      </c>
      <c r="G23" s="124">
        <v>0</v>
      </c>
    </row>
    <row r="24" spans="1:14" x14ac:dyDescent="0.2">
      <c r="A24" s="204" t="s">
        <v>36</v>
      </c>
      <c r="B24" s="205"/>
      <c r="C24" s="137">
        <f>SUM(C17:C23)</f>
        <v>-23587341.580000002</v>
      </c>
      <c r="D24" s="137">
        <f>SUM(D17:D23)</f>
        <v>35144644.189999998</v>
      </c>
      <c r="E24" s="137">
        <f>SUM(E17:E23)</f>
        <v>22869029</v>
      </c>
      <c r="F24" s="137">
        <f>SUM(F17:F23)</f>
        <v>22869029</v>
      </c>
      <c r="G24" s="137">
        <f>SUM(G17:G23)</f>
        <v>718312.58000000007</v>
      </c>
    </row>
    <row r="27" spans="1:14" x14ac:dyDescent="0.2">
      <c r="A27" s="77" t="s">
        <v>165</v>
      </c>
      <c r="B27" s="79"/>
      <c r="C27" s="79"/>
      <c r="D27" s="77"/>
      <c r="E27" s="80"/>
      <c r="F27" s="81"/>
      <c r="G27" s="81"/>
      <c r="H27" s="81"/>
      <c r="I27" s="81"/>
    </row>
    <row r="28" spans="1:14" x14ac:dyDescent="0.2">
      <c r="A28" s="77" t="s">
        <v>164</v>
      </c>
      <c r="B28" s="79"/>
      <c r="C28" s="79"/>
      <c r="D28" s="77"/>
      <c r="E28" s="80"/>
      <c r="F28" s="80"/>
      <c r="G28" s="80"/>
      <c r="H28" s="80"/>
      <c r="I28" s="80"/>
    </row>
    <row r="29" spans="1:14" x14ac:dyDescent="0.2">
      <c r="A29" s="77"/>
      <c r="B29" s="79"/>
      <c r="C29" s="79"/>
      <c r="D29" s="77"/>
      <c r="E29" s="80"/>
      <c r="F29" s="80"/>
      <c r="G29" s="80"/>
      <c r="H29" s="80"/>
      <c r="I29" s="80"/>
    </row>
    <row r="30" spans="1:14" x14ac:dyDescent="0.2">
      <c r="A30" s="77"/>
      <c r="B30" s="79"/>
      <c r="C30" s="79"/>
      <c r="D30" s="77"/>
      <c r="E30" s="80"/>
      <c r="F30" s="80"/>
      <c r="G30" s="80"/>
      <c r="H30" s="80"/>
      <c r="I30" s="80"/>
    </row>
    <row r="31" spans="1:14" s="81" customFormat="1" x14ac:dyDescent="0.2">
      <c r="A31" s="1"/>
      <c r="B31" s="1"/>
      <c r="C31" s="1"/>
      <c r="D31" s="1"/>
      <c r="E31" s="1"/>
      <c r="F31" s="1"/>
      <c r="G31" s="1"/>
      <c r="H31" s="1"/>
      <c r="I31" s="1"/>
    </row>
    <row r="32" spans="1:14" s="80" customFormat="1" x14ac:dyDescent="0.2">
      <c r="A32" s="8" t="s">
        <v>353</v>
      </c>
      <c r="B32" s="8"/>
      <c r="C32" s="8"/>
      <c r="D32" s="8"/>
      <c r="E32" s="8" t="s">
        <v>3</v>
      </c>
      <c r="F32" s="8"/>
      <c r="G32" s="8"/>
      <c r="H32" s="8"/>
      <c r="I32" s="8"/>
    </row>
    <row r="33" spans="1:14" s="80" customFormat="1" x14ac:dyDescent="0.2">
      <c r="A33" s="8" t="s">
        <v>354</v>
      </c>
      <c r="B33" s="8"/>
      <c r="C33" s="8"/>
      <c r="D33" s="8"/>
      <c r="E33" s="8" t="s">
        <v>4</v>
      </c>
      <c r="F33" s="8"/>
      <c r="G33" s="8"/>
      <c r="H33" s="8"/>
      <c r="I33" s="8"/>
    </row>
    <row r="34" spans="1:14" s="80" customFormat="1" x14ac:dyDescent="0.2">
      <c r="A34" s="9"/>
      <c r="B34" s="9"/>
      <c r="C34" s="122"/>
      <c r="D34" s="122"/>
      <c r="E34" s="122"/>
      <c r="F34" s="122"/>
      <c r="G34" s="122"/>
      <c r="H34" s="122"/>
      <c r="I34" s="123"/>
    </row>
    <row r="35" spans="1:14" s="1" customFormat="1" x14ac:dyDescent="0.2">
      <c r="A35" s="9"/>
      <c r="B35" s="9"/>
      <c r="C35" s="122"/>
      <c r="D35" s="122"/>
      <c r="E35" s="122"/>
      <c r="F35" s="122"/>
      <c r="G35" s="122"/>
      <c r="H35" s="122"/>
      <c r="I35" s="123"/>
    </row>
    <row r="36" spans="1:14" s="8" customFormat="1" x14ac:dyDescent="0.2">
      <c r="A36" s="9"/>
      <c r="B36" s="9"/>
      <c r="C36" s="122"/>
      <c r="D36" s="122"/>
      <c r="E36" s="122"/>
      <c r="F36" s="122"/>
      <c r="G36" s="122"/>
      <c r="H36" s="122"/>
      <c r="I36" s="123"/>
    </row>
    <row r="37" spans="1:14" s="8" customFormat="1" x14ac:dyDescent="0.2">
      <c r="A37" s="9"/>
      <c r="B37" s="9"/>
      <c r="C37" s="122"/>
      <c r="D37" s="122"/>
      <c r="E37" s="122"/>
      <c r="F37" s="122"/>
      <c r="G37" s="122"/>
      <c r="H37" s="122"/>
      <c r="I37" s="123"/>
    </row>
    <row r="44" spans="1:14" x14ac:dyDescent="0.2">
      <c r="A44" s="77"/>
      <c r="B44" s="78"/>
      <c r="C44" s="126"/>
      <c r="D44" s="127"/>
      <c r="E44" s="128"/>
      <c r="F44" s="129"/>
      <c r="G44" s="129"/>
      <c r="H44" s="129"/>
      <c r="I44" s="129"/>
    </row>
    <row r="45" spans="1:14" x14ac:dyDescent="0.2">
      <c r="A45" s="77"/>
      <c r="B45" s="81"/>
      <c r="C45" s="126"/>
      <c r="D45" s="127"/>
      <c r="E45" s="128"/>
      <c r="F45" s="128"/>
      <c r="G45" s="128"/>
      <c r="H45" s="128"/>
      <c r="I45" s="128"/>
    </row>
    <row r="47" spans="1:14" x14ac:dyDescent="0.2">
      <c r="C47" s="130"/>
    </row>
    <row r="48" spans="1:14" s="81" customFormat="1" x14ac:dyDescent="0.2">
      <c r="A48" s="9"/>
      <c r="B48" s="9"/>
      <c r="C48" s="122"/>
      <c r="D48" s="122"/>
      <c r="E48" s="122"/>
      <c r="F48" s="122"/>
      <c r="G48" s="122"/>
      <c r="H48" s="122"/>
      <c r="I48" s="123"/>
      <c r="J48" s="129"/>
      <c r="K48" s="129"/>
      <c r="L48" s="129"/>
      <c r="M48" s="129"/>
      <c r="N48" s="129"/>
    </row>
    <row r="49" spans="1:14" s="80" customFormat="1" x14ac:dyDescent="0.2">
      <c r="A49" s="9"/>
      <c r="B49" s="9"/>
      <c r="C49" s="122"/>
      <c r="D49" s="122"/>
      <c r="E49" s="122"/>
      <c r="F49" s="122"/>
      <c r="G49" s="122"/>
      <c r="H49" s="122"/>
      <c r="I49" s="123"/>
      <c r="J49" s="128"/>
      <c r="K49" s="128"/>
      <c r="L49" s="128"/>
      <c r="M49" s="128"/>
      <c r="N49" s="128"/>
    </row>
    <row r="50" spans="1:14" x14ac:dyDescent="0.2">
      <c r="A50" s="1"/>
      <c r="B50" s="1"/>
      <c r="C50" s="119"/>
      <c r="D50" s="119"/>
      <c r="E50" s="119"/>
      <c r="F50" s="119"/>
      <c r="G50" s="119"/>
      <c r="H50" s="119"/>
      <c r="I50" s="120"/>
    </row>
    <row r="51" spans="1:14" x14ac:dyDescent="0.2">
      <c r="A51" s="5"/>
      <c r="B51" s="6"/>
      <c r="C51" s="131"/>
      <c r="D51" s="131"/>
      <c r="E51" s="131"/>
      <c r="F51" s="131"/>
      <c r="G51" s="131"/>
      <c r="H51" s="132"/>
      <c r="I51" s="133"/>
    </row>
    <row r="52" spans="1:14" x14ac:dyDescent="0.2">
      <c r="A52" s="8"/>
      <c r="B52" s="8"/>
      <c r="C52" s="132"/>
      <c r="D52" s="134"/>
      <c r="E52" s="132"/>
      <c r="F52" s="132"/>
      <c r="G52" s="132"/>
      <c r="H52" s="132"/>
      <c r="I52" s="133"/>
    </row>
    <row r="53" spans="1:14" x14ac:dyDescent="0.2">
      <c r="A53" s="8"/>
      <c r="B53" s="8"/>
      <c r="C53" s="132"/>
      <c r="D53" s="134"/>
      <c r="E53" s="132"/>
      <c r="F53" s="132"/>
      <c r="G53" s="132"/>
      <c r="H53" s="132"/>
      <c r="I53" s="133"/>
    </row>
    <row r="54" spans="1:14" s="1" customFormat="1" x14ac:dyDescent="0.2">
      <c r="A54" s="9"/>
      <c r="B54" s="9"/>
      <c r="C54" s="122"/>
      <c r="D54" s="122"/>
      <c r="E54" s="122"/>
      <c r="F54" s="122"/>
      <c r="G54" s="122"/>
      <c r="H54" s="122"/>
      <c r="I54" s="123"/>
      <c r="J54" s="120"/>
      <c r="K54" s="120"/>
      <c r="L54" s="120"/>
      <c r="M54" s="120"/>
      <c r="N54" s="120"/>
    </row>
    <row r="55" spans="1:14" s="8" customFormat="1" x14ac:dyDescent="0.2">
      <c r="A55" s="9"/>
      <c r="B55" s="9"/>
      <c r="C55" s="122"/>
      <c r="D55" s="122"/>
      <c r="E55" s="122"/>
      <c r="F55" s="122"/>
      <c r="G55" s="122"/>
      <c r="H55" s="122"/>
      <c r="I55" s="123"/>
      <c r="J55" s="133"/>
      <c r="K55" s="133"/>
      <c r="L55" s="133"/>
      <c r="M55" s="133"/>
      <c r="N55" s="133"/>
    </row>
    <row r="56" spans="1:14" s="8" customFormat="1" ht="11.25" customHeight="1" x14ac:dyDescent="0.2">
      <c r="A56" s="9"/>
      <c r="B56" s="9"/>
      <c r="C56" s="122"/>
      <c r="D56" s="122"/>
      <c r="E56" s="122"/>
      <c r="F56" s="122"/>
      <c r="G56" s="122"/>
      <c r="H56" s="122"/>
      <c r="I56" s="123"/>
      <c r="J56" s="133"/>
      <c r="K56" s="133"/>
      <c r="L56" s="133"/>
      <c r="M56" s="133"/>
      <c r="N56" s="133"/>
    </row>
    <row r="57" spans="1:14" s="8" customFormat="1" ht="11.25" customHeight="1" x14ac:dyDescent="0.2">
      <c r="A57" s="9"/>
      <c r="B57" s="9"/>
      <c r="C57" s="122"/>
      <c r="D57" s="122"/>
      <c r="E57" s="122"/>
      <c r="F57" s="122"/>
      <c r="G57" s="122"/>
      <c r="H57" s="122"/>
      <c r="I57" s="123"/>
      <c r="J57" s="133"/>
      <c r="K57" s="133"/>
      <c r="L57" s="133"/>
      <c r="M57" s="133"/>
      <c r="N57" s="133"/>
    </row>
  </sheetData>
  <mergeCells count="5">
    <mergeCell ref="B1:D1"/>
    <mergeCell ref="B2:D2"/>
    <mergeCell ref="B3:D3"/>
    <mergeCell ref="A24:B24"/>
    <mergeCell ref="A13:B13"/>
  </mergeCells>
  <printOptions horizontalCentered="1"/>
  <pageMargins left="0.19685039370078741" right="0.15748031496062992" top="0.27559055118110237" bottom="0.31496062992125984" header="0.31496062992125984" footer="0.31496062992125984"/>
  <pageSetup scale="9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I89"/>
  <sheetViews>
    <sheetView showGridLines="0" zoomScale="110" zoomScaleNormal="110" workbookViewId="0">
      <selection activeCell="B42" sqref="B42"/>
    </sheetView>
  </sheetViews>
  <sheetFormatPr baseColWidth="10" defaultRowHeight="11.25" x14ac:dyDescent="0.2"/>
  <cols>
    <col min="1" max="1" width="5.140625" style="9" customWidth="1"/>
    <col min="2" max="2" width="44.5703125" style="9" bestFit="1" customWidth="1"/>
    <col min="3" max="3" width="14.140625" style="23" customWidth="1"/>
    <col min="4" max="4" width="12.28515625" style="23" customWidth="1"/>
    <col min="5" max="6" width="11.42578125" style="23" customWidth="1"/>
    <col min="7" max="8" width="13.7109375" style="23" customWidth="1"/>
    <col min="9" max="14" width="11.42578125" style="9" customWidth="1"/>
    <col min="15" max="16384" width="11.42578125" style="9"/>
  </cols>
  <sheetData>
    <row r="1" spans="1:9" s="1" customFormat="1" ht="12.75" x14ac:dyDescent="0.2">
      <c r="B1" s="196" t="s">
        <v>509</v>
      </c>
      <c r="C1" s="196"/>
      <c r="D1" s="196"/>
      <c r="H1" s="22"/>
    </row>
    <row r="2" spans="1:9" s="1" customFormat="1" ht="12.75" x14ac:dyDescent="0.2">
      <c r="B2" s="196" t="s">
        <v>523</v>
      </c>
      <c r="C2" s="196"/>
      <c r="D2" s="196"/>
      <c r="H2" s="22"/>
      <c r="I2" s="11"/>
    </row>
    <row r="3" spans="1:9" s="1" customFormat="1" ht="12.75" x14ac:dyDescent="0.2">
      <c r="B3" s="196" t="s">
        <v>508</v>
      </c>
      <c r="C3" s="196"/>
      <c r="D3" s="196"/>
      <c r="H3" s="22"/>
    </row>
    <row r="4" spans="1:9" s="1" customFormat="1" x14ac:dyDescent="0.2">
      <c r="A4" s="9"/>
      <c r="B4" s="9"/>
      <c r="C4" s="23"/>
      <c r="D4" s="23"/>
      <c r="E4" s="23"/>
      <c r="F4" s="23"/>
      <c r="G4" s="23"/>
      <c r="H4" s="23"/>
    </row>
    <row r="5" spans="1:9" s="1" customFormat="1" ht="50.25" customHeight="1" x14ac:dyDescent="0.2">
      <c r="A5" s="193"/>
      <c r="B5" s="191" t="s">
        <v>63</v>
      </c>
      <c r="C5" s="191" t="s">
        <v>64</v>
      </c>
      <c r="D5" s="191" t="s">
        <v>65</v>
      </c>
      <c r="E5" s="191" t="s">
        <v>66</v>
      </c>
      <c r="F5" s="191" t="s">
        <v>67</v>
      </c>
      <c r="G5" s="191" t="s">
        <v>68</v>
      </c>
      <c r="H5" s="191" t="s">
        <v>69</v>
      </c>
      <c r="I5" s="191" t="s">
        <v>13</v>
      </c>
    </row>
    <row r="6" spans="1:9" s="1" customFormat="1" x14ac:dyDescent="0.2">
      <c r="A6" s="140">
        <v>1100</v>
      </c>
      <c r="B6" s="136" t="s">
        <v>482</v>
      </c>
      <c r="C6" s="124">
        <v>7522512</v>
      </c>
      <c r="D6" s="125">
        <v>2498931.31</v>
      </c>
      <c r="E6" s="124">
        <v>-769955.03</v>
      </c>
      <c r="F6" s="125">
        <v>9251488.2799999993</v>
      </c>
      <c r="G6" s="124">
        <v>0</v>
      </c>
      <c r="H6" s="125">
        <v>9251488.2799999993</v>
      </c>
      <c r="I6" s="124">
        <v>5373410.71</v>
      </c>
    </row>
    <row r="7" spans="1:9" s="1" customFormat="1" x14ac:dyDescent="0.2">
      <c r="A7" s="140">
        <v>1200</v>
      </c>
      <c r="B7" s="136" t="s">
        <v>72</v>
      </c>
      <c r="C7" s="124">
        <v>3963528</v>
      </c>
      <c r="D7" s="125">
        <v>2161337.2000000002</v>
      </c>
      <c r="E7" s="124">
        <v>0</v>
      </c>
      <c r="F7" s="125">
        <v>6124865.2000000002</v>
      </c>
      <c r="G7" s="124">
        <v>0</v>
      </c>
      <c r="H7" s="125">
        <v>6124865.2000000002</v>
      </c>
      <c r="I7" s="124">
        <v>4738047.32</v>
      </c>
    </row>
    <row r="8" spans="1:9" x14ac:dyDescent="0.2">
      <c r="A8" s="140">
        <v>1300</v>
      </c>
      <c r="B8" s="136" t="s">
        <v>483</v>
      </c>
      <c r="C8" s="124">
        <v>929952</v>
      </c>
      <c r="D8" s="125">
        <v>69998.81</v>
      </c>
      <c r="E8" s="124">
        <v>0</v>
      </c>
      <c r="F8" s="125">
        <v>999950.81</v>
      </c>
      <c r="G8" s="124">
        <v>0</v>
      </c>
      <c r="H8" s="125">
        <v>999950.81</v>
      </c>
      <c r="I8" s="124">
        <v>181490.25</v>
      </c>
    </row>
    <row r="9" spans="1:9" ht="42" customHeight="1" x14ac:dyDescent="0.2">
      <c r="A9" s="140">
        <v>1400</v>
      </c>
      <c r="B9" s="136" t="s">
        <v>484</v>
      </c>
      <c r="C9" s="124">
        <v>1180728</v>
      </c>
      <c r="D9" s="125">
        <v>380466.45</v>
      </c>
      <c r="E9" s="124">
        <v>-26206.55</v>
      </c>
      <c r="F9" s="125">
        <v>1534987.9</v>
      </c>
      <c r="G9" s="124">
        <v>0</v>
      </c>
      <c r="H9" s="125">
        <v>1534987.9</v>
      </c>
      <c r="I9" s="124">
        <v>924506.52</v>
      </c>
    </row>
    <row r="10" spans="1:9" s="10" customFormat="1" x14ac:dyDescent="0.15">
      <c r="A10" s="140">
        <v>1500</v>
      </c>
      <c r="B10" s="136" t="s">
        <v>485</v>
      </c>
      <c r="C10" s="124">
        <v>946064</v>
      </c>
      <c r="D10" s="125">
        <v>585041.81000000006</v>
      </c>
      <c r="E10" s="124">
        <v>0</v>
      </c>
      <c r="F10" s="125">
        <v>1531105.81</v>
      </c>
      <c r="G10" s="124">
        <v>0</v>
      </c>
      <c r="H10" s="125">
        <v>1531105.81</v>
      </c>
      <c r="I10" s="124">
        <v>1260187.6100000001</v>
      </c>
    </row>
    <row r="11" spans="1:9" x14ac:dyDescent="0.2">
      <c r="A11" s="140">
        <v>1000</v>
      </c>
      <c r="B11" s="136" t="s">
        <v>91</v>
      </c>
      <c r="C11" s="124">
        <v>14542784</v>
      </c>
      <c r="D11" s="125">
        <v>5695775.5800000001</v>
      </c>
      <c r="E11" s="124">
        <v>-796161.58</v>
      </c>
      <c r="F11" s="125">
        <v>19442398</v>
      </c>
      <c r="G11" s="124">
        <v>0</v>
      </c>
      <c r="H11" s="125">
        <v>19442398</v>
      </c>
      <c r="I11" s="124">
        <v>12477642.41</v>
      </c>
    </row>
    <row r="12" spans="1:9" x14ac:dyDescent="0.2">
      <c r="A12" s="140">
        <v>2100</v>
      </c>
      <c r="B12" s="136" t="s">
        <v>73</v>
      </c>
      <c r="C12" s="124">
        <v>163366</v>
      </c>
      <c r="D12" s="125">
        <v>54285.06</v>
      </c>
      <c r="E12" s="124">
        <v>-124036.99</v>
      </c>
      <c r="F12" s="125">
        <v>93614.07</v>
      </c>
      <c r="G12" s="124">
        <v>0</v>
      </c>
      <c r="H12" s="125">
        <v>93614.07</v>
      </c>
      <c r="I12" s="124">
        <v>90881.08</v>
      </c>
    </row>
    <row r="13" spans="1:9" x14ac:dyDescent="0.2">
      <c r="A13" s="140">
        <v>2200</v>
      </c>
      <c r="B13" s="136" t="s">
        <v>486</v>
      </c>
      <c r="C13" s="124">
        <v>21888</v>
      </c>
      <c r="D13" s="125">
        <v>0</v>
      </c>
      <c r="E13" s="124">
        <v>-731.8</v>
      </c>
      <c r="F13" s="125">
        <v>21156.2</v>
      </c>
      <c r="G13" s="124">
        <v>0</v>
      </c>
      <c r="H13" s="125">
        <v>21156.2</v>
      </c>
      <c r="I13" s="124">
        <v>16887.2</v>
      </c>
    </row>
    <row r="14" spans="1:9" x14ac:dyDescent="0.2">
      <c r="A14" s="140">
        <v>2400</v>
      </c>
      <c r="B14" s="136" t="s">
        <v>74</v>
      </c>
      <c r="C14" s="124">
        <v>25536</v>
      </c>
      <c r="D14" s="125">
        <v>42964</v>
      </c>
      <c r="E14" s="124">
        <v>-7134.05</v>
      </c>
      <c r="F14" s="125">
        <v>61365.95</v>
      </c>
      <c r="G14" s="124">
        <v>0</v>
      </c>
      <c r="H14" s="125">
        <v>61365.95</v>
      </c>
      <c r="I14" s="124">
        <v>60884.24</v>
      </c>
    </row>
    <row r="15" spans="1:9" x14ac:dyDescent="0.2">
      <c r="A15" s="140">
        <v>2500</v>
      </c>
      <c r="B15" s="136" t="s">
        <v>75</v>
      </c>
      <c r="C15" s="124">
        <v>26712</v>
      </c>
      <c r="D15" s="125">
        <v>59824.13</v>
      </c>
      <c r="E15" s="124">
        <v>-5589.28</v>
      </c>
      <c r="F15" s="125">
        <v>80946.850000000006</v>
      </c>
      <c r="G15" s="124">
        <v>0</v>
      </c>
      <c r="H15" s="125">
        <v>80946.850000000006</v>
      </c>
      <c r="I15" s="124">
        <v>70754.91</v>
      </c>
    </row>
    <row r="16" spans="1:9" x14ac:dyDescent="0.2">
      <c r="A16" s="140">
        <v>2600</v>
      </c>
      <c r="B16" s="136" t="s">
        <v>487</v>
      </c>
      <c r="C16" s="124">
        <v>42648</v>
      </c>
      <c r="D16" s="125">
        <v>125586.41</v>
      </c>
      <c r="E16" s="124">
        <v>0</v>
      </c>
      <c r="F16" s="125">
        <v>168234.41</v>
      </c>
      <c r="G16" s="124">
        <v>0</v>
      </c>
      <c r="H16" s="125">
        <v>168234.41</v>
      </c>
      <c r="I16" s="124">
        <v>164027.57999999999</v>
      </c>
    </row>
    <row r="17" spans="1:9" x14ac:dyDescent="0.2">
      <c r="A17" s="140">
        <v>2700</v>
      </c>
      <c r="B17" s="136" t="s">
        <v>76</v>
      </c>
      <c r="C17" s="124">
        <v>39168</v>
      </c>
      <c r="D17" s="125">
        <v>0</v>
      </c>
      <c r="E17" s="124">
        <v>-39168</v>
      </c>
      <c r="F17" s="125">
        <v>0</v>
      </c>
      <c r="G17" s="124">
        <v>0</v>
      </c>
      <c r="H17" s="125">
        <v>0</v>
      </c>
      <c r="I17" s="124">
        <v>0</v>
      </c>
    </row>
    <row r="18" spans="1:9" x14ac:dyDescent="0.2">
      <c r="A18" s="140">
        <v>2900</v>
      </c>
      <c r="B18" s="136" t="s">
        <v>488</v>
      </c>
      <c r="C18" s="124">
        <v>25030</v>
      </c>
      <c r="D18" s="125">
        <v>24992.22</v>
      </c>
      <c r="E18" s="124">
        <v>-19923.48</v>
      </c>
      <c r="F18" s="125">
        <v>30098.74</v>
      </c>
      <c r="G18" s="124">
        <v>0</v>
      </c>
      <c r="H18" s="125">
        <v>30098.74</v>
      </c>
      <c r="I18" s="124">
        <v>27923.29</v>
      </c>
    </row>
    <row r="19" spans="1:9" x14ac:dyDescent="0.2">
      <c r="A19" s="140">
        <v>2000</v>
      </c>
      <c r="B19" s="136" t="s">
        <v>93</v>
      </c>
      <c r="C19" s="124">
        <v>344348</v>
      </c>
      <c r="D19" s="125">
        <v>307651.82</v>
      </c>
      <c r="E19" s="124">
        <v>-196583.6</v>
      </c>
      <c r="F19" s="125">
        <v>455416.22</v>
      </c>
      <c r="G19" s="124">
        <v>0</v>
      </c>
      <c r="H19" s="125">
        <v>455416.22</v>
      </c>
      <c r="I19" s="124">
        <v>431358.3</v>
      </c>
    </row>
    <row r="20" spans="1:9" x14ac:dyDescent="0.2">
      <c r="A20" s="140">
        <v>3100</v>
      </c>
      <c r="B20" s="136" t="s">
        <v>489</v>
      </c>
      <c r="C20" s="124">
        <v>758112</v>
      </c>
      <c r="D20" s="125">
        <v>0</v>
      </c>
      <c r="E20" s="124">
        <v>-225170.16</v>
      </c>
      <c r="F20" s="125">
        <v>532941.84</v>
      </c>
      <c r="G20" s="124">
        <v>0</v>
      </c>
      <c r="H20" s="125">
        <v>532941.84</v>
      </c>
      <c r="I20" s="124">
        <v>438614.62</v>
      </c>
    </row>
    <row r="21" spans="1:9" x14ac:dyDescent="0.2">
      <c r="A21" s="140">
        <v>3200</v>
      </c>
      <c r="B21" s="136" t="s">
        <v>166</v>
      </c>
      <c r="C21" s="124">
        <v>54192</v>
      </c>
      <c r="D21" s="125">
        <v>0</v>
      </c>
      <c r="E21" s="124">
        <v>-22920</v>
      </c>
      <c r="F21" s="125">
        <v>31272</v>
      </c>
      <c r="G21" s="124">
        <v>0</v>
      </c>
      <c r="H21" s="125">
        <v>31272</v>
      </c>
      <c r="I21" s="124">
        <v>4176</v>
      </c>
    </row>
    <row r="22" spans="1:9" x14ac:dyDescent="0.2">
      <c r="A22" s="140">
        <v>3300</v>
      </c>
      <c r="B22" s="136" t="s">
        <v>490</v>
      </c>
      <c r="C22" s="124">
        <v>450766</v>
      </c>
      <c r="D22" s="125">
        <v>176119.19</v>
      </c>
      <c r="E22" s="124">
        <v>-67024.05</v>
      </c>
      <c r="F22" s="125">
        <v>559861.14</v>
      </c>
      <c r="G22" s="124">
        <v>0</v>
      </c>
      <c r="H22" s="125">
        <v>559861.14</v>
      </c>
      <c r="I22" s="124">
        <v>489699.07</v>
      </c>
    </row>
    <row r="23" spans="1:9" x14ac:dyDescent="0.2">
      <c r="A23" s="140">
        <v>3400</v>
      </c>
      <c r="B23" s="136" t="s">
        <v>491</v>
      </c>
      <c r="C23" s="124">
        <v>15744</v>
      </c>
      <c r="D23" s="125">
        <v>55641.57</v>
      </c>
      <c r="E23" s="124">
        <v>-360</v>
      </c>
      <c r="F23" s="125">
        <v>71025.570000000007</v>
      </c>
      <c r="G23" s="124">
        <v>0</v>
      </c>
      <c r="H23" s="125">
        <v>71025.570000000007</v>
      </c>
      <c r="I23" s="124">
        <v>70665.570000000007</v>
      </c>
    </row>
    <row r="24" spans="1:9" x14ac:dyDescent="0.2">
      <c r="A24" s="140">
        <v>3500</v>
      </c>
      <c r="B24" s="136" t="s">
        <v>78</v>
      </c>
      <c r="C24" s="124">
        <v>269038</v>
      </c>
      <c r="D24" s="125">
        <v>277330.42</v>
      </c>
      <c r="E24" s="124">
        <v>-18578</v>
      </c>
      <c r="F24" s="125">
        <v>527790.42000000004</v>
      </c>
      <c r="G24" s="124">
        <v>0</v>
      </c>
      <c r="H24" s="125">
        <v>527790.42000000004</v>
      </c>
      <c r="I24" s="124">
        <v>502732.81</v>
      </c>
    </row>
    <row r="25" spans="1:9" x14ac:dyDescent="0.2">
      <c r="A25" s="140">
        <v>3600</v>
      </c>
      <c r="B25" s="136" t="s">
        <v>492</v>
      </c>
      <c r="C25" s="124">
        <v>238918</v>
      </c>
      <c r="D25" s="125">
        <v>0</v>
      </c>
      <c r="E25" s="124">
        <v>-63175</v>
      </c>
      <c r="F25" s="125">
        <v>175743</v>
      </c>
      <c r="G25" s="124">
        <v>0</v>
      </c>
      <c r="H25" s="125">
        <v>175743</v>
      </c>
      <c r="I25" s="124">
        <v>130433.08</v>
      </c>
    </row>
    <row r="26" spans="1:9" x14ac:dyDescent="0.2">
      <c r="A26" s="140">
        <v>3700</v>
      </c>
      <c r="B26" s="136" t="s">
        <v>493</v>
      </c>
      <c r="C26" s="124">
        <v>408096</v>
      </c>
      <c r="D26" s="125">
        <v>47437</v>
      </c>
      <c r="E26" s="124">
        <v>-277080</v>
      </c>
      <c r="F26" s="125">
        <v>178453</v>
      </c>
      <c r="G26" s="124">
        <v>0</v>
      </c>
      <c r="H26" s="125">
        <v>178453</v>
      </c>
      <c r="I26" s="124">
        <v>60127.56</v>
      </c>
    </row>
    <row r="27" spans="1:9" x14ac:dyDescent="0.2">
      <c r="A27" s="140">
        <v>3800</v>
      </c>
      <c r="B27" s="136" t="s">
        <v>494</v>
      </c>
      <c r="C27" s="124">
        <v>92868</v>
      </c>
      <c r="D27" s="125">
        <v>0</v>
      </c>
      <c r="E27" s="124">
        <v>-16789.22</v>
      </c>
      <c r="F27" s="125">
        <v>76078.78</v>
      </c>
      <c r="G27" s="124">
        <v>0</v>
      </c>
      <c r="H27" s="125">
        <v>76078.78</v>
      </c>
      <c r="I27" s="124">
        <v>75628.78</v>
      </c>
    </row>
    <row r="28" spans="1:9" x14ac:dyDescent="0.2">
      <c r="A28" s="140">
        <v>3900</v>
      </c>
      <c r="B28" s="136" t="s">
        <v>495</v>
      </c>
      <c r="C28" s="124">
        <v>125520</v>
      </c>
      <c r="D28" s="125">
        <v>23500.03</v>
      </c>
      <c r="E28" s="124">
        <v>0</v>
      </c>
      <c r="F28" s="125">
        <v>149020.03</v>
      </c>
      <c r="G28" s="124">
        <v>0</v>
      </c>
      <c r="H28" s="125">
        <v>149020.03</v>
      </c>
      <c r="I28" s="124">
        <v>113514.72</v>
      </c>
    </row>
    <row r="29" spans="1:9" x14ac:dyDescent="0.2">
      <c r="A29" s="140">
        <v>3000</v>
      </c>
      <c r="B29" s="136" t="s">
        <v>95</v>
      </c>
      <c r="C29" s="124">
        <v>2413254</v>
      </c>
      <c r="D29" s="125">
        <v>580028.21</v>
      </c>
      <c r="E29" s="124">
        <v>-691096.43</v>
      </c>
      <c r="F29" s="125">
        <v>2302185.7799999998</v>
      </c>
      <c r="G29" s="124">
        <v>0</v>
      </c>
      <c r="H29" s="125">
        <v>2302185.7799999998</v>
      </c>
      <c r="I29" s="124">
        <v>1885592.21</v>
      </c>
    </row>
    <row r="30" spans="1:9" x14ac:dyDescent="0.2">
      <c r="A30" s="140">
        <v>4400</v>
      </c>
      <c r="B30" s="136" t="s">
        <v>496</v>
      </c>
      <c r="C30" s="124">
        <v>250000</v>
      </c>
      <c r="D30" s="125">
        <v>0</v>
      </c>
      <c r="E30" s="124">
        <v>0</v>
      </c>
      <c r="F30" s="125">
        <v>250000</v>
      </c>
      <c r="G30" s="124">
        <v>0</v>
      </c>
      <c r="H30" s="125">
        <v>250000</v>
      </c>
      <c r="I30" s="124">
        <v>248024</v>
      </c>
    </row>
    <row r="31" spans="1:9" x14ac:dyDescent="0.2">
      <c r="A31" s="140">
        <v>4000</v>
      </c>
      <c r="B31" s="136" t="s">
        <v>71</v>
      </c>
      <c r="C31" s="124">
        <v>250000</v>
      </c>
      <c r="D31" s="125">
        <v>0</v>
      </c>
      <c r="E31" s="124">
        <v>0</v>
      </c>
      <c r="F31" s="125">
        <v>250000</v>
      </c>
      <c r="G31" s="124">
        <v>0</v>
      </c>
      <c r="H31" s="125">
        <v>250000</v>
      </c>
      <c r="I31" s="124">
        <v>248024</v>
      </c>
    </row>
    <row r="32" spans="1:9" x14ac:dyDescent="0.2">
      <c r="A32" s="140">
        <v>5100</v>
      </c>
      <c r="B32" s="136" t="s">
        <v>497</v>
      </c>
      <c r="C32" s="124">
        <v>657775.26</v>
      </c>
      <c r="D32" s="125">
        <v>4000000</v>
      </c>
      <c r="E32" s="124">
        <v>0</v>
      </c>
      <c r="F32" s="125">
        <v>4657775.26</v>
      </c>
      <c r="G32" s="124">
        <v>0</v>
      </c>
      <c r="H32" s="125">
        <v>4657775.26</v>
      </c>
      <c r="I32" s="124">
        <v>0</v>
      </c>
    </row>
    <row r="33" spans="1:9" x14ac:dyDescent="0.2">
      <c r="A33" s="140">
        <v>5200</v>
      </c>
      <c r="B33" s="136" t="s">
        <v>498</v>
      </c>
      <c r="C33" s="124">
        <v>139046.74</v>
      </c>
      <c r="D33" s="125">
        <v>0</v>
      </c>
      <c r="E33" s="124">
        <v>0</v>
      </c>
      <c r="F33" s="125">
        <v>139046.74</v>
      </c>
      <c r="G33" s="124">
        <v>0</v>
      </c>
      <c r="H33" s="125">
        <v>139046.74</v>
      </c>
      <c r="I33" s="124">
        <v>0</v>
      </c>
    </row>
    <row r="34" spans="1:9" x14ac:dyDescent="0.2">
      <c r="A34" s="140">
        <v>5000</v>
      </c>
      <c r="B34" s="136" t="s">
        <v>475</v>
      </c>
      <c r="C34" s="124">
        <v>796822</v>
      </c>
      <c r="D34" s="125">
        <v>4000000</v>
      </c>
      <c r="E34" s="124">
        <v>0</v>
      </c>
      <c r="F34" s="125">
        <v>4796822</v>
      </c>
      <c r="G34" s="124">
        <v>0</v>
      </c>
      <c r="H34" s="125">
        <v>4796822</v>
      </c>
      <c r="I34" s="124">
        <v>0</v>
      </c>
    </row>
    <row r="35" spans="1:9" x14ac:dyDescent="0.2">
      <c r="A35" s="140">
        <v>6200</v>
      </c>
      <c r="B35" s="136" t="s">
        <v>499</v>
      </c>
      <c r="C35" s="124">
        <v>1000000</v>
      </c>
      <c r="D35" s="125">
        <v>30567635.239999998</v>
      </c>
      <c r="E35" s="124">
        <v>-82471.47</v>
      </c>
      <c r="F35" s="125">
        <v>31485163.77</v>
      </c>
      <c r="G35" s="124">
        <v>0</v>
      </c>
      <c r="H35" s="125">
        <v>31485163.77</v>
      </c>
      <c r="I35" s="124">
        <v>8544724.6600000001</v>
      </c>
    </row>
    <row r="36" spans="1:9" x14ac:dyDescent="0.2">
      <c r="A36" s="140">
        <v>6000</v>
      </c>
      <c r="B36" s="136" t="s">
        <v>476</v>
      </c>
      <c r="C36" s="124">
        <v>1000000</v>
      </c>
      <c r="D36" s="125">
        <v>30567635.239999998</v>
      </c>
      <c r="E36" s="124">
        <v>-82471.47</v>
      </c>
      <c r="F36" s="125">
        <v>31485163.77</v>
      </c>
      <c r="G36" s="124">
        <v>0</v>
      </c>
      <c r="H36" s="125">
        <v>31485163.77</v>
      </c>
      <c r="I36" s="124">
        <v>8544724.6600000001</v>
      </c>
    </row>
    <row r="37" spans="1:9" x14ac:dyDescent="0.2">
      <c r="A37" s="140">
        <v>7900</v>
      </c>
      <c r="B37" s="136" t="s">
        <v>79</v>
      </c>
      <c r="C37" s="124">
        <v>865020</v>
      </c>
      <c r="D37" s="125">
        <v>0</v>
      </c>
      <c r="E37" s="124">
        <v>-865020</v>
      </c>
      <c r="F37" s="125">
        <v>0</v>
      </c>
      <c r="G37" s="124">
        <v>0</v>
      </c>
      <c r="H37" s="125">
        <v>0</v>
      </c>
      <c r="I37" s="124">
        <v>0</v>
      </c>
    </row>
    <row r="38" spans="1:9" x14ac:dyDescent="0.2">
      <c r="A38" s="141">
        <v>7000</v>
      </c>
      <c r="B38" s="136" t="s">
        <v>477</v>
      </c>
      <c r="C38" s="142">
        <v>865020</v>
      </c>
      <c r="D38" s="125">
        <v>0</v>
      </c>
      <c r="E38" s="142">
        <v>-865020</v>
      </c>
      <c r="F38" s="125">
        <v>0</v>
      </c>
      <c r="G38" s="142">
        <v>0</v>
      </c>
      <c r="H38" s="125">
        <v>0</v>
      </c>
      <c r="I38" s="142">
        <v>0</v>
      </c>
    </row>
    <row r="39" spans="1:9" x14ac:dyDescent="0.2">
      <c r="A39" s="204" t="s">
        <v>36</v>
      </c>
      <c r="B39" s="205"/>
      <c r="C39" s="137">
        <f>+C11+C19+C29+C31+C34+C36+C38</f>
        <v>20212228</v>
      </c>
      <c r="D39" s="137">
        <f t="shared" ref="D39:I39" si="0">+D11+D19+D29+D31+D34+D36+D38</f>
        <v>41151090.849999994</v>
      </c>
      <c r="E39" s="137">
        <f t="shared" si="0"/>
        <v>-2631333.08</v>
      </c>
      <c r="F39" s="137">
        <f t="shared" si="0"/>
        <v>58731985.769999996</v>
      </c>
      <c r="G39" s="137">
        <f t="shared" si="0"/>
        <v>0</v>
      </c>
      <c r="H39" s="137">
        <f t="shared" si="0"/>
        <v>58731985.769999996</v>
      </c>
      <c r="I39" s="137">
        <f t="shared" si="0"/>
        <v>23587341.580000002</v>
      </c>
    </row>
    <row r="41" spans="1:9" x14ac:dyDescent="0.2">
      <c r="A41" s="77"/>
      <c r="B41" s="78"/>
      <c r="C41" s="79"/>
      <c r="D41" s="77"/>
      <c r="E41" s="80"/>
      <c r="F41" s="81"/>
      <c r="G41" s="81"/>
      <c r="H41" s="81"/>
      <c r="I41" s="81"/>
    </row>
    <row r="42" spans="1:9" ht="38.25" customHeight="1" x14ac:dyDescent="0.2">
      <c r="A42" s="193"/>
      <c r="B42" s="191" t="s">
        <v>63</v>
      </c>
      <c r="C42" s="191" t="s">
        <v>478</v>
      </c>
      <c r="D42" s="191" t="s">
        <v>479</v>
      </c>
      <c r="E42" s="191" t="s">
        <v>70</v>
      </c>
      <c r="F42" s="191" t="s">
        <v>480</v>
      </c>
      <c r="G42" s="191" t="s">
        <v>481</v>
      </c>
      <c r="H42" s="80"/>
      <c r="I42" s="80"/>
    </row>
    <row r="43" spans="1:9" x14ac:dyDescent="0.2">
      <c r="A43" s="140">
        <v>1100</v>
      </c>
      <c r="B43" s="136" t="s">
        <v>482</v>
      </c>
      <c r="C43" s="124">
        <v>-5373410.71</v>
      </c>
      <c r="D43" s="125">
        <v>3878077.57</v>
      </c>
      <c r="E43" s="124">
        <v>5239605.28</v>
      </c>
      <c r="F43" s="125">
        <v>5239605.28</v>
      </c>
      <c r="G43" s="124">
        <v>133805.43</v>
      </c>
    </row>
    <row r="44" spans="1:9" x14ac:dyDescent="0.2">
      <c r="A44" s="140">
        <v>1200</v>
      </c>
      <c r="B44" s="136" t="s">
        <v>72</v>
      </c>
      <c r="C44" s="124">
        <v>-4738047.32</v>
      </c>
      <c r="D44" s="125">
        <v>1386817.88</v>
      </c>
      <c r="E44" s="124">
        <v>4738047.32</v>
      </c>
      <c r="F44" s="125">
        <v>4738047.32</v>
      </c>
      <c r="G44" s="124">
        <v>0</v>
      </c>
    </row>
    <row r="45" spans="1:9" s="81" customFormat="1" x14ac:dyDescent="0.2">
      <c r="A45" s="140">
        <v>1300</v>
      </c>
      <c r="B45" s="136" t="s">
        <v>483</v>
      </c>
      <c r="C45" s="124">
        <v>-181490.25</v>
      </c>
      <c r="D45" s="125">
        <v>818460.56</v>
      </c>
      <c r="E45" s="124">
        <v>138269.97</v>
      </c>
      <c r="F45" s="125">
        <v>138269.97</v>
      </c>
      <c r="G45" s="124">
        <v>43220.28</v>
      </c>
      <c r="H45" s="23"/>
      <c r="I45" s="9"/>
    </row>
    <row r="46" spans="1:9" s="80" customFormat="1" ht="41.25" customHeight="1" x14ac:dyDescent="0.2">
      <c r="A46" s="140">
        <v>1400</v>
      </c>
      <c r="B46" s="136" t="s">
        <v>484</v>
      </c>
      <c r="C46" s="124">
        <v>-924506.52</v>
      </c>
      <c r="D46" s="125">
        <v>610481.38</v>
      </c>
      <c r="E46" s="124">
        <v>924506.52</v>
      </c>
      <c r="F46" s="125">
        <v>924506.52</v>
      </c>
      <c r="G46" s="124">
        <v>0</v>
      </c>
      <c r="H46" s="23"/>
      <c r="I46" s="9"/>
    </row>
    <row r="47" spans="1:9" x14ac:dyDescent="0.2">
      <c r="A47" s="140">
        <v>1500</v>
      </c>
      <c r="B47" s="136" t="s">
        <v>485</v>
      </c>
      <c r="C47" s="124">
        <v>-1260187.6100000001</v>
      </c>
      <c r="D47" s="125">
        <v>270918.2</v>
      </c>
      <c r="E47" s="124">
        <v>1260187.6100000001</v>
      </c>
      <c r="F47" s="125">
        <v>1260187.6100000001</v>
      </c>
      <c r="G47" s="124">
        <v>0</v>
      </c>
      <c r="H47" s="22"/>
      <c r="I47" s="1"/>
    </row>
    <row r="48" spans="1:9" x14ac:dyDescent="0.2">
      <c r="A48" s="140">
        <v>1000</v>
      </c>
      <c r="B48" s="136" t="s">
        <v>91</v>
      </c>
      <c r="C48" s="124">
        <v>-12477642.41</v>
      </c>
      <c r="D48" s="125">
        <v>6964755.5899999999</v>
      </c>
      <c r="E48" s="124">
        <v>12300616.699999999</v>
      </c>
      <c r="F48" s="125">
        <v>12300616.699999999</v>
      </c>
      <c r="G48" s="124">
        <v>177025.71</v>
      </c>
      <c r="H48" s="24"/>
      <c r="I48" s="8"/>
    </row>
    <row r="49" spans="1:9" x14ac:dyDescent="0.2">
      <c r="A49" s="140">
        <v>2100</v>
      </c>
      <c r="B49" s="136" t="s">
        <v>73</v>
      </c>
      <c r="C49" s="124">
        <v>-90881.08</v>
      </c>
      <c r="D49" s="125">
        <v>2732.99</v>
      </c>
      <c r="E49" s="124">
        <v>83104.62</v>
      </c>
      <c r="F49" s="125">
        <v>83104.62</v>
      </c>
      <c r="G49" s="124">
        <v>7776.46</v>
      </c>
      <c r="H49" s="24"/>
      <c r="I49" s="8"/>
    </row>
    <row r="50" spans="1:9" x14ac:dyDescent="0.2">
      <c r="A50" s="140">
        <v>2200</v>
      </c>
      <c r="B50" s="136" t="s">
        <v>486</v>
      </c>
      <c r="C50" s="124">
        <v>-16887.2</v>
      </c>
      <c r="D50" s="125">
        <v>4269</v>
      </c>
      <c r="E50" s="124">
        <v>14580</v>
      </c>
      <c r="F50" s="125">
        <v>14580</v>
      </c>
      <c r="G50" s="124">
        <v>2307.1999999999998</v>
      </c>
      <c r="H50" s="24"/>
      <c r="I50" s="8"/>
    </row>
    <row r="51" spans="1:9" s="1" customFormat="1" x14ac:dyDescent="0.2">
      <c r="A51" s="140">
        <v>2400</v>
      </c>
      <c r="B51" s="136" t="s">
        <v>74</v>
      </c>
      <c r="C51" s="124">
        <v>-60884.24</v>
      </c>
      <c r="D51" s="125">
        <v>481.71</v>
      </c>
      <c r="E51" s="124">
        <v>3960</v>
      </c>
      <c r="F51" s="125">
        <v>3960</v>
      </c>
      <c r="G51" s="124">
        <v>56924.24</v>
      </c>
      <c r="H51" s="23"/>
      <c r="I51" s="9"/>
    </row>
    <row r="52" spans="1:9" s="8" customFormat="1" x14ac:dyDescent="0.2">
      <c r="A52" s="140">
        <v>2500</v>
      </c>
      <c r="B52" s="136" t="s">
        <v>75</v>
      </c>
      <c r="C52" s="124">
        <v>-70754.91</v>
      </c>
      <c r="D52" s="125">
        <v>10191.94</v>
      </c>
      <c r="E52" s="124">
        <v>64603.76</v>
      </c>
      <c r="F52" s="125">
        <v>64603.76</v>
      </c>
      <c r="G52" s="124">
        <v>6151.15</v>
      </c>
      <c r="H52" s="23"/>
      <c r="I52" s="9"/>
    </row>
    <row r="53" spans="1:9" s="8" customFormat="1" ht="11.25" customHeight="1" x14ac:dyDescent="0.2">
      <c r="A53" s="140">
        <v>2600</v>
      </c>
      <c r="B53" s="136" t="s">
        <v>487</v>
      </c>
      <c r="C53" s="124">
        <v>-164027.57999999999</v>
      </c>
      <c r="D53" s="125">
        <v>4206.83</v>
      </c>
      <c r="E53" s="124">
        <v>140755.66</v>
      </c>
      <c r="F53" s="125">
        <v>140755.66</v>
      </c>
      <c r="G53" s="124">
        <v>23271.919999999998</v>
      </c>
      <c r="H53" s="23"/>
      <c r="I53" s="9"/>
    </row>
    <row r="54" spans="1:9" s="8" customFormat="1" ht="11.25" customHeight="1" x14ac:dyDescent="0.2">
      <c r="A54" s="140">
        <v>2700</v>
      </c>
      <c r="B54" s="136" t="s">
        <v>76</v>
      </c>
      <c r="C54" s="124">
        <v>0</v>
      </c>
      <c r="D54" s="125">
        <v>0</v>
      </c>
      <c r="E54" s="124">
        <v>0</v>
      </c>
      <c r="F54" s="125">
        <v>0</v>
      </c>
      <c r="G54" s="124">
        <v>0</v>
      </c>
      <c r="H54" s="23"/>
      <c r="I54" s="9"/>
    </row>
    <row r="55" spans="1:9" x14ac:dyDescent="0.2">
      <c r="A55" s="140">
        <v>2900</v>
      </c>
      <c r="B55" s="136" t="s">
        <v>488</v>
      </c>
      <c r="C55" s="124">
        <v>-27923.29</v>
      </c>
      <c r="D55" s="125">
        <v>2175.4499999999998</v>
      </c>
      <c r="E55" s="124">
        <v>599.02</v>
      </c>
      <c r="F55" s="125">
        <v>599.02</v>
      </c>
      <c r="G55" s="124">
        <v>27324.27</v>
      </c>
    </row>
    <row r="56" spans="1:9" x14ac:dyDescent="0.2">
      <c r="A56" s="140">
        <v>2000</v>
      </c>
      <c r="B56" s="136" t="s">
        <v>93</v>
      </c>
      <c r="C56" s="124">
        <v>-431358.3</v>
      </c>
      <c r="D56" s="125">
        <v>24057.919999999998</v>
      </c>
      <c r="E56" s="124">
        <v>307603.06</v>
      </c>
      <c r="F56" s="125">
        <v>307603.06</v>
      </c>
      <c r="G56" s="124">
        <v>123755.24</v>
      </c>
    </row>
    <row r="57" spans="1:9" x14ac:dyDescent="0.2">
      <c r="A57" s="140">
        <v>3100</v>
      </c>
      <c r="B57" s="136" t="s">
        <v>489</v>
      </c>
      <c r="C57" s="124">
        <v>-438614.62</v>
      </c>
      <c r="D57" s="125">
        <v>94327.22</v>
      </c>
      <c r="E57" s="124">
        <v>184709.61</v>
      </c>
      <c r="F57" s="125">
        <v>184709.61</v>
      </c>
      <c r="G57" s="124">
        <v>253905.01</v>
      </c>
    </row>
    <row r="58" spans="1:9" x14ac:dyDescent="0.2">
      <c r="A58" s="140">
        <v>3200</v>
      </c>
      <c r="B58" s="136" t="s">
        <v>166</v>
      </c>
      <c r="C58" s="124">
        <v>-4176</v>
      </c>
      <c r="D58" s="125">
        <v>27096</v>
      </c>
      <c r="E58" s="124">
        <v>4176</v>
      </c>
      <c r="F58" s="125">
        <v>4176</v>
      </c>
      <c r="G58" s="124">
        <v>0</v>
      </c>
    </row>
    <row r="59" spans="1:9" x14ac:dyDescent="0.2">
      <c r="A59" s="140">
        <v>3300</v>
      </c>
      <c r="B59" s="136" t="s">
        <v>490</v>
      </c>
      <c r="C59" s="124">
        <v>-489699.07</v>
      </c>
      <c r="D59" s="125">
        <v>70162.070000000007</v>
      </c>
      <c r="E59" s="124">
        <v>489699.07</v>
      </c>
      <c r="F59" s="125">
        <v>489699.07</v>
      </c>
      <c r="G59" s="124">
        <v>0</v>
      </c>
    </row>
    <row r="60" spans="1:9" x14ac:dyDescent="0.2">
      <c r="A60" s="140">
        <v>3400</v>
      </c>
      <c r="B60" s="136" t="s">
        <v>491</v>
      </c>
      <c r="C60" s="124">
        <v>-70665.570000000007</v>
      </c>
      <c r="D60" s="125">
        <v>360</v>
      </c>
      <c r="E60" s="124">
        <v>5060.24</v>
      </c>
      <c r="F60" s="125">
        <v>5060.24</v>
      </c>
      <c r="G60" s="124">
        <v>65605.33</v>
      </c>
    </row>
    <row r="61" spans="1:9" x14ac:dyDescent="0.2">
      <c r="A61" s="140">
        <v>3500</v>
      </c>
      <c r="B61" s="136" t="s">
        <v>78</v>
      </c>
      <c r="C61" s="124">
        <v>-502732.81</v>
      </c>
      <c r="D61" s="125">
        <v>25057.61</v>
      </c>
      <c r="E61" s="124">
        <v>488855.99</v>
      </c>
      <c r="F61" s="125">
        <v>488855.99</v>
      </c>
      <c r="G61" s="124">
        <v>13876.82</v>
      </c>
    </row>
    <row r="62" spans="1:9" x14ac:dyDescent="0.2">
      <c r="A62" s="140">
        <v>3600</v>
      </c>
      <c r="B62" s="136" t="s">
        <v>492</v>
      </c>
      <c r="C62" s="124">
        <v>-130433.08</v>
      </c>
      <c r="D62" s="125">
        <v>45309.919999999998</v>
      </c>
      <c r="E62" s="124">
        <v>130433.08</v>
      </c>
      <c r="F62" s="125">
        <v>130433.08</v>
      </c>
      <c r="G62" s="124">
        <v>0</v>
      </c>
    </row>
    <row r="63" spans="1:9" x14ac:dyDescent="0.2">
      <c r="A63" s="140">
        <v>3700</v>
      </c>
      <c r="B63" s="136" t="s">
        <v>493</v>
      </c>
      <c r="C63" s="124">
        <v>-60127.56</v>
      </c>
      <c r="D63" s="125">
        <v>118325.44</v>
      </c>
      <c r="E63" s="124">
        <v>48864.12</v>
      </c>
      <c r="F63" s="125">
        <v>48864.12</v>
      </c>
      <c r="G63" s="124">
        <v>11263.44</v>
      </c>
    </row>
    <row r="64" spans="1:9" x14ac:dyDescent="0.2">
      <c r="A64" s="140">
        <v>3800</v>
      </c>
      <c r="B64" s="136" t="s">
        <v>494</v>
      </c>
      <c r="C64" s="124">
        <v>-75628.78</v>
      </c>
      <c r="D64" s="125">
        <v>450</v>
      </c>
      <c r="E64" s="124">
        <v>50771.75</v>
      </c>
      <c r="F64" s="125">
        <v>50771.75</v>
      </c>
      <c r="G64" s="124">
        <v>24857.03</v>
      </c>
    </row>
    <row r="65" spans="1:9" x14ac:dyDescent="0.2">
      <c r="A65" s="140">
        <v>3900</v>
      </c>
      <c r="B65" s="136" t="s">
        <v>495</v>
      </c>
      <c r="C65" s="124">
        <v>-113514.72</v>
      </c>
      <c r="D65" s="125">
        <v>35505.31</v>
      </c>
      <c r="E65" s="124">
        <v>113514.72</v>
      </c>
      <c r="F65" s="125">
        <v>113514.72</v>
      </c>
      <c r="G65" s="124">
        <v>0</v>
      </c>
    </row>
    <row r="66" spans="1:9" x14ac:dyDescent="0.2">
      <c r="A66" s="140">
        <v>3000</v>
      </c>
      <c r="B66" s="136" t="s">
        <v>95</v>
      </c>
      <c r="C66" s="124">
        <v>-1885592.21</v>
      </c>
      <c r="D66" s="125">
        <v>416593.57</v>
      </c>
      <c r="E66" s="124">
        <v>1516084.58</v>
      </c>
      <c r="F66" s="125">
        <v>1516084.58</v>
      </c>
      <c r="G66" s="124">
        <v>369507.63</v>
      </c>
    </row>
    <row r="67" spans="1:9" x14ac:dyDescent="0.2">
      <c r="A67" s="140">
        <v>4400</v>
      </c>
      <c r="B67" s="136" t="s">
        <v>496</v>
      </c>
      <c r="C67" s="124">
        <v>-248024</v>
      </c>
      <c r="D67" s="125">
        <v>1976</v>
      </c>
      <c r="E67" s="124">
        <v>200000</v>
      </c>
      <c r="F67" s="125">
        <v>200000</v>
      </c>
      <c r="G67" s="124">
        <v>48024</v>
      </c>
    </row>
    <row r="68" spans="1:9" x14ac:dyDescent="0.2">
      <c r="A68" s="140">
        <v>4000</v>
      </c>
      <c r="B68" s="136" t="s">
        <v>71</v>
      </c>
      <c r="C68" s="124">
        <v>-248024</v>
      </c>
      <c r="D68" s="125">
        <v>1976</v>
      </c>
      <c r="E68" s="124">
        <v>200000</v>
      </c>
      <c r="F68" s="125">
        <v>200000</v>
      </c>
      <c r="G68" s="124">
        <v>48024</v>
      </c>
    </row>
    <row r="69" spans="1:9" x14ac:dyDescent="0.2">
      <c r="A69" s="140">
        <v>5100</v>
      </c>
      <c r="B69" s="136" t="s">
        <v>497</v>
      </c>
      <c r="C69" s="124">
        <v>0</v>
      </c>
      <c r="D69" s="125">
        <v>4657775.26</v>
      </c>
      <c r="E69" s="124">
        <v>0</v>
      </c>
      <c r="F69" s="125">
        <v>0</v>
      </c>
      <c r="G69" s="124">
        <v>0</v>
      </c>
    </row>
    <row r="70" spans="1:9" x14ac:dyDescent="0.2">
      <c r="A70" s="140">
        <v>5200</v>
      </c>
      <c r="B70" s="136" t="s">
        <v>498</v>
      </c>
      <c r="C70" s="124">
        <v>0</v>
      </c>
      <c r="D70" s="125">
        <v>139046.74</v>
      </c>
      <c r="E70" s="124">
        <v>0</v>
      </c>
      <c r="F70" s="125">
        <v>0</v>
      </c>
      <c r="G70" s="124">
        <v>0</v>
      </c>
    </row>
    <row r="71" spans="1:9" x14ac:dyDescent="0.2">
      <c r="A71" s="140">
        <v>5000</v>
      </c>
      <c r="B71" s="136" t="s">
        <v>475</v>
      </c>
      <c r="C71" s="124">
        <v>0</v>
      </c>
      <c r="D71" s="125">
        <v>4796822</v>
      </c>
      <c r="E71" s="124">
        <v>0</v>
      </c>
      <c r="F71" s="125">
        <v>0</v>
      </c>
      <c r="G71" s="124">
        <v>0</v>
      </c>
    </row>
    <row r="72" spans="1:9" x14ac:dyDescent="0.2">
      <c r="A72" s="140">
        <v>6200</v>
      </c>
      <c r="B72" s="136" t="s">
        <v>499</v>
      </c>
      <c r="C72" s="124">
        <v>-8544724.6600000001</v>
      </c>
      <c r="D72" s="125">
        <v>22940439.109999999</v>
      </c>
      <c r="E72" s="124">
        <v>8544724.6600000001</v>
      </c>
      <c r="F72" s="125">
        <v>8544724.6600000001</v>
      </c>
      <c r="G72" s="124">
        <v>0</v>
      </c>
    </row>
    <row r="73" spans="1:9" x14ac:dyDescent="0.2">
      <c r="A73" s="140">
        <v>6000</v>
      </c>
      <c r="B73" s="136" t="s">
        <v>476</v>
      </c>
      <c r="C73" s="124">
        <v>-8544724.6600000001</v>
      </c>
      <c r="D73" s="125">
        <v>22940439.109999999</v>
      </c>
      <c r="E73" s="124">
        <v>8544724.6600000001</v>
      </c>
      <c r="F73" s="125">
        <v>8544724.6600000001</v>
      </c>
      <c r="G73" s="124">
        <v>0</v>
      </c>
    </row>
    <row r="74" spans="1:9" x14ac:dyDescent="0.2">
      <c r="A74" s="140">
        <v>7900</v>
      </c>
      <c r="B74" s="136" t="s">
        <v>79</v>
      </c>
      <c r="C74" s="124">
        <v>0</v>
      </c>
      <c r="D74" s="125">
        <v>0</v>
      </c>
      <c r="E74" s="124">
        <v>0</v>
      </c>
      <c r="F74" s="125">
        <v>0</v>
      </c>
      <c r="G74" s="124">
        <v>0</v>
      </c>
    </row>
    <row r="75" spans="1:9" x14ac:dyDescent="0.2">
      <c r="A75" s="141">
        <v>7000</v>
      </c>
      <c r="B75" s="136" t="s">
        <v>477</v>
      </c>
      <c r="C75" s="142">
        <v>0</v>
      </c>
      <c r="D75" s="125">
        <v>0</v>
      </c>
      <c r="E75" s="142">
        <v>0</v>
      </c>
      <c r="F75" s="125">
        <v>0</v>
      </c>
      <c r="G75" s="142">
        <v>0</v>
      </c>
    </row>
    <row r="76" spans="1:9" x14ac:dyDescent="0.2">
      <c r="A76" s="204" t="s">
        <v>36</v>
      </c>
      <c r="B76" s="205"/>
      <c r="C76" s="137">
        <f>+C48+C56+C66+C68+C71+C73+C75</f>
        <v>-23587341.580000002</v>
      </c>
      <c r="D76" s="137">
        <f>+D48+D56+D66+D68+D71+D73+D75</f>
        <v>35144644.189999998</v>
      </c>
      <c r="E76" s="137">
        <f>+E48+E56+E66+E68+E71+E73+E75</f>
        <v>22869029</v>
      </c>
      <c r="F76" s="137">
        <f>+F48+F56+F66+F68+F71+F73+F75</f>
        <v>22869029</v>
      </c>
      <c r="G76" s="137">
        <f>+G48+G56+G66+G68+G71+G73+G75</f>
        <v>718312.58000000007</v>
      </c>
    </row>
    <row r="79" spans="1:9" x14ac:dyDescent="0.2">
      <c r="A79" s="77" t="s">
        <v>165</v>
      </c>
      <c r="B79" s="79"/>
      <c r="C79" s="79"/>
      <c r="D79" s="77"/>
      <c r="E79" s="80"/>
      <c r="F79" s="81"/>
      <c r="G79" s="81"/>
      <c r="H79" s="81"/>
      <c r="I79" s="81"/>
    </row>
    <row r="80" spans="1:9" x14ac:dyDescent="0.2">
      <c r="A80" s="77" t="s">
        <v>164</v>
      </c>
      <c r="B80" s="79"/>
      <c r="C80" s="79"/>
      <c r="D80" s="77"/>
      <c r="E80" s="80"/>
      <c r="F80" s="80"/>
      <c r="G80" s="80"/>
      <c r="H80" s="80"/>
      <c r="I80" s="80"/>
    </row>
    <row r="81" spans="1:9" x14ac:dyDescent="0.2">
      <c r="A81" s="77"/>
      <c r="B81" s="79"/>
      <c r="C81" s="79"/>
      <c r="D81" s="77"/>
      <c r="E81" s="80"/>
      <c r="F81" s="80"/>
      <c r="G81" s="80"/>
      <c r="H81" s="80"/>
      <c r="I81" s="80"/>
    </row>
    <row r="82" spans="1:9" x14ac:dyDescent="0.2">
      <c r="A82" s="77"/>
      <c r="B82" s="79"/>
      <c r="C82" s="79"/>
      <c r="D82" s="77"/>
      <c r="E82" s="80"/>
      <c r="F82" s="80"/>
      <c r="G82" s="80"/>
      <c r="H82" s="80"/>
      <c r="I82" s="80"/>
    </row>
    <row r="83" spans="1:9" s="81" customFormat="1" x14ac:dyDescent="0.2">
      <c r="A83" s="1"/>
      <c r="B83" s="1"/>
      <c r="C83" s="1"/>
      <c r="D83" s="1"/>
      <c r="E83" s="1"/>
      <c r="F83" s="1"/>
      <c r="G83" s="1"/>
      <c r="H83" s="1"/>
      <c r="I83" s="1"/>
    </row>
    <row r="84" spans="1:9" s="80" customFormat="1" x14ac:dyDescent="0.2">
      <c r="A84" s="8" t="s">
        <v>353</v>
      </c>
      <c r="B84" s="8"/>
      <c r="C84" s="8"/>
      <c r="D84" s="8"/>
      <c r="E84" s="8" t="s">
        <v>3</v>
      </c>
      <c r="F84" s="8"/>
      <c r="G84" s="8"/>
      <c r="H84" s="8"/>
      <c r="I84" s="8"/>
    </row>
    <row r="85" spans="1:9" s="80" customFormat="1" x14ac:dyDescent="0.2">
      <c r="A85" s="8" t="s">
        <v>354</v>
      </c>
      <c r="B85" s="8"/>
      <c r="C85" s="8"/>
      <c r="D85" s="8"/>
      <c r="E85" s="8" t="s">
        <v>4</v>
      </c>
      <c r="F85" s="8"/>
      <c r="G85" s="8"/>
      <c r="H85" s="8"/>
      <c r="I85" s="8"/>
    </row>
    <row r="86" spans="1:9" s="80" customFormat="1" x14ac:dyDescent="0.2">
      <c r="A86" s="9"/>
      <c r="B86" s="9"/>
      <c r="C86" s="23"/>
      <c r="D86" s="23"/>
      <c r="E86" s="23"/>
      <c r="F86" s="23"/>
      <c r="G86" s="23"/>
      <c r="H86" s="23"/>
      <c r="I86" s="9"/>
    </row>
    <row r="87" spans="1:9" s="1" customFormat="1" x14ac:dyDescent="0.2">
      <c r="A87" s="9"/>
      <c r="B87" s="9"/>
      <c r="C87" s="23"/>
      <c r="D87" s="23"/>
      <c r="E87" s="23"/>
      <c r="F87" s="23"/>
      <c r="G87" s="23"/>
      <c r="H87" s="23"/>
      <c r="I87" s="9"/>
    </row>
    <row r="88" spans="1:9" s="8" customFormat="1" x14ac:dyDescent="0.2">
      <c r="A88" s="9"/>
      <c r="B88" s="9"/>
      <c r="C88" s="23"/>
      <c r="D88" s="23"/>
      <c r="E88" s="23"/>
      <c r="F88" s="23"/>
      <c r="G88" s="23"/>
      <c r="H88" s="23"/>
      <c r="I88" s="9"/>
    </row>
    <row r="89" spans="1:9" s="8" customFormat="1" x14ac:dyDescent="0.2">
      <c r="A89" s="9"/>
      <c r="B89" s="9"/>
      <c r="C89" s="23"/>
      <c r="D89" s="23"/>
      <c r="E89" s="23"/>
      <c r="F89" s="23"/>
      <c r="G89" s="23"/>
      <c r="H89" s="23"/>
      <c r="I89" s="9"/>
    </row>
  </sheetData>
  <mergeCells count="5">
    <mergeCell ref="B1:D1"/>
    <mergeCell ref="B2:D2"/>
    <mergeCell ref="B3:D3"/>
    <mergeCell ref="A76:B76"/>
    <mergeCell ref="A39:B39"/>
  </mergeCells>
  <printOptions horizontalCentered="1"/>
  <pageMargins left="0.19685039370078741" right="0.15748031496062992" top="0.27559055118110237" bottom="0.31496062992125984" header="0.31496062992125984" footer="0.31496062992125984"/>
  <pageSetup scale="87" orientation="landscape" r:id="rId1"/>
  <rowBreaks count="1" manualBreakCount="1">
    <brk id="44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35"/>
  <sheetViews>
    <sheetView showGridLines="0" workbookViewId="0">
      <selection activeCell="A15" sqref="A15:G15"/>
    </sheetView>
  </sheetViews>
  <sheetFormatPr baseColWidth="10" defaultRowHeight="11.25" x14ac:dyDescent="0.2"/>
  <cols>
    <col min="1" max="1" width="6.42578125" style="9" customWidth="1"/>
    <col min="2" max="2" width="48.42578125" style="9" customWidth="1"/>
    <col min="3" max="3" width="15" style="23" customWidth="1"/>
    <col min="4" max="4" width="13.140625" style="23" customWidth="1"/>
    <col min="5" max="5" width="14.42578125" style="23" customWidth="1"/>
    <col min="6" max="6" width="13.5703125" style="23" customWidth="1"/>
    <col min="7" max="7" width="18.140625" style="23" customWidth="1"/>
    <col min="8" max="8" width="13.7109375" style="23" customWidth="1"/>
    <col min="9" max="14" width="11.42578125" style="9" customWidth="1"/>
    <col min="15" max="16384" width="11.42578125" style="9"/>
  </cols>
  <sheetData>
    <row r="1" spans="1:9" s="1" customFormat="1" ht="12.75" x14ac:dyDescent="0.2">
      <c r="B1" s="196" t="s">
        <v>509</v>
      </c>
      <c r="C1" s="196"/>
      <c r="D1" s="196"/>
      <c r="H1" s="22"/>
    </row>
    <row r="2" spans="1:9" s="1" customFormat="1" ht="12.75" x14ac:dyDescent="0.2">
      <c r="B2" s="196" t="s">
        <v>524</v>
      </c>
      <c r="C2" s="196"/>
      <c r="D2" s="196"/>
      <c r="H2" s="22"/>
      <c r="I2" s="11"/>
    </row>
    <row r="3" spans="1:9" s="1" customFormat="1" ht="12.75" x14ac:dyDescent="0.2">
      <c r="B3" s="196" t="s">
        <v>508</v>
      </c>
      <c r="C3" s="196"/>
      <c r="D3" s="196"/>
      <c r="H3" s="22"/>
    </row>
    <row r="4" spans="1:9" s="1" customFormat="1" x14ac:dyDescent="0.2">
      <c r="A4" s="9"/>
      <c r="B4" s="9"/>
      <c r="C4" s="23"/>
      <c r="D4" s="23"/>
      <c r="E4" s="23"/>
      <c r="F4" s="23"/>
      <c r="G4" s="23"/>
      <c r="H4" s="23"/>
    </row>
    <row r="5" spans="1:9" s="1" customFormat="1" ht="57.75" customHeight="1" x14ac:dyDescent="0.2">
      <c r="A5" s="187" t="s">
        <v>63</v>
      </c>
      <c r="B5" s="187"/>
      <c r="C5" s="188" t="s">
        <v>64</v>
      </c>
      <c r="D5" s="189" t="s">
        <v>65</v>
      </c>
      <c r="E5" s="189" t="s">
        <v>66</v>
      </c>
      <c r="F5" s="188" t="s">
        <v>67</v>
      </c>
      <c r="G5" s="187" t="s">
        <v>68</v>
      </c>
      <c r="H5" s="188" t="s">
        <v>69</v>
      </c>
      <c r="I5" s="187" t="s">
        <v>13</v>
      </c>
    </row>
    <row r="6" spans="1:9" s="1" customFormat="1" x14ac:dyDescent="0.2">
      <c r="A6" s="140">
        <v>1101</v>
      </c>
      <c r="B6" s="140" t="s">
        <v>500</v>
      </c>
      <c r="C6" s="125">
        <v>9082703</v>
      </c>
      <c r="D6" s="124">
        <v>4340039.59</v>
      </c>
      <c r="E6" s="125">
        <v>-722742.59</v>
      </c>
      <c r="F6" s="124">
        <v>12700000</v>
      </c>
      <c r="G6" s="125">
        <v>0</v>
      </c>
      <c r="H6" s="124">
        <v>12700000</v>
      </c>
      <c r="I6" s="139">
        <v>8074728.9000000004</v>
      </c>
    </row>
    <row r="7" spans="1:9" s="1" customFormat="1" x14ac:dyDescent="0.2">
      <c r="A7" s="140">
        <v>1403</v>
      </c>
      <c r="B7" s="140" t="s">
        <v>501</v>
      </c>
      <c r="C7" s="125">
        <v>0</v>
      </c>
      <c r="D7" s="124">
        <v>1904391.34</v>
      </c>
      <c r="E7" s="125">
        <v>-82471.47</v>
      </c>
      <c r="F7" s="124">
        <v>1821919.87</v>
      </c>
      <c r="G7" s="125">
        <v>0</v>
      </c>
      <c r="H7" s="124">
        <v>1821919.87</v>
      </c>
      <c r="I7" s="139">
        <v>0</v>
      </c>
    </row>
    <row r="8" spans="1:9" x14ac:dyDescent="0.2">
      <c r="A8" s="140">
        <v>3108</v>
      </c>
      <c r="B8" s="140" t="s">
        <v>502</v>
      </c>
      <c r="C8" s="125">
        <v>0</v>
      </c>
      <c r="D8" s="124">
        <v>19000000</v>
      </c>
      <c r="E8" s="125">
        <v>0</v>
      </c>
      <c r="F8" s="124">
        <v>19000000</v>
      </c>
      <c r="G8" s="125">
        <v>0</v>
      </c>
      <c r="H8" s="124">
        <v>19000000</v>
      </c>
      <c r="I8" s="139">
        <v>0</v>
      </c>
    </row>
    <row r="9" spans="1:9" ht="41.25" customHeight="1" x14ac:dyDescent="0.2">
      <c r="A9" s="140">
        <v>3304</v>
      </c>
      <c r="B9" s="140" t="s">
        <v>503</v>
      </c>
      <c r="C9" s="125">
        <v>9082703</v>
      </c>
      <c r="D9" s="124">
        <v>2325887.4900000002</v>
      </c>
      <c r="E9" s="125">
        <v>-1826119.02</v>
      </c>
      <c r="F9" s="124">
        <v>9582471.4700000007</v>
      </c>
      <c r="G9" s="125">
        <v>0</v>
      </c>
      <c r="H9" s="124">
        <v>9582471.4700000007</v>
      </c>
      <c r="I9" s="139">
        <v>6719864.0199999996</v>
      </c>
    </row>
    <row r="10" spans="1:9" ht="11.25" customHeight="1" x14ac:dyDescent="0.2">
      <c r="A10" s="140">
        <v>3310</v>
      </c>
      <c r="B10" s="140" t="s">
        <v>504</v>
      </c>
      <c r="C10" s="125">
        <v>0</v>
      </c>
      <c r="D10" s="124">
        <v>13580772.43</v>
      </c>
      <c r="E10" s="125">
        <v>0</v>
      </c>
      <c r="F10" s="124">
        <v>13580772.43</v>
      </c>
      <c r="G10" s="125">
        <v>0</v>
      </c>
      <c r="H10" s="124">
        <v>13580772.43</v>
      </c>
      <c r="I10" s="139">
        <v>8544724.6600000001</v>
      </c>
    </row>
    <row r="11" spans="1:9" x14ac:dyDescent="0.2">
      <c r="A11" s="141">
        <v>6101</v>
      </c>
      <c r="B11" s="141" t="s">
        <v>80</v>
      </c>
      <c r="C11" s="125">
        <v>2046822</v>
      </c>
      <c r="D11" s="142">
        <v>0</v>
      </c>
      <c r="E11" s="125">
        <v>0</v>
      </c>
      <c r="F11" s="142">
        <v>2046822</v>
      </c>
      <c r="G11" s="125">
        <v>0</v>
      </c>
      <c r="H11" s="142">
        <v>2046822</v>
      </c>
      <c r="I11" s="139">
        <v>248024</v>
      </c>
    </row>
    <row r="12" spans="1:9" x14ac:dyDescent="0.2">
      <c r="A12" s="204" t="s">
        <v>36</v>
      </c>
      <c r="B12" s="205"/>
      <c r="C12" s="137">
        <f t="shared" ref="C12:I12" si="0">SUM(C6:C11)</f>
        <v>20212228</v>
      </c>
      <c r="D12" s="137">
        <f t="shared" si="0"/>
        <v>41151090.850000001</v>
      </c>
      <c r="E12" s="137">
        <f t="shared" si="0"/>
        <v>-2631333.08</v>
      </c>
      <c r="F12" s="137">
        <f t="shared" si="0"/>
        <v>58731985.770000003</v>
      </c>
      <c r="G12" s="137">
        <f t="shared" si="0"/>
        <v>0</v>
      </c>
      <c r="H12" s="137">
        <f t="shared" si="0"/>
        <v>58731985.770000003</v>
      </c>
      <c r="I12" s="137">
        <f t="shared" si="0"/>
        <v>23587341.579999998</v>
      </c>
    </row>
    <row r="14" spans="1:9" x14ac:dyDescent="0.2">
      <c r="A14" s="77"/>
      <c r="B14" s="78"/>
      <c r="C14" s="79"/>
      <c r="D14" s="77"/>
      <c r="E14" s="80"/>
      <c r="F14" s="81"/>
      <c r="G14" s="81"/>
      <c r="H14" s="81"/>
      <c r="I14" s="81"/>
    </row>
    <row r="15" spans="1:9" ht="44.25" customHeight="1" x14ac:dyDescent="0.2">
      <c r="A15" s="187" t="s">
        <v>63</v>
      </c>
      <c r="B15" s="187"/>
      <c r="C15" s="188" t="s">
        <v>478</v>
      </c>
      <c r="D15" s="189" t="s">
        <v>479</v>
      </c>
      <c r="E15" s="189" t="s">
        <v>70</v>
      </c>
      <c r="F15" s="188" t="s">
        <v>480</v>
      </c>
      <c r="G15" s="187" t="s">
        <v>481</v>
      </c>
      <c r="H15" s="80"/>
      <c r="I15" s="80"/>
    </row>
    <row r="16" spans="1:9" x14ac:dyDescent="0.2">
      <c r="A16" s="140">
        <v>1101</v>
      </c>
      <c r="B16" s="136" t="s">
        <v>500</v>
      </c>
      <c r="C16" s="124">
        <v>-8074728.9000000004</v>
      </c>
      <c r="D16" s="125">
        <v>4625271.0999999996</v>
      </c>
      <c r="E16" s="124">
        <v>7700520.75</v>
      </c>
      <c r="F16" s="125">
        <v>7700520.75</v>
      </c>
      <c r="G16" s="124">
        <v>374208.15</v>
      </c>
    </row>
    <row r="17" spans="1:9" x14ac:dyDescent="0.2">
      <c r="A17" s="140">
        <v>1403</v>
      </c>
      <c r="B17" s="136" t="s">
        <v>501</v>
      </c>
      <c r="C17" s="124">
        <v>0</v>
      </c>
      <c r="D17" s="125">
        <v>1821919.87</v>
      </c>
      <c r="E17" s="124">
        <v>0</v>
      </c>
      <c r="F17" s="125">
        <v>0</v>
      </c>
      <c r="G17" s="124">
        <v>0</v>
      </c>
    </row>
    <row r="18" spans="1:9" s="81" customFormat="1" x14ac:dyDescent="0.2">
      <c r="A18" s="140">
        <v>3108</v>
      </c>
      <c r="B18" s="136" t="s">
        <v>502</v>
      </c>
      <c r="C18" s="124">
        <v>0</v>
      </c>
      <c r="D18" s="125">
        <v>19000000</v>
      </c>
      <c r="E18" s="124">
        <v>0</v>
      </c>
      <c r="F18" s="125">
        <v>0</v>
      </c>
      <c r="G18" s="124">
        <v>0</v>
      </c>
      <c r="H18" s="23"/>
      <c r="I18" s="9"/>
    </row>
    <row r="19" spans="1:9" s="80" customFormat="1" ht="41.25" customHeight="1" x14ac:dyDescent="0.2">
      <c r="A19" s="140">
        <v>3304</v>
      </c>
      <c r="B19" s="136" t="s">
        <v>503</v>
      </c>
      <c r="C19" s="124">
        <v>-6719864.0199999996</v>
      </c>
      <c r="D19" s="125">
        <v>2862607.45</v>
      </c>
      <c r="E19" s="124">
        <v>6423783.5899999999</v>
      </c>
      <c r="F19" s="125">
        <v>6423783.5899999999</v>
      </c>
      <c r="G19" s="124">
        <v>296080.43</v>
      </c>
      <c r="H19" s="23"/>
      <c r="I19" s="9"/>
    </row>
    <row r="20" spans="1:9" x14ac:dyDescent="0.2">
      <c r="A20" s="140">
        <v>3310</v>
      </c>
      <c r="B20" s="136" t="s">
        <v>504</v>
      </c>
      <c r="C20" s="124">
        <v>-8544724.6600000001</v>
      </c>
      <c r="D20" s="125">
        <v>5036047.7699999996</v>
      </c>
      <c r="E20" s="124">
        <v>8544724.6600000001</v>
      </c>
      <c r="F20" s="125">
        <v>8544724.6600000001</v>
      </c>
      <c r="G20" s="124">
        <v>0</v>
      </c>
      <c r="H20" s="22"/>
      <c r="I20" s="1"/>
    </row>
    <row r="21" spans="1:9" x14ac:dyDescent="0.2">
      <c r="A21" s="141">
        <v>6101</v>
      </c>
      <c r="B21" s="136" t="s">
        <v>80</v>
      </c>
      <c r="C21" s="142">
        <v>-248024</v>
      </c>
      <c r="D21" s="125">
        <v>1798798</v>
      </c>
      <c r="E21" s="142">
        <v>200000</v>
      </c>
      <c r="F21" s="125">
        <v>200000</v>
      </c>
      <c r="G21" s="142">
        <v>48024</v>
      </c>
      <c r="H21" s="24"/>
      <c r="I21" s="8"/>
    </row>
    <row r="22" spans="1:9" x14ac:dyDescent="0.2">
      <c r="A22" s="204" t="s">
        <v>36</v>
      </c>
      <c r="B22" s="205"/>
      <c r="C22" s="137">
        <f>SUM(C16:C21)</f>
        <v>-23587341.579999998</v>
      </c>
      <c r="D22" s="137">
        <f>SUM(D16:D21)</f>
        <v>35144644.189999998</v>
      </c>
      <c r="E22" s="137">
        <f>SUM(E16:E21)</f>
        <v>22869029</v>
      </c>
      <c r="F22" s="137">
        <f>SUM(F16:F21)</f>
        <v>22869029</v>
      </c>
      <c r="G22" s="137">
        <f>SUM(G16:G21)</f>
        <v>718312.58000000007</v>
      </c>
      <c r="H22" s="24"/>
      <c r="I22" s="8"/>
    </row>
    <row r="23" spans="1:9" x14ac:dyDescent="0.2">
      <c r="A23" s="8"/>
      <c r="B23" s="8"/>
      <c r="C23" s="24"/>
      <c r="D23" s="25"/>
      <c r="E23" s="24"/>
      <c r="F23" s="24"/>
      <c r="G23" s="24"/>
      <c r="H23" s="24"/>
      <c r="I23" s="8"/>
    </row>
    <row r="24" spans="1:9" s="1" customFormat="1" x14ac:dyDescent="0.2">
      <c r="A24" s="9"/>
      <c r="B24" s="9"/>
      <c r="C24" s="23"/>
      <c r="D24" s="23"/>
      <c r="E24" s="23"/>
      <c r="F24" s="23"/>
      <c r="G24" s="23"/>
      <c r="H24" s="23"/>
      <c r="I24" s="9"/>
    </row>
    <row r="25" spans="1:9" s="8" customFormat="1" x14ac:dyDescent="0.2">
      <c r="A25" s="77" t="s">
        <v>165</v>
      </c>
      <c r="B25" s="79"/>
      <c r="C25" s="79"/>
      <c r="D25" s="77"/>
      <c r="E25" s="80"/>
      <c r="F25" s="81"/>
      <c r="G25" s="81"/>
      <c r="H25" s="81"/>
      <c r="I25" s="81"/>
    </row>
    <row r="26" spans="1:9" s="8" customFormat="1" ht="11.25" customHeight="1" x14ac:dyDescent="0.2">
      <c r="A26" s="77" t="s">
        <v>164</v>
      </c>
      <c r="B26" s="79"/>
      <c r="C26" s="79"/>
      <c r="D26" s="77"/>
      <c r="E26" s="80"/>
      <c r="F26" s="80"/>
      <c r="G26" s="80"/>
      <c r="H26" s="80"/>
      <c r="I26" s="80"/>
    </row>
    <row r="27" spans="1:9" s="8" customFormat="1" ht="11.25" customHeight="1" x14ac:dyDescent="0.2">
      <c r="A27" s="77"/>
      <c r="B27" s="79"/>
      <c r="C27" s="79"/>
      <c r="D27" s="77"/>
      <c r="E27" s="80"/>
      <c r="F27" s="80"/>
      <c r="G27" s="80"/>
      <c r="H27" s="80"/>
      <c r="I27" s="80"/>
    </row>
    <row r="28" spans="1:9" x14ac:dyDescent="0.2">
      <c r="A28" s="77"/>
      <c r="B28" s="79"/>
      <c r="C28" s="79"/>
      <c r="D28" s="77"/>
      <c r="E28" s="80"/>
      <c r="F28" s="80"/>
      <c r="G28" s="80"/>
      <c r="H28" s="80"/>
      <c r="I28" s="80"/>
    </row>
    <row r="29" spans="1:9" s="81" customFormat="1" x14ac:dyDescent="0.2">
      <c r="A29" s="1"/>
      <c r="B29" s="1"/>
      <c r="C29" s="1"/>
      <c r="D29" s="1"/>
      <c r="E29" s="1"/>
      <c r="F29" s="1"/>
      <c r="G29" s="1"/>
      <c r="H29" s="1"/>
      <c r="I29" s="1"/>
    </row>
    <row r="30" spans="1:9" s="80" customFormat="1" x14ac:dyDescent="0.2">
      <c r="A30" s="8" t="s">
        <v>353</v>
      </c>
      <c r="B30" s="8"/>
      <c r="C30" s="8"/>
      <c r="D30" s="8"/>
      <c r="E30" s="8" t="s">
        <v>3</v>
      </c>
      <c r="F30" s="8"/>
      <c r="G30" s="8"/>
      <c r="H30" s="8"/>
      <c r="I30" s="8"/>
    </row>
    <row r="31" spans="1:9" s="80" customFormat="1" x14ac:dyDescent="0.2">
      <c r="A31" s="8" t="s">
        <v>354</v>
      </c>
      <c r="B31" s="8"/>
      <c r="C31" s="8"/>
      <c r="D31" s="8"/>
      <c r="E31" s="8" t="s">
        <v>4</v>
      </c>
      <c r="F31" s="8"/>
      <c r="G31" s="8"/>
      <c r="H31" s="8"/>
      <c r="I31" s="8"/>
    </row>
    <row r="32" spans="1:9" s="80" customFormat="1" x14ac:dyDescent="0.2">
      <c r="A32" s="9"/>
      <c r="B32" s="9"/>
      <c r="C32" s="23"/>
      <c r="D32" s="23"/>
      <c r="E32" s="23"/>
      <c r="F32" s="23"/>
      <c r="G32" s="23"/>
      <c r="H32" s="23"/>
      <c r="I32" s="9"/>
    </row>
    <row r="33" spans="1:9" s="1" customFormat="1" x14ac:dyDescent="0.2">
      <c r="A33" s="9"/>
      <c r="B33" s="9"/>
      <c r="C33" s="23"/>
      <c r="D33" s="23"/>
      <c r="E33" s="23"/>
      <c r="F33" s="23"/>
      <c r="G33" s="23"/>
      <c r="H33" s="23"/>
      <c r="I33" s="9"/>
    </row>
    <row r="34" spans="1:9" s="8" customFormat="1" x14ac:dyDescent="0.2">
      <c r="A34" s="9"/>
      <c r="B34" s="9"/>
      <c r="C34" s="23"/>
      <c r="D34" s="23"/>
      <c r="E34" s="23"/>
      <c r="F34" s="23"/>
      <c r="G34" s="23"/>
      <c r="H34" s="23"/>
      <c r="I34" s="9"/>
    </row>
    <row r="35" spans="1:9" s="8" customFormat="1" x14ac:dyDescent="0.2">
      <c r="A35" s="9"/>
      <c r="B35" s="9"/>
      <c r="C35" s="23"/>
      <c r="D35" s="23"/>
      <c r="E35" s="23"/>
      <c r="F35" s="23"/>
      <c r="G35" s="23"/>
      <c r="H35" s="23"/>
      <c r="I35" s="9"/>
    </row>
  </sheetData>
  <mergeCells count="5">
    <mergeCell ref="B1:D1"/>
    <mergeCell ref="B2:D2"/>
    <mergeCell ref="B3:D3"/>
    <mergeCell ref="A22:B22"/>
    <mergeCell ref="A12:B12"/>
  </mergeCells>
  <printOptions horizontalCentered="1"/>
  <pageMargins left="0.19685039370078741" right="0.15748031496062992" top="0.27559055118110237" bottom="0.31496062992125984" header="0.31496062992125984" footer="0.31496062992125984"/>
  <pageSetup scale="9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M78"/>
  <sheetViews>
    <sheetView showGridLines="0" view="pageBreakPreview" zoomScale="60" zoomScaleNormal="100" workbookViewId="0">
      <selection activeCell="F57" sqref="F57"/>
    </sheetView>
  </sheetViews>
  <sheetFormatPr baseColWidth="10" defaultRowHeight="11.25" x14ac:dyDescent="0.2"/>
  <cols>
    <col min="1" max="1" width="19" style="27" customWidth="1"/>
    <col min="2" max="2" width="20" style="27" customWidth="1"/>
    <col min="3" max="3" width="19" style="27" customWidth="1"/>
    <col min="4" max="5" width="15.5703125" style="27" customWidth="1"/>
    <col min="6" max="6" width="15.7109375" style="27" customWidth="1"/>
    <col min="7" max="7" width="2.42578125" style="27" customWidth="1"/>
    <col min="8" max="8" width="14.140625" style="27" bestFit="1" customWidth="1"/>
    <col min="9" max="11" width="12.140625" style="27" bestFit="1" customWidth="1"/>
    <col min="12" max="16384" width="11.42578125" style="27"/>
  </cols>
  <sheetData>
    <row r="1" spans="1:13" ht="12.75" x14ac:dyDescent="0.2">
      <c r="A1" s="1"/>
      <c r="B1" s="196" t="s">
        <v>509</v>
      </c>
      <c r="C1" s="196"/>
      <c r="D1" s="196"/>
      <c r="E1" s="1"/>
      <c r="F1" s="1"/>
    </row>
    <row r="2" spans="1:13" ht="23.25" customHeight="1" x14ac:dyDescent="0.2">
      <c r="A2" s="1"/>
      <c r="B2" s="206" t="s">
        <v>81</v>
      </c>
      <c r="C2" s="206"/>
      <c r="D2" s="206"/>
      <c r="E2" s="1"/>
      <c r="F2" s="1"/>
    </row>
    <row r="3" spans="1:13" ht="12.75" x14ac:dyDescent="0.2">
      <c r="A3" s="1"/>
      <c r="B3" s="196" t="s">
        <v>508</v>
      </c>
      <c r="C3" s="196"/>
      <c r="D3" s="196"/>
      <c r="E3" s="1"/>
      <c r="F3" s="1"/>
    </row>
    <row r="4" spans="1:13" x14ac:dyDescent="0.2">
      <c r="A4" s="9"/>
      <c r="B4" s="9"/>
      <c r="C4" s="23"/>
      <c r="D4" s="23"/>
      <c r="E4" s="23"/>
      <c r="F4" s="23"/>
    </row>
    <row r="5" spans="1:13" ht="12.75" x14ac:dyDescent="0.2">
      <c r="A5" s="194"/>
      <c r="B5" s="194"/>
      <c r="C5" s="195" t="s">
        <v>82</v>
      </c>
      <c r="D5" s="194"/>
      <c r="E5" s="194"/>
      <c r="F5" s="194"/>
      <c r="G5" s="26"/>
    </row>
    <row r="6" spans="1:13" x14ac:dyDescent="0.2">
      <c r="A6" s="26" t="s">
        <v>83</v>
      </c>
      <c r="B6" s="26"/>
      <c r="C6" s="26"/>
      <c r="D6" s="58"/>
      <c r="E6" s="58">
        <v>8714586.7200000007</v>
      </c>
      <c r="F6" s="59"/>
      <c r="G6" s="28"/>
    </row>
    <row r="7" spans="1:13" x14ac:dyDescent="0.2">
      <c r="A7" s="26" t="s">
        <v>84</v>
      </c>
      <c r="B7" s="26"/>
      <c r="C7" s="26"/>
      <c r="D7" s="58"/>
      <c r="E7" s="58">
        <v>5329621</v>
      </c>
      <c r="F7" s="59"/>
      <c r="G7" s="29"/>
    </row>
    <row r="8" spans="1:13" x14ac:dyDescent="0.2">
      <c r="A8" s="26" t="s">
        <v>85</v>
      </c>
      <c r="B8" s="26"/>
      <c r="C8" s="26"/>
      <c r="D8" s="58"/>
      <c r="E8" s="58">
        <v>1595068.4</v>
      </c>
      <c r="F8" s="59"/>
      <c r="G8" s="26"/>
    </row>
    <row r="9" spans="1:13" x14ac:dyDescent="0.2">
      <c r="A9" s="27" t="s">
        <v>86</v>
      </c>
      <c r="D9" s="30"/>
      <c r="E9" s="30">
        <v>0</v>
      </c>
      <c r="F9" s="35"/>
    </row>
    <row r="10" spans="1:13" s="26" customFormat="1" ht="12.75" x14ac:dyDescent="0.2">
      <c r="A10" s="194" t="s">
        <v>87</v>
      </c>
      <c r="B10" s="194"/>
      <c r="C10" s="195"/>
      <c r="D10" s="194"/>
      <c r="E10" s="194"/>
      <c r="F10" s="194">
        <f>SUM(E6:E9)</f>
        <v>15639276.120000001</v>
      </c>
      <c r="G10" s="58"/>
      <c r="H10" s="59"/>
      <c r="I10" s="59"/>
      <c r="J10" s="59"/>
      <c r="K10" s="59"/>
      <c r="L10" s="59"/>
    </row>
    <row r="11" spans="1:13" s="26" customFormat="1" x14ac:dyDescent="0.2">
      <c r="A11" s="31"/>
      <c r="B11" s="27"/>
      <c r="C11" s="27"/>
      <c r="D11" s="30"/>
      <c r="E11" s="30"/>
      <c r="F11" s="34"/>
      <c r="G11" s="58"/>
      <c r="H11" s="59"/>
      <c r="I11" s="59"/>
      <c r="J11" s="59"/>
      <c r="K11" s="59"/>
      <c r="L11" s="59"/>
    </row>
    <row r="12" spans="1:13" s="26" customFormat="1" ht="12.75" x14ac:dyDescent="0.2">
      <c r="A12" s="194"/>
      <c r="B12" s="194"/>
      <c r="C12" s="195" t="s">
        <v>88</v>
      </c>
      <c r="D12" s="194"/>
      <c r="E12" s="194"/>
      <c r="F12" s="194"/>
      <c r="G12" s="58"/>
      <c r="H12" s="59"/>
      <c r="I12" s="59"/>
      <c r="J12" s="59"/>
      <c r="K12" s="59"/>
      <c r="L12" s="59"/>
    </row>
    <row r="13" spans="1:13" ht="12.75" x14ac:dyDescent="0.2">
      <c r="A13" s="194" t="s">
        <v>89</v>
      </c>
      <c r="B13" s="194"/>
      <c r="C13" s="195"/>
      <c r="D13" s="194"/>
      <c r="E13" s="194"/>
      <c r="F13" s="194"/>
      <c r="G13" s="30"/>
      <c r="H13" s="35"/>
      <c r="I13" s="35"/>
      <c r="J13" s="35"/>
      <c r="K13" s="35"/>
      <c r="L13" s="35"/>
      <c r="M13" s="35"/>
    </row>
    <row r="14" spans="1:13" x14ac:dyDescent="0.2">
      <c r="A14" s="27" t="s">
        <v>90</v>
      </c>
      <c r="B14" s="27" t="s">
        <v>91</v>
      </c>
      <c r="D14" s="59">
        <v>6916961.0800000001</v>
      </c>
      <c r="E14" s="30"/>
      <c r="F14" s="30"/>
      <c r="G14" s="34" t="s">
        <v>298</v>
      </c>
      <c r="H14" s="33"/>
    </row>
    <row r="15" spans="1:13" x14ac:dyDescent="0.2">
      <c r="A15" s="27" t="s">
        <v>92</v>
      </c>
      <c r="B15" s="27" t="s">
        <v>93</v>
      </c>
      <c r="D15" s="59">
        <v>204022.63</v>
      </c>
      <c r="F15" s="30"/>
      <c r="G15" s="34"/>
      <c r="H15" s="33"/>
    </row>
    <row r="16" spans="1:13" x14ac:dyDescent="0.2">
      <c r="A16" s="27" t="s">
        <v>94</v>
      </c>
      <c r="B16" s="27" t="s">
        <v>95</v>
      </c>
      <c r="D16" s="59">
        <v>953745.19</v>
      </c>
      <c r="F16" s="30"/>
      <c r="G16" s="30"/>
    </row>
    <row r="17" spans="1:8" x14ac:dyDescent="0.2">
      <c r="A17" s="27" t="s">
        <v>96</v>
      </c>
      <c r="B17" s="27" t="s">
        <v>97</v>
      </c>
      <c r="D17" s="59">
        <v>0</v>
      </c>
      <c r="E17" s="30"/>
      <c r="F17" s="30"/>
      <c r="G17" s="30"/>
    </row>
    <row r="18" spans="1:8" x14ac:dyDescent="0.2">
      <c r="A18" s="27" t="s">
        <v>98</v>
      </c>
      <c r="B18" s="27" t="s">
        <v>99</v>
      </c>
      <c r="D18" s="59">
        <v>0</v>
      </c>
      <c r="E18" s="30"/>
      <c r="F18" s="30"/>
      <c r="G18" s="30"/>
      <c r="H18" s="33"/>
    </row>
    <row r="19" spans="1:8" x14ac:dyDescent="0.2">
      <c r="A19" s="27" t="s">
        <v>100</v>
      </c>
      <c r="B19" s="27" t="s">
        <v>101</v>
      </c>
      <c r="D19" s="59">
        <v>0</v>
      </c>
      <c r="E19" s="30"/>
      <c r="F19" s="30"/>
      <c r="G19" s="30"/>
      <c r="H19" s="33"/>
    </row>
    <row r="20" spans="1:8" ht="12" thickBot="1" x14ac:dyDescent="0.25">
      <c r="A20" s="27" t="s">
        <v>102</v>
      </c>
      <c r="B20" s="27" t="s">
        <v>103</v>
      </c>
      <c r="D20" s="59">
        <v>0</v>
      </c>
      <c r="E20" s="32">
        <f>SUM(D14:D20)</f>
        <v>8074728.9000000004</v>
      </c>
      <c r="F20" s="30"/>
      <c r="G20" s="30"/>
      <c r="H20" s="33"/>
    </row>
    <row r="21" spans="1:8" ht="12" thickTop="1" x14ac:dyDescent="0.2">
      <c r="D21" s="59"/>
      <c r="E21" s="30"/>
      <c r="F21" s="30"/>
      <c r="G21" s="30"/>
      <c r="H21" s="33"/>
    </row>
    <row r="22" spans="1:8" x14ac:dyDescent="0.2">
      <c r="D22" s="59"/>
      <c r="E22" s="30"/>
      <c r="F22" s="30"/>
      <c r="H22" s="33"/>
    </row>
    <row r="23" spans="1:8" ht="12.75" x14ac:dyDescent="0.2">
      <c r="A23" s="194" t="s">
        <v>104</v>
      </c>
      <c r="B23" s="194"/>
      <c r="C23" s="195"/>
      <c r="D23" s="194"/>
      <c r="E23" s="194"/>
      <c r="F23" s="194"/>
      <c r="H23" s="33"/>
    </row>
    <row r="24" spans="1:8" x14ac:dyDescent="0.2">
      <c r="A24" s="27" t="s">
        <v>90</v>
      </c>
      <c r="B24" s="27" t="s">
        <v>91</v>
      </c>
      <c r="D24" s="59">
        <v>5560681.3300000001</v>
      </c>
      <c r="F24" s="30"/>
      <c r="G24" s="33"/>
      <c r="H24" s="33"/>
    </row>
    <row r="25" spans="1:8" x14ac:dyDescent="0.2">
      <c r="A25" s="27" t="s">
        <v>92</v>
      </c>
      <c r="B25" s="27" t="s">
        <v>93</v>
      </c>
      <c r="D25" s="59">
        <v>227335.67</v>
      </c>
      <c r="F25" s="30"/>
      <c r="H25" s="33"/>
    </row>
    <row r="26" spans="1:8" x14ac:dyDescent="0.2">
      <c r="A26" s="27" t="s">
        <v>94</v>
      </c>
      <c r="B26" s="27" t="s">
        <v>95</v>
      </c>
      <c r="D26" s="59">
        <v>931847.02</v>
      </c>
      <c r="F26" s="30"/>
    </row>
    <row r="27" spans="1:8" x14ac:dyDescent="0.2">
      <c r="A27" s="27" t="s">
        <v>96</v>
      </c>
      <c r="B27" s="27" t="s">
        <v>97</v>
      </c>
      <c r="D27" s="59">
        <v>0</v>
      </c>
      <c r="E27" s="30"/>
      <c r="F27" s="30"/>
      <c r="H27" s="33"/>
    </row>
    <row r="28" spans="1:8" x14ac:dyDescent="0.2">
      <c r="A28" s="27" t="s">
        <v>98</v>
      </c>
      <c r="B28" s="27" t="s">
        <v>99</v>
      </c>
      <c r="D28" s="59">
        <v>0</v>
      </c>
      <c r="E28" s="30"/>
      <c r="F28" s="30"/>
      <c r="G28" s="30"/>
    </row>
    <row r="29" spans="1:8" x14ac:dyDescent="0.2">
      <c r="A29" s="27" t="s">
        <v>100</v>
      </c>
      <c r="B29" s="27" t="s">
        <v>101</v>
      </c>
      <c r="D29" s="59">
        <v>0</v>
      </c>
      <c r="E29" s="30"/>
      <c r="F29" s="30"/>
      <c r="G29" s="30"/>
    </row>
    <row r="30" spans="1:8" ht="12" thickBot="1" x14ac:dyDescent="0.25">
      <c r="A30" s="27" t="s">
        <v>102</v>
      </c>
      <c r="B30" s="27" t="s">
        <v>103</v>
      </c>
      <c r="D30" s="59">
        <f>+'[1]AVANCE PRESUP FAFEF'!E29+'[1]AVANCE PRESUP FED'!E28+'[1]AVANCE PRESUP FAM 2010'!E29</f>
        <v>0</v>
      </c>
      <c r="E30" s="32">
        <f>SUM(D24:D30)</f>
        <v>6719864.0199999996</v>
      </c>
      <c r="F30" s="30"/>
      <c r="G30" s="30"/>
    </row>
    <row r="31" spans="1:8" ht="12" thickTop="1" x14ac:dyDescent="0.2">
      <c r="D31" s="58"/>
      <c r="E31" s="30"/>
      <c r="F31" s="30"/>
      <c r="G31" s="30"/>
    </row>
    <row r="32" spans="1:8" x14ac:dyDescent="0.2">
      <c r="D32" s="58"/>
      <c r="E32" s="30"/>
      <c r="F32" s="30"/>
      <c r="G32" s="30"/>
    </row>
    <row r="33" spans="1:7" ht="12.75" x14ac:dyDescent="0.2">
      <c r="A33" s="194" t="s">
        <v>105</v>
      </c>
      <c r="B33" s="194"/>
      <c r="C33" s="195"/>
      <c r="D33" s="194"/>
      <c r="E33" s="194"/>
      <c r="F33" s="194"/>
      <c r="G33" s="30"/>
    </row>
    <row r="34" spans="1:7" x14ac:dyDescent="0.2">
      <c r="A34" s="27" t="s">
        <v>90</v>
      </c>
      <c r="B34" s="27" t="s">
        <v>91</v>
      </c>
      <c r="D34" s="59">
        <v>0</v>
      </c>
      <c r="E34" s="30"/>
      <c r="F34" s="30"/>
      <c r="G34" s="30"/>
    </row>
    <row r="35" spans="1:7" x14ac:dyDescent="0.2">
      <c r="A35" s="27" t="s">
        <v>92</v>
      </c>
      <c r="B35" s="27" t="s">
        <v>93</v>
      </c>
      <c r="D35" s="59">
        <v>0</v>
      </c>
      <c r="E35" s="30"/>
      <c r="F35" s="30"/>
      <c r="G35" s="30"/>
    </row>
    <row r="36" spans="1:7" x14ac:dyDescent="0.2">
      <c r="A36" s="27" t="s">
        <v>94</v>
      </c>
      <c r="B36" s="27" t="s">
        <v>95</v>
      </c>
      <c r="D36" s="59">
        <v>0</v>
      </c>
      <c r="E36" s="30"/>
      <c r="F36" s="30"/>
      <c r="G36" s="30"/>
    </row>
    <row r="37" spans="1:7" x14ac:dyDescent="0.2">
      <c r="A37" s="27" t="s">
        <v>96</v>
      </c>
      <c r="B37" s="27" t="s">
        <v>97</v>
      </c>
      <c r="D37" s="59">
        <v>248024</v>
      </c>
      <c r="E37" s="30"/>
      <c r="F37" s="30"/>
      <c r="G37" s="30"/>
    </row>
    <row r="38" spans="1:7" x14ac:dyDescent="0.2">
      <c r="A38" s="36" t="s">
        <v>98</v>
      </c>
      <c r="B38" s="27" t="s">
        <v>99</v>
      </c>
      <c r="D38" s="59">
        <v>0</v>
      </c>
      <c r="E38" s="30"/>
      <c r="F38" s="30"/>
      <c r="G38" s="30"/>
    </row>
    <row r="39" spans="1:7" x14ac:dyDescent="0.2">
      <c r="A39" s="36" t="s">
        <v>100</v>
      </c>
      <c r="B39" s="27" t="s">
        <v>101</v>
      </c>
      <c r="D39" s="59">
        <v>0</v>
      </c>
      <c r="E39" s="30"/>
      <c r="F39" s="30"/>
      <c r="G39" s="30"/>
    </row>
    <row r="40" spans="1:7" ht="12" thickBot="1" x14ac:dyDescent="0.25">
      <c r="A40" s="36" t="s">
        <v>102</v>
      </c>
      <c r="B40" s="27" t="s">
        <v>103</v>
      </c>
      <c r="D40" s="59">
        <v>0</v>
      </c>
      <c r="E40" s="32">
        <f>SUM(D34:D40)</f>
        <v>248024</v>
      </c>
      <c r="F40" s="30"/>
      <c r="G40" s="30"/>
    </row>
    <row r="41" spans="1:7" ht="12" thickTop="1" x14ac:dyDescent="0.2">
      <c r="A41" s="36"/>
      <c r="D41" s="58"/>
      <c r="E41" s="30"/>
      <c r="F41" s="30"/>
      <c r="G41" s="30"/>
    </row>
    <row r="42" spans="1:7" x14ac:dyDescent="0.2">
      <c r="A42" s="36"/>
      <c r="D42" s="58"/>
      <c r="E42" s="30"/>
      <c r="F42" s="30"/>
      <c r="G42" s="30"/>
    </row>
    <row r="43" spans="1:7" ht="12.75" x14ac:dyDescent="0.2">
      <c r="A43" s="194" t="s">
        <v>141</v>
      </c>
      <c r="B43" s="194"/>
      <c r="C43" s="195"/>
      <c r="D43" s="194"/>
      <c r="E43" s="194"/>
      <c r="F43" s="194"/>
      <c r="G43" s="30"/>
    </row>
    <row r="44" spans="1:7" x14ac:dyDescent="0.2">
      <c r="A44" s="38" t="s">
        <v>106</v>
      </c>
      <c r="B44" s="27" t="s">
        <v>91</v>
      </c>
      <c r="D44" s="39">
        <v>0</v>
      </c>
      <c r="E44" s="30"/>
      <c r="F44" s="30"/>
      <c r="G44" s="30"/>
    </row>
    <row r="45" spans="1:7" x14ac:dyDescent="0.2">
      <c r="A45" s="40" t="s">
        <v>107</v>
      </c>
      <c r="B45" s="27" t="s">
        <v>93</v>
      </c>
      <c r="D45" s="39">
        <v>0</v>
      </c>
      <c r="E45" s="30"/>
      <c r="F45" s="30"/>
      <c r="G45" s="30"/>
    </row>
    <row r="46" spans="1:7" x14ac:dyDescent="0.2">
      <c r="A46" s="40" t="s">
        <v>108</v>
      </c>
      <c r="B46" s="27" t="s">
        <v>95</v>
      </c>
      <c r="D46" s="39">
        <v>0</v>
      </c>
      <c r="E46" s="30"/>
      <c r="F46" s="30"/>
      <c r="G46" s="30"/>
    </row>
    <row r="47" spans="1:7" x14ac:dyDescent="0.2">
      <c r="A47" s="40" t="s">
        <v>109</v>
      </c>
      <c r="B47" s="27" t="s">
        <v>97</v>
      </c>
      <c r="D47" s="39">
        <v>0</v>
      </c>
      <c r="E47" s="30"/>
      <c r="F47" s="30"/>
      <c r="G47" s="30"/>
    </row>
    <row r="48" spans="1:7" x14ac:dyDescent="0.2">
      <c r="A48" s="40" t="s">
        <v>110</v>
      </c>
      <c r="B48" s="27" t="s">
        <v>99</v>
      </c>
      <c r="D48" s="39">
        <v>0</v>
      </c>
      <c r="E48" s="30"/>
      <c r="F48" s="30"/>
      <c r="G48" s="30"/>
    </row>
    <row r="49" spans="1:9" x14ac:dyDescent="0.2">
      <c r="A49" s="40" t="s">
        <v>111</v>
      </c>
      <c r="B49" s="27" t="s">
        <v>101</v>
      </c>
      <c r="D49" s="39">
        <v>0</v>
      </c>
      <c r="E49" s="30"/>
      <c r="F49" s="30"/>
      <c r="G49" s="30"/>
    </row>
    <row r="50" spans="1:9" ht="12" thickBot="1" x14ac:dyDescent="0.25">
      <c r="A50" s="40" t="s">
        <v>112</v>
      </c>
      <c r="B50" s="27" t="s">
        <v>103</v>
      </c>
      <c r="D50" s="39">
        <v>0</v>
      </c>
      <c r="E50" s="32">
        <f>SUM(D44:D50)</f>
        <v>0</v>
      </c>
      <c r="F50" s="30"/>
      <c r="G50" s="30"/>
    </row>
    <row r="51" spans="1:9" ht="13.5" thickTop="1" x14ac:dyDescent="0.2">
      <c r="A51" s="194" t="s">
        <v>113</v>
      </c>
      <c r="B51" s="194"/>
      <c r="C51" s="195"/>
      <c r="D51" s="194"/>
      <c r="E51" s="194"/>
      <c r="F51" s="194">
        <f>+E20+E30+E40+E50</f>
        <v>15042616.92</v>
      </c>
      <c r="G51" s="30"/>
    </row>
    <row r="52" spans="1:9" x14ac:dyDescent="0.2">
      <c r="A52" s="40"/>
      <c r="D52" s="41"/>
      <c r="E52" s="34"/>
      <c r="F52" s="30"/>
      <c r="G52" s="30"/>
    </row>
    <row r="53" spans="1:9" x14ac:dyDescent="0.2">
      <c r="A53" s="40"/>
      <c r="D53" s="58"/>
      <c r="E53" s="30"/>
      <c r="F53" s="30"/>
      <c r="G53" s="30"/>
    </row>
    <row r="54" spans="1:9" x14ac:dyDescent="0.2">
      <c r="A54" s="40"/>
      <c r="D54" s="58"/>
      <c r="E54" s="30"/>
      <c r="F54" s="36"/>
      <c r="G54" s="30"/>
      <c r="H54" s="30"/>
    </row>
    <row r="55" spans="1:9" x14ac:dyDescent="0.2">
      <c r="A55" s="37"/>
      <c r="D55" s="30"/>
      <c r="E55" s="30"/>
      <c r="F55" s="34"/>
      <c r="G55" s="35"/>
      <c r="H55" s="33"/>
      <c r="I55" s="36"/>
    </row>
    <row r="56" spans="1:9" x14ac:dyDescent="0.2">
      <c r="A56" s="43"/>
      <c r="D56" s="30"/>
      <c r="E56" s="30"/>
      <c r="F56" s="44"/>
      <c r="G56" s="35"/>
      <c r="H56" s="42"/>
      <c r="I56" s="47"/>
    </row>
    <row r="57" spans="1:9" ht="12.75" x14ac:dyDescent="0.2">
      <c r="A57" s="194" t="s">
        <v>114</v>
      </c>
      <c r="B57" s="194"/>
      <c r="C57" s="195"/>
      <c r="D57" s="194"/>
      <c r="E57" s="194"/>
      <c r="F57" s="194">
        <f>+F10-F51</f>
        <v>596659.20000000112</v>
      </c>
      <c r="G57" s="35"/>
      <c r="I57" s="36"/>
    </row>
    <row r="58" spans="1:9" x14ac:dyDescent="0.2">
      <c r="D58" s="30"/>
      <c r="E58" s="30"/>
      <c r="F58" s="30"/>
      <c r="G58" s="42"/>
      <c r="H58" s="33"/>
    </row>
    <row r="59" spans="1:9" x14ac:dyDescent="0.2">
      <c r="A59" s="46" t="s">
        <v>115</v>
      </c>
      <c r="F59" s="33"/>
      <c r="G59" s="33"/>
      <c r="H59" s="33"/>
    </row>
    <row r="60" spans="1:9" x14ac:dyDescent="0.2">
      <c r="A60" s="27" t="s">
        <v>116</v>
      </c>
      <c r="G60" s="33"/>
    </row>
    <row r="61" spans="1:9" x14ac:dyDescent="0.2">
      <c r="G61" s="42"/>
      <c r="H61" s="45"/>
    </row>
    <row r="62" spans="1:9" x14ac:dyDescent="0.2">
      <c r="A62" s="77" t="s">
        <v>160</v>
      </c>
      <c r="B62" s="78"/>
      <c r="C62" s="77"/>
      <c r="D62" s="81"/>
      <c r="E62" s="81"/>
      <c r="F62" s="81"/>
      <c r="G62" s="30"/>
    </row>
    <row r="63" spans="1:9" x14ac:dyDescent="0.2">
      <c r="A63" s="77" t="s">
        <v>161</v>
      </c>
      <c r="B63" s="81"/>
      <c r="C63" s="77"/>
      <c r="D63" s="80"/>
      <c r="E63" s="80"/>
      <c r="F63" s="80"/>
      <c r="H63" s="33"/>
    </row>
    <row r="64" spans="1:9" x14ac:dyDescent="0.2">
      <c r="A64" s="6"/>
      <c r="B64" s="47"/>
      <c r="C64" s="47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s="81" customFormat="1" x14ac:dyDescent="0.2">
      <c r="A66" s="8" t="s">
        <v>353</v>
      </c>
      <c r="B66" s="8"/>
      <c r="C66" s="8" t="s">
        <v>3</v>
      </c>
      <c r="D66" s="8"/>
      <c r="E66" s="8"/>
      <c r="F66" s="8"/>
    </row>
    <row r="67" spans="1:6" s="80" customFormat="1" x14ac:dyDescent="0.2">
      <c r="A67" s="8" t="s">
        <v>354</v>
      </c>
      <c r="B67" s="8"/>
      <c r="C67" s="8" t="s">
        <v>4</v>
      </c>
      <c r="D67" s="8"/>
      <c r="E67" s="8"/>
      <c r="F67" s="8"/>
    </row>
    <row r="68" spans="1:6" s="1" customFormat="1" x14ac:dyDescent="0.2">
      <c r="A68" s="77"/>
      <c r="B68" s="78"/>
      <c r="C68" s="79"/>
      <c r="D68" s="77"/>
      <c r="E68" s="80"/>
      <c r="F68" s="81"/>
    </row>
    <row r="69" spans="1:6" s="1" customFormat="1" x14ac:dyDescent="0.2">
      <c r="A69" s="77"/>
      <c r="B69" s="81"/>
      <c r="C69" s="79"/>
      <c r="D69" s="77"/>
      <c r="E69" s="80"/>
      <c r="F69" s="80"/>
    </row>
    <row r="70" spans="1:6" s="8" customFormat="1" x14ac:dyDescent="0.2">
      <c r="A70" s="27"/>
      <c r="B70" s="27"/>
      <c r="C70" s="27"/>
      <c r="D70" s="27"/>
      <c r="E70" s="27"/>
      <c r="F70" s="27"/>
    </row>
    <row r="71" spans="1:6" s="8" customFormat="1" x14ac:dyDescent="0.2">
      <c r="A71" s="27"/>
      <c r="B71" s="27"/>
      <c r="C71" s="27"/>
      <c r="D71" s="27"/>
      <c r="E71" s="27"/>
      <c r="F71" s="27"/>
    </row>
    <row r="72" spans="1:6" s="81" customFormat="1" x14ac:dyDescent="0.2">
      <c r="A72" s="5"/>
      <c r="B72" s="5"/>
      <c r="C72" s="5"/>
      <c r="D72" s="5"/>
      <c r="E72" s="5"/>
      <c r="F72" s="8"/>
    </row>
    <row r="73" spans="1:6" s="80" customFormat="1" x14ac:dyDescent="0.2">
      <c r="A73" s="8"/>
      <c r="B73" s="8"/>
      <c r="C73" s="8"/>
      <c r="D73" s="8"/>
      <c r="E73" s="8"/>
      <c r="F73" s="8"/>
    </row>
    <row r="74" spans="1:6" x14ac:dyDescent="0.2">
      <c r="A74" s="8"/>
      <c r="B74" s="8"/>
      <c r="C74" s="8"/>
      <c r="D74" s="8"/>
      <c r="E74" s="8"/>
      <c r="F74" s="8"/>
    </row>
    <row r="76" spans="1:6" s="8" customFormat="1" x14ac:dyDescent="0.2">
      <c r="A76" s="27"/>
      <c r="B76" s="27"/>
      <c r="C76" s="27"/>
      <c r="D76" s="27"/>
      <c r="E76" s="27"/>
      <c r="F76" s="27"/>
    </row>
    <row r="77" spans="1:6" s="8" customFormat="1" x14ac:dyDescent="0.2">
      <c r="A77" s="27"/>
      <c r="B77" s="27"/>
      <c r="C77" s="27"/>
      <c r="D77" s="27"/>
      <c r="E77" s="27"/>
      <c r="F77" s="27"/>
    </row>
    <row r="78" spans="1:6" s="8" customFormat="1" x14ac:dyDescent="0.2">
      <c r="A78" s="27"/>
      <c r="B78" s="27"/>
      <c r="C78" s="27"/>
      <c r="D78" s="27"/>
      <c r="E78" s="27"/>
      <c r="F78" s="27"/>
    </row>
  </sheetData>
  <mergeCells count="3">
    <mergeCell ref="B1:D1"/>
    <mergeCell ref="B2:D2"/>
    <mergeCell ref="B3:D3"/>
  </mergeCells>
  <pageMargins left="0.74803149606299213" right="0.74803149606299213" top="0.27559055118110237" bottom="0.23622047244094491" header="0" footer="0"/>
  <pageSetup scale="7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G46"/>
  <sheetViews>
    <sheetView showGridLines="0" zoomScaleNormal="100" workbookViewId="0">
      <selection activeCell="A20" sqref="A20:G20"/>
    </sheetView>
  </sheetViews>
  <sheetFormatPr baseColWidth="10" defaultRowHeight="11.25" x14ac:dyDescent="0.2"/>
  <cols>
    <col min="1" max="1" width="39.7109375" style="9" bestFit="1" customWidth="1"/>
    <col min="2" max="6" width="14.28515625" style="9" customWidth="1"/>
    <col min="7" max="7" width="7.5703125" style="9" customWidth="1"/>
    <col min="8" max="16384" width="11.42578125" style="9"/>
  </cols>
  <sheetData>
    <row r="1" spans="1:7" s="1" customFormat="1" ht="12.75" x14ac:dyDescent="0.2">
      <c r="A1" s="196" t="s">
        <v>2</v>
      </c>
      <c r="B1" s="196"/>
      <c r="C1" s="196"/>
      <c r="D1" s="196"/>
    </row>
    <row r="2" spans="1:7" s="1" customFormat="1" ht="12.75" x14ac:dyDescent="0.2">
      <c r="A2" s="196" t="s">
        <v>507</v>
      </c>
      <c r="B2" s="196"/>
      <c r="C2" s="196"/>
      <c r="D2" s="196"/>
    </row>
    <row r="3" spans="1:7" s="1" customFormat="1" ht="12.75" x14ac:dyDescent="0.2">
      <c r="A3" s="196" t="s">
        <v>508</v>
      </c>
      <c r="B3" s="196"/>
      <c r="C3" s="196"/>
      <c r="D3" s="196"/>
    </row>
    <row r="4" spans="1:7" s="1" customFormat="1" ht="12.75" x14ac:dyDescent="0.2">
      <c r="A4" s="146"/>
      <c r="B4" s="146"/>
      <c r="C4" s="146"/>
      <c r="D4" s="146"/>
    </row>
    <row r="5" spans="1:7" s="1" customFormat="1" ht="12.75" x14ac:dyDescent="0.2">
      <c r="A5" s="143" t="s">
        <v>0</v>
      </c>
      <c r="B5" s="144" t="s">
        <v>5</v>
      </c>
      <c r="C5" s="144" t="s">
        <v>6</v>
      </c>
      <c r="D5" s="144" t="s">
        <v>7</v>
      </c>
      <c r="E5" s="144" t="s">
        <v>8</v>
      </c>
      <c r="F5" s="144" t="s">
        <v>9</v>
      </c>
      <c r="G5" s="144" t="s">
        <v>1</v>
      </c>
    </row>
    <row r="6" spans="1:7" s="1" customFormat="1" ht="12.75" x14ac:dyDescent="0.2">
      <c r="A6" s="143" t="s">
        <v>390</v>
      </c>
      <c r="B6" s="147">
        <v>-78348194.319999993</v>
      </c>
      <c r="C6" s="145">
        <v>56682005.5</v>
      </c>
      <c r="D6" s="147">
        <v>-56278664.700000003</v>
      </c>
      <c r="E6" s="147">
        <v>-77944853.519999996</v>
      </c>
      <c r="F6" s="147">
        <v>403340.79999999999</v>
      </c>
      <c r="G6" s="145">
        <v>0</v>
      </c>
    </row>
    <row r="7" spans="1:7" s="1" customFormat="1" ht="12.75" x14ac:dyDescent="0.2">
      <c r="A7" s="148" t="s">
        <v>348</v>
      </c>
      <c r="B7" s="149">
        <v>-76549238.859999999</v>
      </c>
      <c r="C7" s="149">
        <v>9858493.8599999994</v>
      </c>
      <c r="D7" s="150">
        <v>-9858493.8599999994</v>
      </c>
      <c r="E7" s="150">
        <v>-76549238.859999999</v>
      </c>
      <c r="F7" s="149">
        <v>0</v>
      </c>
      <c r="G7" s="149">
        <v>0</v>
      </c>
    </row>
    <row r="8" spans="1:7" s="1" customFormat="1" x14ac:dyDescent="0.2">
      <c r="A8" s="110" t="s">
        <v>349</v>
      </c>
      <c r="B8" s="111">
        <v>-76549238.859999999</v>
      </c>
      <c r="C8" s="87">
        <v>9858493.8599999994</v>
      </c>
      <c r="D8" s="111">
        <v>-9858493.8599999994</v>
      </c>
      <c r="E8" s="111">
        <v>-76549238.859999999</v>
      </c>
      <c r="F8" s="87">
        <v>0</v>
      </c>
      <c r="G8" s="87">
        <v>0</v>
      </c>
    </row>
    <row r="9" spans="1:7" ht="22.5" customHeight="1" x14ac:dyDescent="0.2">
      <c r="A9" s="110" t="s">
        <v>349</v>
      </c>
      <c r="B9" s="111">
        <v>-76549238.859999999</v>
      </c>
      <c r="C9" s="87">
        <v>9858493.8599999994</v>
      </c>
      <c r="D9" s="111">
        <v>-9858493.8599999994</v>
      </c>
      <c r="E9" s="111">
        <v>-76549238.859999999</v>
      </c>
      <c r="F9" s="87">
        <v>0</v>
      </c>
      <c r="G9" s="87">
        <v>0</v>
      </c>
    </row>
    <row r="10" spans="1:7" x14ac:dyDescent="0.2">
      <c r="A10" s="110" t="s">
        <v>101</v>
      </c>
      <c r="B10" s="111">
        <v>-998833.71</v>
      </c>
      <c r="C10" s="87">
        <v>998833.71</v>
      </c>
      <c r="D10" s="87">
        <v>0</v>
      </c>
      <c r="E10" s="87">
        <v>0</v>
      </c>
      <c r="F10" s="111">
        <v>998833.71</v>
      </c>
      <c r="G10" s="87">
        <v>0</v>
      </c>
    </row>
    <row r="11" spans="1:7" x14ac:dyDescent="0.2">
      <c r="A11" s="110" t="s">
        <v>391</v>
      </c>
      <c r="B11" s="111">
        <v>-30000</v>
      </c>
      <c r="C11" s="87">
        <v>30000</v>
      </c>
      <c r="D11" s="87">
        <v>0</v>
      </c>
      <c r="E11" s="87">
        <v>0</v>
      </c>
      <c r="F11" s="111">
        <v>30000</v>
      </c>
      <c r="G11" s="87">
        <v>0</v>
      </c>
    </row>
    <row r="12" spans="1:7" x14ac:dyDescent="0.2">
      <c r="A12" s="110" t="s">
        <v>392</v>
      </c>
      <c r="B12" s="111">
        <v>-8829660.1500000004</v>
      </c>
      <c r="C12" s="87">
        <v>8829660.1500000004</v>
      </c>
      <c r="D12" s="87">
        <v>0</v>
      </c>
      <c r="E12" s="87">
        <v>0</v>
      </c>
      <c r="F12" s="111">
        <v>8829660.1500000004</v>
      </c>
      <c r="G12" s="87">
        <v>0</v>
      </c>
    </row>
    <row r="13" spans="1:7" x14ac:dyDescent="0.2">
      <c r="A13" s="110" t="s">
        <v>393</v>
      </c>
      <c r="B13" s="111">
        <v>-37030074.409999996</v>
      </c>
      <c r="C13" s="88">
        <v>0</v>
      </c>
      <c r="D13" s="87">
        <v>0</v>
      </c>
      <c r="E13" s="111">
        <v>-37030074.409999996</v>
      </c>
      <c r="F13" s="87">
        <v>0</v>
      </c>
      <c r="G13" s="87">
        <v>0</v>
      </c>
    </row>
    <row r="14" spans="1:7" x14ac:dyDescent="0.2">
      <c r="A14" s="110" t="s">
        <v>394</v>
      </c>
      <c r="B14" s="111">
        <v>-1792250</v>
      </c>
      <c r="C14" s="88">
        <v>0</v>
      </c>
      <c r="D14" s="87">
        <v>0</v>
      </c>
      <c r="E14" s="111">
        <v>-1792250</v>
      </c>
      <c r="F14" s="87">
        <v>0</v>
      </c>
      <c r="G14" s="87">
        <v>0</v>
      </c>
    </row>
    <row r="15" spans="1:7" x14ac:dyDescent="0.2">
      <c r="A15" s="110" t="s">
        <v>395</v>
      </c>
      <c r="B15" s="111">
        <v>-12636.04</v>
      </c>
      <c r="C15" s="88">
        <v>0</v>
      </c>
      <c r="D15" s="87">
        <v>0</v>
      </c>
      <c r="E15" s="111">
        <v>-12636.04</v>
      </c>
      <c r="F15" s="87">
        <v>0</v>
      </c>
      <c r="G15" s="87">
        <v>0</v>
      </c>
    </row>
    <row r="16" spans="1:7" x14ac:dyDescent="0.2">
      <c r="A16" s="110" t="s">
        <v>396</v>
      </c>
      <c r="B16" s="111">
        <v>-180000</v>
      </c>
      <c r="C16" s="88">
        <v>0</v>
      </c>
      <c r="D16" s="111">
        <v>-30000</v>
      </c>
      <c r="E16" s="111">
        <v>-210000</v>
      </c>
      <c r="F16" s="111">
        <v>-30000</v>
      </c>
      <c r="G16" s="87">
        <v>0</v>
      </c>
    </row>
    <row r="17" spans="1:7" x14ac:dyDescent="0.2">
      <c r="A17" s="110" t="s">
        <v>397</v>
      </c>
      <c r="B17" s="111">
        <v>-2539937.2999999998</v>
      </c>
      <c r="C17" s="88">
        <v>0</v>
      </c>
      <c r="D17" s="111">
        <v>-8829660.1500000004</v>
      </c>
      <c r="E17" s="111">
        <v>-11369597.449999999</v>
      </c>
      <c r="F17" s="111">
        <v>-8829660.1500000004</v>
      </c>
      <c r="G17" s="87">
        <v>0</v>
      </c>
    </row>
    <row r="18" spans="1:7" x14ac:dyDescent="0.2">
      <c r="A18" s="110" t="s">
        <v>398</v>
      </c>
      <c r="B18" s="111">
        <v>-5100000</v>
      </c>
      <c r="C18" s="88">
        <v>0</v>
      </c>
      <c r="D18" s="87">
        <v>0</v>
      </c>
      <c r="E18" s="111">
        <v>-5100000</v>
      </c>
      <c r="F18" s="87">
        <v>0</v>
      </c>
      <c r="G18" s="87">
        <v>0</v>
      </c>
    </row>
    <row r="19" spans="1:7" x14ac:dyDescent="0.2">
      <c r="A19" s="110" t="s">
        <v>399</v>
      </c>
      <c r="B19" s="111">
        <v>-20035847.25</v>
      </c>
      <c r="C19" s="88">
        <v>0</v>
      </c>
      <c r="D19" s="111">
        <v>-998833.71</v>
      </c>
      <c r="E19" s="111">
        <v>-21034680.960000001</v>
      </c>
      <c r="F19" s="111">
        <v>-998833.71</v>
      </c>
      <c r="G19" s="87">
        <v>0</v>
      </c>
    </row>
    <row r="20" spans="1:7" ht="12.75" x14ac:dyDescent="0.2">
      <c r="A20" s="148" t="s">
        <v>350</v>
      </c>
      <c r="B20" s="151">
        <v>-1798955.46</v>
      </c>
      <c r="C20" s="151">
        <v>46823511.640000001</v>
      </c>
      <c r="D20" s="148">
        <v>-46420170.840000004</v>
      </c>
      <c r="E20" s="148">
        <v>-1395614.66</v>
      </c>
      <c r="F20" s="151">
        <v>403340.79999999999</v>
      </c>
      <c r="G20" s="151">
        <v>0</v>
      </c>
    </row>
    <row r="21" spans="1:7" x14ac:dyDescent="0.2">
      <c r="A21" s="110" t="s">
        <v>351</v>
      </c>
      <c r="B21" s="111">
        <v>449050.82</v>
      </c>
      <c r="C21" s="87">
        <v>15259414</v>
      </c>
      <c r="D21" s="111">
        <v>-16305124.02</v>
      </c>
      <c r="E21" s="111">
        <v>-596659.19999999995</v>
      </c>
      <c r="F21" s="111">
        <v>-1045710.02</v>
      </c>
      <c r="G21" s="87">
        <v>0</v>
      </c>
    </row>
    <row r="22" spans="1:7" s="81" customFormat="1" x14ac:dyDescent="0.2">
      <c r="A22" s="110" t="s">
        <v>400</v>
      </c>
      <c r="B22" s="111">
        <v>449050.82</v>
      </c>
      <c r="C22" s="87">
        <v>15259414</v>
      </c>
      <c r="D22" s="111">
        <v>-16305124.02</v>
      </c>
      <c r="E22" s="111">
        <v>-596659.19999999995</v>
      </c>
      <c r="F22" s="111">
        <v>-1045710.02</v>
      </c>
      <c r="G22" s="87">
        <v>0</v>
      </c>
    </row>
    <row r="23" spans="1:7" s="80" customFormat="1" x14ac:dyDescent="0.2">
      <c r="A23" s="110" t="s">
        <v>352</v>
      </c>
      <c r="B23" s="111">
        <v>-2248006.2799999998</v>
      </c>
      <c r="C23" s="87">
        <v>31564097.640000001</v>
      </c>
      <c r="D23" s="111">
        <v>-30115046.82</v>
      </c>
      <c r="E23" s="111">
        <v>-798955.46</v>
      </c>
      <c r="F23" s="111">
        <v>1449050.82</v>
      </c>
      <c r="G23" s="87">
        <v>0</v>
      </c>
    </row>
    <row r="24" spans="1:7" x14ac:dyDescent="0.2">
      <c r="A24" s="110" t="s">
        <v>352</v>
      </c>
      <c r="B24" s="111">
        <v>-2248006.2799999998</v>
      </c>
      <c r="C24" s="87">
        <v>31564097.640000001</v>
      </c>
      <c r="D24" s="111">
        <v>-30115046.82</v>
      </c>
      <c r="E24" s="111">
        <v>-798955.46</v>
      </c>
      <c r="F24" s="111">
        <v>1449050.82</v>
      </c>
      <c r="G24" s="87">
        <v>0</v>
      </c>
    </row>
    <row r="25" spans="1:7" x14ac:dyDescent="0.2">
      <c r="A25" s="110" t="s">
        <v>401</v>
      </c>
      <c r="B25" s="111">
        <v>-39683.230000000003</v>
      </c>
      <c r="C25" s="88">
        <v>0</v>
      </c>
      <c r="D25" s="87">
        <v>0</v>
      </c>
      <c r="E25" s="111">
        <v>-39683.230000000003</v>
      </c>
      <c r="F25" s="87">
        <v>0</v>
      </c>
      <c r="G25" s="87">
        <v>0</v>
      </c>
    </row>
    <row r="26" spans="1:7" x14ac:dyDescent="0.2">
      <c r="A26" s="110" t="s">
        <v>402</v>
      </c>
      <c r="B26" s="111">
        <v>-527123.30000000005</v>
      </c>
      <c r="C26" s="87">
        <v>19329885.739999998</v>
      </c>
      <c r="D26" s="111">
        <v>-10785161.08</v>
      </c>
      <c r="E26" s="111">
        <v>8017601.3600000003</v>
      </c>
      <c r="F26" s="111">
        <v>8544724.6600000001</v>
      </c>
      <c r="G26" s="87">
        <v>0</v>
      </c>
    </row>
    <row r="27" spans="1:7" s="8" customFormat="1" x14ac:dyDescent="0.2">
      <c r="A27" s="110" t="s">
        <v>403</v>
      </c>
      <c r="B27" s="111">
        <v>298425.15000000002</v>
      </c>
      <c r="C27" s="87">
        <v>0</v>
      </c>
      <c r="D27" s="88">
        <v>0</v>
      </c>
      <c r="E27" s="111">
        <v>298425.15000000002</v>
      </c>
      <c r="F27" s="87">
        <v>0</v>
      </c>
      <c r="G27" s="87">
        <v>0</v>
      </c>
    </row>
    <row r="28" spans="1:7" s="8" customFormat="1" x14ac:dyDescent="0.2">
      <c r="A28" s="110" t="s">
        <v>404</v>
      </c>
      <c r="B28" s="88">
        <v>0</v>
      </c>
      <c r="C28" s="87">
        <v>449050.82</v>
      </c>
      <c r="D28" s="88">
        <v>0</v>
      </c>
      <c r="E28" s="111">
        <v>449050.82</v>
      </c>
      <c r="F28" s="111">
        <v>449050.82</v>
      </c>
      <c r="G28" s="87">
        <v>0</v>
      </c>
    </row>
    <row r="29" spans="1:7" s="8" customFormat="1" x14ac:dyDescent="0.2">
      <c r="A29" s="110" t="s">
        <v>405</v>
      </c>
      <c r="B29" s="111">
        <v>-366245.52</v>
      </c>
      <c r="C29" s="88">
        <v>0</v>
      </c>
      <c r="D29" s="87">
        <v>0</v>
      </c>
      <c r="E29" s="111">
        <v>-366245.52</v>
      </c>
      <c r="F29" s="87">
        <v>0</v>
      </c>
      <c r="G29" s="87">
        <v>0</v>
      </c>
    </row>
    <row r="30" spans="1:7" x14ac:dyDescent="0.2">
      <c r="A30" s="110" t="s">
        <v>406</v>
      </c>
      <c r="B30" s="111">
        <v>-82270.38</v>
      </c>
      <c r="C30" s="88">
        <v>0</v>
      </c>
      <c r="D30" s="87">
        <v>0</v>
      </c>
      <c r="E30" s="111">
        <v>-82270.38</v>
      </c>
      <c r="F30" s="87">
        <v>0</v>
      </c>
      <c r="G30" s="87">
        <v>0</v>
      </c>
    </row>
    <row r="31" spans="1:7" x14ac:dyDescent="0.2">
      <c r="A31" s="110" t="s">
        <v>407</v>
      </c>
      <c r="B31" s="111">
        <v>268490.5</v>
      </c>
      <c r="C31" s="87">
        <v>0</v>
      </c>
      <c r="D31" s="88">
        <v>0</v>
      </c>
      <c r="E31" s="111">
        <v>268490.5</v>
      </c>
      <c r="F31" s="87">
        <v>0</v>
      </c>
      <c r="G31" s="87">
        <v>0</v>
      </c>
    </row>
    <row r="32" spans="1:7" x14ac:dyDescent="0.2">
      <c r="A32" s="110" t="s">
        <v>408</v>
      </c>
      <c r="B32" s="111">
        <v>-1378881.13</v>
      </c>
      <c r="C32" s="87">
        <v>1000000</v>
      </c>
      <c r="D32" s="87">
        <v>0</v>
      </c>
      <c r="E32" s="111">
        <v>-378881.13</v>
      </c>
      <c r="F32" s="111">
        <v>1000000</v>
      </c>
      <c r="G32" s="87">
        <v>0</v>
      </c>
    </row>
    <row r="33" spans="1:7" x14ac:dyDescent="0.2">
      <c r="A33" s="110" t="s">
        <v>407</v>
      </c>
      <c r="B33" s="111">
        <v>-420718.37</v>
      </c>
      <c r="C33" s="88">
        <v>0</v>
      </c>
      <c r="D33" s="87">
        <v>0</v>
      </c>
      <c r="E33" s="111">
        <v>-420718.37</v>
      </c>
      <c r="F33" s="87">
        <v>0</v>
      </c>
      <c r="G33" s="87">
        <v>0</v>
      </c>
    </row>
    <row r="34" spans="1:7" x14ac:dyDescent="0.2">
      <c r="A34" s="112" t="s">
        <v>408</v>
      </c>
      <c r="B34" s="113">
        <v>0</v>
      </c>
      <c r="C34" s="114">
        <v>10785161.08</v>
      </c>
      <c r="D34" s="115">
        <v>-19329885.739999998</v>
      </c>
      <c r="E34" s="115">
        <v>-8544724.6600000001</v>
      </c>
      <c r="F34" s="115">
        <v>-8544724.6600000001</v>
      </c>
      <c r="G34" s="114">
        <v>0</v>
      </c>
    </row>
    <row r="37" spans="1:7" x14ac:dyDescent="0.2">
      <c r="A37" s="77" t="s">
        <v>160</v>
      </c>
      <c r="B37" s="78"/>
      <c r="C37" s="77"/>
      <c r="D37" s="81"/>
      <c r="E37" s="81"/>
      <c r="F37" s="81"/>
      <c r="G37" s="81"/>
    </row>
    <row r="38" spans="1:7" x14ac:dyDescent="0.2">
      <c r="A38" s="77" t="s">
        <v>161</v>
      </c>
      <c r="B38" s="81"/>
      <c r="C38" s="77"/>
      <c r="D38" s="80"/>
      <c r="E38" s="80"/>
      <c r="F38" s="80"/>
      <c r="G38" s="80"/>
    </row>
    <row r="39" spans="1:7" x14ac:dyDescent="0.2">
      <c r="A39" s="6"/>
      <c r="B39" s="47"/>
      <c r="C39" s="47"/>
      <c r="D39" s="1"/>
      <c r="E39" s="1"/>
      <c r="F39" s="1"/>
      <c r="G39" s="1"/>
    </row>
    <row r="40" spans="1:7" x14ac:dyDescent="0.2">
      <c r="A40" s="1"/>
      <c r="B40" s="1"/>
      <c r="C40" s="1"/>
      <c r="D40" s="1"/>
      <c r="E40" s="1"/>
      <c r="F40" s="1"/>
      <c r="G40" s="1"/>
    </row>
    <row r="41" spans="1:7" s="81" customFormat="1" x14ac:dyDescent="0.2">
      <c r="A41" s="8" t="s">
        <v>353</v>
      </c>
      <c r="B41" s="8"/>
      <c r="C41" s="8" t="s">
        <v>3</v>
      </c>
      <c r="D41" s="8"/>
      <c r="E41" s="8"/>
      <c r="F41" s="8"/>
      <c r="G41" s="8"/>
    </row>
    <row r="42" spans="1:7" s="80" customFormat="1" x14ac:dyDescent="0.2">
      <c r="A42" s="8" t="s">
        <v>354</v>
      </c>
      <c r="B42" s="8"/>
      <c r="C42" s="8" t="s">
        <v>4</v>
      </c>
      <c r="D42" s="8"/>
      <c r="E42" s="8"/>
      <c r="F42" s="8"/>
      <c r="G42" s="8"/>
    </row>
    <row r="43" spans="1:7" s="1" customFormat="1" x14ac:dyDescent="0.2">
      <c r="A43" s="9"/>
      <c r="B43" s="9"/>
      <c r="C43" s="9"/>
      <c r="D43" s="9"/>
      <c r="E43" s="9"/>
      <c r="F43" s="9"/>
      <c r="G43" s="9"/>
    </row>
    <row r="44" spans="1:7" s="1" customFormat="1" x14ac:dyDescent="0.2">
      <c r="A44" s="9"/>
      <c r="B44" s="9"/>
      <c r="C44" s="9"/>
      <c r="D44" s="9"/>
      <c r="E44" s="9"/>
      <c r="F44" s="9"/>
      <c r="G44" s="9"/>
    </row>
    <row r="45" spans="1:7" s="8" customFormat="1" x14ac:dyDescent="0.2">
      <c r="A45" s="9"/>
      <c r="B45" s="9"/>
      <c r="C45" s="9"/>
      <c r="D45" s="9"/>
      <c r="E45" s="9"/>
      <c r="F45" s="9"/>
      <c r="G45" s="9"/>
    </row>
    <row r="46" spans="1:7" s="8" customFormat="1" x14ac:dyDescent="0.2">
      <c r="A46" s="9"/>
      <c r="B46" s="9"/>
      <c r="C46" s="9"/>
      <c r="D46" s="9"/>
      <c r="E46" s="9"/>
      <c r="F46" s="9"/>
      <c r="G46" s="9"/>
    </row>
  </sheetData>
  <mergeCells count="3">
    <mergeCell ref="A1:D1"/>
    <mergeCell ref="A2:D2"/>
    <mergeCell ref="A3:D3"/>
  </mergeCells>
  <printOptions horizontalCentered="1"/>
  <pageMargins left="0.64" right="0.53" top="0.74803149606299213" bottom="0.74803149606299213" header="0.31496062992125984" footer="0.31496062992125984"/>
  <pageSetup scale="9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44"/>
  <sheetViews>
    <sheetView showGridLines="0" zoomScaleNormal="100" workbookViewId="0">
      <selection activeCell="F30" sqref="F30"/>
    </sheetView>
  </sheetViews>
  <sheetFormatPr baseColWidth="10" defaultRowHeight="11.25" x14ac:dyDescent="0.2"/>
  <cols>
    <col min="1" max="1" width="64.85546875" style="81" customWidth="1"/>
    <col min="2" max="3" width="20.7109375" style="79" customWidth="1"/>
    <col min="4" max="4" width="7.7109375" style="77" customWidth="1"/>
    <col min="5" max="5" width="12.28515625" style="80" bestFit="1" customWidth="1"/>
    <col min="6" max="6" width="19.140625" style="80" customWidth="1"/>
    <col min="7" max="256" width="11.42578125" style="80"/>
    <col min="257" max="257" width="10.85546875" style="80" customWidth="1"/>
    <col min="258" max="258" width="70.42578125" style="80" customWidth="1"/>
    <col min="259" max="259" width="20.7109375" style="80" customWidth="1"/>
    <col min="260" max="260" width="7.7109375" style="80" customWidth="1"/>
    <col min="261" max="512" width="11.42578125" style="80"/>
    <col min="513" max="513" width="10.85546875" style="80" customWidth="1"/>
    <col min="514" max="514" width="70.42578125" style="80" customWidth="1"/>
    <col min="515" max="515" width="20.7109375" style="80" customWidth="1"/>
    <col min="516" max="516" width="7.7109375" style="80" customWidth="1"/>
    <col min="517" max="768" width="11.42578125" style="80"/>
    <col min="769" max="769" width="10.85546875" style="80" customWidth="1"/>
    <col min="770" max="770" width="70.42578125" style="80" customWidth="1"/>
    <col min="771" max="771" width="20.7109375" style="80" customWidth="1"/>
    <col min="772" max="772" width="7.7109375" style="80" customWidth="1"/>
    <col min="773" max="1024" width="11.42578125" style="80"/>
    <col min="1025" max="1025" width="10.85546875" style="80" customWidth="1"/>
    <col min="1026" max="1026" width="70.42578125" style="80" customWidth="1"/>
    <col min="1027" max="1027" width="20.7109375" style="80" customWidth="1"/>
    <col min="1028" max="1028" width="7.7109375" style="80" customWidth="1"/>
    <col min="1029" max="1280" width="11.42578125" style="80"/>
    <col min="1281" max="1281" width="10.85546875" style="80" customWidth="1"/>
    <col min="1282" max="1282" width="70.42578125" style="80" customWidth="1"/>
    <col min="1283" max="1283" width="20.7109375" style="80" customWidth="1"/>
    <col min="1284" max="1284" width="7.7109375" style="80" customWidth="1"/>
    <col min="1285" max="1536" width="11.42578125" style="80"/>
    <col min="1537" max="1537" width="10.85546875" style="80" customWidth="1"/>
    <col min="1538" max="1538" width="70.42578125" style="80" customWidth="1"/>
    <col min="1539" max="1539" width="20.7109375" style="80" customWidth="1"/>
    <col min="1540" max="1540" width="7.7109375" style="80" customWidth="1"/>
    <col min="1541" max="1792" width="11.42578125" style="80"/>
    <col min="1793" max="1793" width="10.85546875" style="80" customWidth="1"/>
    <col min="1794" max="1794" width="70.42578125" style="80" customWidth="1"/>
    <col min="1795" max="1795" width="20.7109375" style="80" customWidth="1"/>
    <col min="1796" max="1796" width="7.7109375" style="80" customWidth="1"/>
    <col min="1797" max="2048" width="11.42578125" style="80"/>
    <col min="2049" max="2049" width="10.85546875" style="80" customWidth="1"/>
    <col min="2050" max="2050" width="70.42578125" style="80" customWidth="1"/>
    <col min="2051" max="2051" width="20.7109375" style="80" customWidth="1"/>
    <col min="2052" max="2052" width="7.7109375" style="80" customWidth="1"/>
    <col min="2053" max="2304" width="11.42578125" style="80"/>
    <col min="2305" max="2305" width="10.85546875" style="80" customWidth="1"/>
    <col min="2306" max="2306" width="70.42578125" style="80" customWidth="1"/>
    <col min="2307" max="2307" width="20.7109375" style="80" customWidth="1"/>
    <col min="2308" max="2308" width="7.7109375" style="80" customWidth="1"/>
    <col min="2309" max="2560" width="11.42578125" style="80"/>
    <col min="2561" max="2561" width="10.85546875" style="80" customWidth="1"/>
    <col min="2562" max="2562" width="70.42578125" style="80" customWidth="1"/>
    <col min="2563" max="2563" width="20.7109375" style="80" customWidth="1"/>
    <col min="2564" max="2564" width="7.7109375" style="80" customWidth="1"/>
    <col min="2565" max="2816" width="11.42578125" style="80"/>
    <col min="2817" max="2817" width="10.85546875" style="80" customWidth="1"/>
    <col min="2818" max="2818" width="70.42578125" style="80" customWidth="1"/>
    <col min="2819" max="2819" width="20.7109375" style="80" customWidth="1"/>
    <col min="2820" max="2820" width="7.7109375" style="80" customWidth="1"/>
    <col min="2821" max="3072" width="11.42578125" style="80"/>
    <col min="3073" max="3073" width="10.85546875" style="80" customWidth="1"/>
    <col min="3074" max="3074" width="70.42578125" style="80" customWidth="1"/>
    <col min="3075" max="3075" width="20.7109375" style="80" customWidth="1"/>
    <col min="3076" max="3076" width="7.7109375" style="80" customWidth="1"/>
    <col min="3077" max="3328" width="11.42578125" style="80"/>
    <col min="3329" max="3329" width="10.85546875" style="80" customWidth="1"/>
    <col min="3330" max="3330" width="70.42578125" style="80" customWidth="1"/>
    <col min="3331" max="3331" width="20.7109375" style="80" customWidth="1"/>
    <col min="3332" max="3332" width="7.7109375" style="80" customWidth="1"/>
    <col min="3333" max="3584" width="11.42578125" style="80"/>
    <col min="3585" max="3585" width="10.85546875" style="80" customWidth="1"/>
    <col min="3586" max="3586" width="70.42578125" style="80" customWidth="1"/>
    <col min="3587" max="3587" width="20.7109375" style="80" customWidth="1"/>
    <col min="3588" max="3588" width="7.7109375" style="80" customWidth="1"/>
    <col min="3589" max="3840" width="11.42578125" style="80"/>
    <col min="3841" max="3841" width="10.85546875" style="80" customWidth="1"/>
    <col min="3842" max="3842" width="70.42578125" style="80" customWidth="1"/>
    <col min="3843" max="3843" width="20.7109375" style="80" customWidth="1"/>
    <col min="3844" max="3844" width="7.7109375" style="80" customWidth="1"/>
    <col min="3845" max="4096" width="11.42578125" style="80"/>
    <col min="4097" max="4097" width="10.85546875" style="80" customWidth="1"/>
    <col min="4098" max="4098" width="70.42578125" style="80" customWidth="1"/>
    <col min="4099" max="4099" width="20.7109375" style="80" customWidth="1"/>
    <col min="4100" max="4100" width="7.7109375" style="80" customWidth="1"/>
    <col min="4101" max="4352" width="11.42578125" style="80"/>
    <col min="4353" max="4353" width="10.85546875" style="80" customWidth="1"/>
    <col min="4354" max="4354" width="70.42578125" style="80" customWidth="1"/>
    <col min="4355" max="4355" width="20.7109375" style="80" customWidth="1"/>
    <col min="4356" max="4356" width="7.7109375" style="80" customWidth="1"/>
    <col min="4357" max="4608" width="11.42578125" style="80"/>
    <col min="4609" max="4609" width="10.85546875" style="80" customWidth="1"/>
    <col min="4610" max="4610" width="70.42578125" style="80" customWidth="1"/>
    <col min="4611" max="4611" width="20.7109375" style="80" customWidth="1"/>
    <col min="4612" max="4612" width="7.7109375" style="80" customWidth="1"/>
    <col min="4613" max="4864" width="11.42578125" style="80"/>
    <col min="4865" max="4865" width="10.85546875" style="80" customWidth="1"/>
    <col min="4866" max="4866" width="70.42578125" style="80" customWidth="1"/>
    <col min="4867" max="4867" width="20.7109375" style="80" customWidth="1"/>
    <col min="4868" max="4868" width="7.7109375" style="80" customWidth="1"/>
    <col min="4869" max="5120" width="11.42578125" style="80"/>
    <col min="5121" max="5121" width="10.85546875" style="80" customWidth="1"/>
    <col min="5122" max="5122" width="70.42578125" style="80" customWidth="1"/>
    <col min="5123" max="5123" width="20.7109375" style="80" customWidth="1"/>
    <col min="5124" max="5124" width="7.7109375" style="80" customWidth="1"/>
    <col min="5125" max="5376" width="11.42578125" style="80"/>
    <col min="5377" max="5377" width="10.85546875" style="80" customWidth="1"/>
    <col min="5378" max="5378" width="70.42578125" style="80" customWidth="1"/>
    <col min="5379" max="5379" width="20.7109375" style="80" customWidth="1"/>
    <col min="5380" max="5380" width="7.7109375" style="80" customWidth="1"/>
    <col min="5381" max="5632" width="11.42578125" style="80"/>
    <col min="5633" max="5633" width="10.85546875" style="80" customWidth="1"/>
    <col min="5634" max="5634" width="70.42578125" style="80" customWidth="1"/>
    <col min="5635" max="5635" width="20.7109375" style="80" customWidth="1"/>
    <col min="5636" max="5636" width="7.7109375" style="80" customWidth="1"/>
    <col min="5637" max="5888" width="11.42578125" style="80"/>
    <col min="5889" max="5889" width="10.85546875" style="80" customWidth="1"/>
    <col min="5890" max="5890" width="70.42578125" style="80" customWidth="1"/>
    <col min="5891" max="5891" width="20.7109375" style="80" customWidth="1"/>
    <col min="5892" max="5892" width="7.7109375" style="80" customWidth="1"/>
    <col min="5893" max="6144" width="11.42578125" style="80"/>
    <col min="6145" max="6145" width="10.85546875" style="80" customWidth="1"/>
    <col min="6146" max="6146" width="70.42578125" style="80" customWidth="1"/>
    <col min="6147" max="6147" width="20.7109375" style="80" customWidth="1"/>
    <col min="6148" max="6148" width="7.7109375" style="80" customWidth="1"/>
    <col min="6149" max="6400" width="11.42578125" style="80"/>
    <col min="6401" max="6401" width="10.85546875" style="80" customWidth="1"/>
    <col min="6402" max="6402" width="70.42578125" style="80" customWidth="1"/>
    <col min="6403" max="6403" width="20.7109375" style="80" customWidth="1"/>
    <col min="6404" max="6404" width="7.7109375" style="80" customWidth="1"/>
    <col min="6405" max="6656" width="11.42578125" style="80"/>
    <col min="6657" max="6657" width="10.85546875" style="80" customWidth="1"/>
    <col min="6658" max="6658" width="70.42578125" style="80" customWidth="1"/>
    <col min="6659" max="6659" width="20.7109375" style="80" customWidth="1"/>
    <col min="6660" max="6660" width="7.7109375" style="80" customWidth="1"/>
    <col min="6661" max="6912" width="11.42578125" style="80"/>
    <col min="6913" max="6913" width="10.85546875" style="80" customWidth="1"/>
    <col min="6914" max="6914" width="70.42578125" style="80" customWidth="1"/>
    <col min="6915" max="6915" width="20.7109375" style="80" customWidth="1"/>
    <col min="6916" max="6916" width="7.7109375" style="80" customWidth="1"/>
    <col min="6917" max="7168" width="11.42578125" style="80"/>
    <col min="7169" max="7169" width="10.85546875" style="80" customWidth="1"/>
    <col min="7170" max="7170" width="70.42578125" style="80" customWidth="1"/>
    <col min="7171" max="7171" width="20.7109375" style="80" customWidth="1"/>
    <col min="7172" max="7172" width="7.7109375" style="80" customWidth="1"/>
    <col min="7173" max="7424" width="11.42578125" style="80"/>
    <col min="7425" max="7425" width="10.85546875" style="80" customWidth="1"/>
    <col min="7426" max="7426" width="70.42578125" style="80" customWidth="1"/>
    <col min="7427" max="7427" width="20.7109375" style="80" customWidth="1"/>
    <col min="7428" max="7428" width="7.7109375" style="80" customWidth="1"/>
    <col min="7429" max="7680" width="11.42578125" style="80"/>
    <col min="7681" max="7681" width="10.85546875" style="80" customWidth="1"/>
    <col min="7682" max="7682" width="70.42578125" style="80" customWidth="1"/>
    <col min="7683" max="7683" width="20.7109375" style="80" customWidth="1"/>
    <col min="7684" max="7684" width="7.7109375" style="80" customWidth="1"/>
    <col min="7685" max="7936" width="11.42578125" style="80"/>
    <col min="7937" max="7937" width="10.85546875" style="80" customWidth="1"/>
    <col min="7938" max="7938" width="70.42578125" style="80" customWidth="1"/>
    <col min="7939" max="7939" width="20.7109375" style="80" customWidth="1"/>
    <col min="7940" max="7940" width="7.7109375" style="80" customWidth="1"/>
    <col min="7941" max="8192" width="11.42578125" style="80"/>
    <col min="8193" max="8193" width="10.85546875" style="80" customWidth="1"/>
    <col min="8194" max="8194" width="70.42578125" style="80" customWidth="1"/>
    <col min="8195" max="8195" width="20.7109375" style="80" customWidth="1"/>
    <col min="8196" max="8196" width="7.7109375" style="80" customWidth="1"/>
    <col min="8197" max="8448" width="11.42578125" style="80"/>
    <col min="8449" max="8449" width="10.85546875" style="80" customWidth="1"/>
    <col min="8450" max="8450" width="70.42578125" style="80" customWidth="1"/>
    <col min="8451" max="8451" width="20.7109375" style="80" customWidth="1"/>
    <col min="8452" max="8452" width="7.7109375" style="80" customWidth="1"/>
    <col min="8453" max="8704" width="11.42578125" style="80"/>
    <col min="8705" max="8705" width="10.85546875" style="80" customWidth="1"/>
    <col min="8706" max="8706" width="70.42578125" style="80" customWidth="1"/>
    <col min="8707" max="8707" width="20.7109375" style="80" customWidth="1"/>
    <col min="8708" max="8708" width="7.7109375" style="80" customWidth="1"/>
    <col min="8709" max="8960" width="11.42578125" style="80"/>
    <col min="8961" max="8961" width="10.85546875" style="80" customWidth="1"/>
    <col min="8962" max="8962" width="70.42578125" style="80" customWidth="1"/>
    <col min="8963" max="8963" width="20.7109375" style="80" customWidth="1"/>
    <col min="8964" max="8964" width="7.7109375" style="80" customWidth="1"/>
    <col min="8965" max="9216" width="11.42578125" style="80"/>
    <col min="9217" max="9217" width="10.85546875" style="80" customWidth="1"/>
    <col min="9218" max="9218" width="70.42578125" style="80" customWidth="1"/>
    <col min="9219" max="9219" width="20.7109375" style="80" customWidth="1"/>
    <col min="9220" max="9220" width="7.7109375" style="80" customWidth="1"/>
    <col min="9221" max="9472" width="11.42578125" style="80"/>
    <col min="9473" max="9473" width="10.85546875" style="80" customWidth="1"/>
    <col min="9474" max="9474" width="70.42578125" style="80" customWidth="1"/>
    <col min="9475" max="9475" width="20.7109375" style="80" customWidth="1"/>
    <col min="9476" max="9476" width="7.7109375" style="80" customWidth="1"/>
    <col min="9477" max="9728" width="11.42578125" style="80"/>
    <col min="9729" max="9729" width="10.85546875" style="80" customWidth="1"/>
    <col min="9730" max="9730" width="70.42578125" style="80" customWidth="1"/>
    <col min="9731" max="9731" width="20.7109375" style="80" customWidth="1"/>
    <col min="9732" max="9732" width="7.7109375" style="80" customWidth="1"/>
    <col min="9733" max="9984" width="11.42578125" style="80"/>
    <col min="9985" max="9985" width="10.85546875" style="80" customWidth="1"/>
    <col min="9986" max="9986" width="70.42578125" style="80" customWidth="1"/>
    <col min="9987" max="9987" width="20.7109375" style="80" customWidth="1"/>
    <col min="9988" max="9988" width="7.7109375" style="80" customWidth="1"/>
    <col min="9989" max="10240" width="11.42578125" style="80"/>
    <col min="10241" max="10241" width="10.85546875" style="80" customWidth="1"/>
    <col min="10242" max="10242" width="70.42578125" style="80" customWidth="1"/>
    <col min="10243" max="10243" width="20.7109375" style="80" customWidth="1"/>
    <col min="10244" max="10244" width="7.7109375" style="80" customWidth="1"/>
    <col min="10245" max="10496" width="11.42578125" style="80"/>
    <col min="10497" max="10497" width="10.85546875" style="80" customWidth="1"/>
    <col min="10498" max="10498" width="70.42578125" style="80" customWidth="1"/>
    <col min="10499" max="10499" width="20.7109375" style="80" customWidth="1"/>
    <col min="10500" max="10500" width="7.7109375" style="80" customWidth="1"/>
    <col min="10501" max="10752" width="11.42578125" style="80"/>
    <col min="10753" max="10753" width="10.85546875" style="80" customWidth="1"/>
    <col min="10754" max="10754" width="70.42578125" style="80" customWidth="1"/>
    <col min="10755" max="10755" width="20.7109375" style="80" customWidth="1"/>
    <col min="10756" max="10756" width="7.7109375" style="80" customWidth="1"/>
    <col min="10757" max="11008" width="11.42578125" style="80"/>
    <col min="11009" max="11009" width="10.85546875" style="80" customWidth="1"/>
    <col min="11010" max="11010" width="70.42578125" style="80" customWidth="1"/>
    <col min="11011" max="11011" width="20.7109375" style="80" customWidth="1"/>
    <col min="11012" max="11012" width="7.7109375" style="80" customWidth="1"/>
    <col min="11013" max="11264" width="11.42578125" style="80"/>
    <col min="11265" max="11265" width="10.85546875" style="80" customWidth="1"/>
    <col min="11266" max="11266" width="70.42578125" style="80" customWidth="1"/>
    <col min="11267" max="11267" width="20.7109375" style="80" customWidth="1"/>
    <col min="11268" max="11268" width="7.7109375" style="80" customWidth="1"/>
    <col min="11269" max="11520" width="11.42578125" style="80"/>
    <col min="11521" max="11521" width="10.85546875" style="80" customWidth="1"/>
    <col min="11522" max="11522" width="70.42578125" style="80" customWidth="1"/>
    <col min="11523" max="11523" width="20.7109375" style="80" customWidth="1"/>
    <col min="11524" max="11524" width="7.7109375" style="80" customWidth="1"/>
    <col min="11525" max="11776" width="11.42578125" style="80"/>
    <col min="11777" max="11777" width="10.85546875" style="80" customWidth="1"/>
    <col min="11778" max="11778" width="70.42578125" style="80" customWidth="1"/>
    <col min="11779" max="11779" width="20.7109375" style="80" customWidth="1"/>
    <col min="11780" max="11780" width="7.7109375" style="80" customWidth="1"/>
    <col min="11781" max="12032" width="11.42578125" style="80"/>
    <col min="12033" max="12033" width="10.85546875" style="80" customWidth="1"/>
    <col min="12034" max="12034" width="70.42578125" style="80" customWidth="1"/>
    <col min="12035" max="12035" width="20.7109375" style="80" customWidth="1"/>
    <col min="12036" max="12036" width="7.7109375" style="80" customWidth="1"/>
    <col min="12037" max="12288" width="11.42578125" style="80"/>
    <col min="12289" max="12289" width="10.85546875" style="80" customWidth="1"/>
    <col min="12290" max="12290" width="70.42578125" style="80" customWidth="1"/>
    <col min="12291" max="12291" width="20.7109375" style="80" customWidth="1"/>
    <col min="12292" max="12292" width="7.7109375" style="80" customWidth="1"/>
    <col min="12293" max="12544" width="11.42578125" style="80"/>
    <col min="12545" max="12545" width="10.85546875" style="80" customWidth="1"/>
    <col min="12546" max="12546" width="70.42578125" style="80" customWidth="1"/>
    <col min="12547" max="12547" width="20.7109375" style="80" customWidth="1"/>
    <col min="12548" max="12548" width="7.7109375" style="80" customWidth="1"/>
    <col min="12549" max="12800" width="11.42578125" style="80"/>
    <col min="12801" max="12801" width="10.85546875" style="80" customWidth="1"/>
    <col min="12802" max="12802" width="70.42578125" style="80" customWidth="1"/>
    <col min="12803" max="12803" width="20.7109375" style="80" customWidth="1"/>
    <col min="12804" max="12804" width="7.7109375" style="80" customWidth="1"/>
    <col min="12805" max="13056" width="11.42578125" style="80"/>
    <col min="13057" max="13057" width="10.85546875" style="80" customWidth="1"/>
    <col min="13058" max="13058" width="70.42578125" style="80" customWidth="1"/>
    <col min="13059" max="13059" width="20.7109375" style="80" customWidth="1"/>
    <col min="13060" max="13060" width="7.7109375" style="80" customWidth="1"/>
    <col min="13061" max="13312" width="11.42578125" style="80"/>
    <col min="13313" max="13313" width="10.85546875" style="80" customWidth="1"/>
    <col min="13314" max="13314" width="70.42578125" style="80" customWidth="1"/>
    <col min="13315" max="13315" width="20.7109375" style="80" customWidth="1"/>
    <col min="13316" max="13316" width="7.7109375" style="80" customWidth="1"/>
    <col min="13317" max="13568" width="11.42578125" style="80"/>
    <col min="13569" max="13569" width="10.85546875" style="80" customWidth="1"/>
    <col min="13570" max="13570" width="70.42578125" style="80" customWidth="1"/>
    <col min="13571" max="13571" width="20.7109375" style="80" customWidth="1"/>
    <col min="13572" max="13572" width="7.7109375" style="80" customWidth="1"/>
    <col min="13573" max="13824" width="11.42578125" style="80"/>
    <col min="13825" max="13825" width="10.85546875" style="80" customWidth="1"/>
    <col min="13826" max="13826" width="70.42578125" style="80" customWidth="1"/>
    <col min="13827" max="13827" width="20.7109375" style="80" customWidth="1"/>
    <col min="13828" max="13828" width="7.7109375" style="80" customWidth="1"/>
    <col min="13829" max="14080" width="11.42578125" style="80"/>
    <col min="14081" max="14081" width="10.85546875" style="80" customWidth="1"/>
    <col min="14082" max="14082" width="70.42578125" style="80" customWidth="1"/>
    <col min="14083" max="14083" width="20.7109375" style="80" customWidth="1"/>
    <col min="14084" max="14084" width="7.7109375" style="80" customWidth="1"/>
    <col min="14085" max="14336" width="11.42578125" style="80"/>
    <col min="14337" max="14337" width="10.85546875" style="80" customWidth="1"/>
    <col min="14338" max="14338" width="70.42578125" style="80" customWidth="1"/>
    <col min="14339" max="14339" width="20.7109375" style="80" customWidth="1"/>
    <col min="14340" max="14340" width="7.7109375" style="80" customWidth="1"/>
    <col min="14341" max="14592" width="11.42578125" style="80"/>
    <col min="14593" max="14593" width="10.85546875" style="80" customWidth="1"/>
    <col min="14594" max="14594" width="70.42578125" style="80" customWidth="1"/>
    <col min="14595" max="14595" width="20.7109375" style="80" customWidth="1"/>
    <col min="14596" max="14596" width="7.7109375" style="80" customWidth="1"/>
    <col min="14597" max="14848" width="11.42578125" style="80"/>
    <col min="14849" max="14849" width="10.85546875" style="80" customWidth="1"/>
    <col min="14850" max="14850" width="70.42578125" style="80" customWidth="1"/>
    <col min="14851" max="14851" width="20.7109375" style="80" customWidth="1"/>
    <col min="14852" max="14852" width="7.7109375" style="80" customWidth="1"/>
    <col min="14853" max="15104" width="11.42578125" style="80"/>
    <col min="15105" max="15105" width="10.85546875" style="80" customWidth="1"/>
    <col min="15106" max="15106" width="70.42578125" style="80" customWidth="1"/>
    <col min="15107" max="15107" width="20.7109375" style="80" customWidth="1"/>
    <col min="15108" max="15108" width="7.7109375" style="80" customWidth="1"/>
    <col min="15109" max="15360" width="11.42578125" style="80"/>
    <col min="15361" max="15361" width="10.85546875" style="80" customWidth="1"/>
    <col min="15362" max="15362" width="70.42578125" style="80" customWidth="1"/>
    <col min="15363" max="15363" width="20.7109375" style="80" customWidth="1"/>
    <col min="15364" max="15364" width="7.7109375" style="80" customWidth="1"/>
    <col min="15365" max="15616" width="11.42578125" style="80"/>
    <col min="15617" max="15617" width="10.85546875" style="80" customWidth="1"/>
    <col min="15618" max="15618" width="70.42578125" style="80" customWidth="1"/>
    <col min="15619" max="15619" width="20.7109375" style="80" customWidth="1"/>
    <col min="15620" max="15620" width="7.7109375" style="80" customWidth="1"/>
    <col min="15621" max="15872" width="11.42578125" style="80"/>
    <col min="15873" max="15873" width="10.85546875" style="80" customWidth="1"/>
    <col min="15874" max="15874" width="70.42578125" style="80" customWidth="1"/>
    <col min="15875" max="15875" width="20.7109375" style="80" customWidth="1"/>
    <col min="15876" max="15876" width="7.7109375" style="80" customWidth="1"/>
    <col min="15877" max="16128" width="11.42578125" style="80"/>
    <col min="16129" max="16129" width="10.85546875" style="80" customWidth="1"/>
    <col min="16130" max="16130" width="70.42578125" style="80" customWidth="1"/>
    <col min="16131" max="16131" width="20.7109375" style="80" customWidth="1"/>
    <col min="16132" max="16132" width="7.7109375" style="80" customWidth="1"/>
    <col min="16133" max="16384" width="11.42578125" style="80"/>
  </cols>
  <sheetData>
    <row r="1" spans="1:5" x14ac:dyDescent="0.2">
      <c r="A1" s="197" t="s">
        <v>509</v>
      </c>
      <c r="B1" s="197"/>
      <c r="C1" s="197"/>
      <c r="D1" s="197"/>
    </row>
    <row r="2" spans="1:5" s="1" customFormat="1" x14ac:dyDescent="0.2">
      <c r="A2" s="197" t="s">
        <v>510</v>
      </c>
      <c r="B2" s="197"/>
      <c r="C2" s="197"/>
      <c r="D2" s="197"/>
    </row>
    <row r="3" spans="1:5" s="1" customFormat="1" x14ac:dyDescent="0.2">
      <c r="A3" s="197" t="s">
        <v>508</v>
      </c>
      <c r="B3" s="197"/>
      <c r="C3" s="197"/>
      <c r="D3" s="197"/>
      <c r="E3" s="67"/>
    </row>
    <row r="4" spans="1:5" s="1" customFormat="1" x14ac:dyDescent="0.2">
      <c r="A4" s="154"/>
      <c r="B4" s="154"/>
      <c r="C4" s="154"/>
      <c r="D4" s="154"/>
      <c r="E4" s="67"/>
    </row>
    <row r="5" spans="1:5" s="1" customFormat="1" x14ac:dyDescent="0.2">
      <c r="A5" s="152" t="s">
        <v>143</v>
      </c>
      <c r="B5" s="153" t="s">
        <v>168</v>
      </c>
      <c r="C5" s="153" t="s">
        <v>169</v>
      </c>
      <c r="D5" s="153" t="s">
        <v>1</v>
      </c>
      <c r="E5" s="67"/>
    </row>
    <row r="6" spans="1:5" s="1" customFormat="1" x14ac:dyDescent="0.2">
      <c r="A6" s="152" t="s">
        <v>184</v>
      </c>
      <c r="B6" s="3">
        <v>-596659.19999999995</v>
      </c>
      <c r="C6" s="3">
        <v>-1452492.22</v>
      </c>
      <c r="D6" s="3">
        <v>0</v>
      </c>
      <c r="E6" s="67"/>
    </row>
    <row r="7" spans="1:5" s="1" customFormat="1" x14ac:dyDescent="0.2">
      <c r="A7" s="152" t="s">
        <v>185</v>
      </c>
      <c r="B7" s="153">
        <v>-15639276.119999999</v>
      </c>
      <c r="C7" s="153">
        <v>-20959525.399999999</v>
      </c>
      <c r="D7" s="153">
        <v>0</v>
      </c>
      <c r="E7" s="68"/>
    </row>
    <row r="8" spans="1:5" ht="22.5" customHeight="1" x14ac:dyDescent="0.2">
      <c r="A8" s="110" t="s">
        <v>170</v>
      </c>
      <c r="B8" s="91">
        <v>0</v>
      </c>
      <c r="C8" s="2">
        <v>-162</v>
      </c>
      <c r="D8" s="2">
        <v>0</v>
      </c>
    </row>
    <row r="9" spans="1:5" x14ac:dyDescent="0.2">
      <c r="A9" s="110" t="s">
        <v>186</v>
      </c>
      <c r="B9" s="2">
        <v>-1587133.4</v>
      </c>
      <c r="C9" s="2">
        <v>-1504850.92</v>
      </c>
      <c r="D9" s="2">
        <v>0</v>
      </c>
    </row>
    <row r="10" spans="1:5" x14ac:dyDescent="0.2">
      <c r="A10" s="110" t="s">
        <v>187</v>
      </c>
      <c r="B10" s="2">
        <v>-7935</v>
      </c>
      <c r="C10" s="2">
        <v>-14411.48</v>
      </c>
      <c r="D10" s="2">
        <v>0</v>
      </c>
      <c r="E10" s="90"/>
    </row>
    <row r="11" spans="1:5" x14ac:dyDescent="0.2">
      <c r="A11" s="110" t="s">
        <v>176</v>
      </c>
      <c r="B11" s="2">
        <v>-5329621</v>
      </c>
      <c r="C11" s="2">
        <v>-9146667</v>
      </c>
      <c r="D11" s="2">
        <v>0</v>
      </c>
    </row>
    <row r="12" spans="1:5" x14ac:dyDescent="0.2">
      <c r="A12" s="110" t="s">
        <v>188</v>
      </c>
      <c r="B12" s="2">
        <v>-8714586.7200000007</v>
      </c>
      <c r="C12" s="2">
        <v>-10293434</v>
      </c>
      <c r="D12" s="2">
        <v>0</v>
      </c>
    </row>
    <row r="13" spans="1:5" x14ac:dyDescent="0.2">
      <c r="A13" s="155" t="s">
        <v>189</v>
      </c>
      <c r="B13" s="156">
        <v>15042616.92</v>
      </c>
      <c r="C13" s="157">
        <v>19507033.18</v>
      </c>
      <c r="D13" s="2">
        <v>0</v>
      </c>
    </row>
    <row r="14" spans="1:5" x14ac:dyDescent="0.2">
      <c r="A14" s="110" t="s">
        <v>180</v>
      </c>
      <c r="B14" s="2">
        <v>12477642.41</v>
      </c>
      <c r="C14" s="2">
        <v>16228962.41</v>
      </c>
      <c r="D14" s="2">
        <v>0</v>
      </c>
    </row>
    <row r="15" spans="1:5" x14ac:dyDescent="0.2">
      <c r="A15" s="110" t="s">
        <v>181</v>
      </c>
      <c r="B15" s="2">
        <v>431358.3</v>
      </c>
      <c r="C15" s="2">
        <v>561766.76</v>
      </c>
      <c r="D15" s="2">
        <v>0</v>
      </c>
    </row>
    <row r="16" spans="1:5" x14ac:dyDescent="0.2">
      <c r="A16" s="110" t="s">
        <v>182</v>
      </c>
      <c r="B16" s="2">
        <v>1885592.21</v>
      </c>
      <c r="C16" s="2">
        <v>2703314.01</v>
      </c>
      <c r="D16" s="2">
        <v>0</v>
      </c>
    </row>
    <row r="17" spans="1:4" x14ac:dyDescent="0.2">
      <c r="A17" s="110" t="s">
        <v>183</v>
      </c>
      <c r="B17" s="2">
        <v>248024</v>
      </c>
      <c r="C17" s="2">
        <v>12990</v>
      </c>
      <c r="D17" s="2">
        <v>0</v>
      </c>
    </row>
    <row r="18" spans="1:4" x14ac:dyDescent="0.2">
      <c r="A18" s="107" t="s">
        <v>184</v>
      </c>
      <c r="B18" s="4">
        <v>-596659.19999999995</v>
      </c>
      <c r="C18" s="4">
        <v>-1452492.22</v>
      </c>
      <c r="D18" s="4">
        <v>0</v>
      </c>
    </row>
    <row r="19" spans="1:4" x14ac:dyDescent="0.2">
      <c r="A19" s="158" t="s">
        <v>190</v>
      </c>
      <c r="B19" s="159">
        <v>-1740718.41</v>
      </c>
      <c r="C19" s="160">
        <v>-10285443.07</v>
      </c>
      <c r="D19" s="3">
        <v>0</v>
      </c>
    </row>
    <row r="20" spans="1:4" x14ac:dyDescent="0.2">
      <c r="A20" s="155" t="s">
        <v>191</v>
      </c>
      <c r="B20" s="156">
        <v>-76549238.859999999</v>
      </c>
      <c r="C20" s="157">
        <v>-76549238.859999999</v>
      </c>
      <c r="D20" s="2">
        <v>0</v>
      </c>
    </row>
    <row r="21" spans="1:4" x14ac:dyDescent="0.2">
      <c r="A21" s="110" t="s">
        <v>192</v>
      </c>
      <c r="B21" s="2">
        <v>-76549238.859999999</v>
      </c>
      <c r="C21" s="2">
        <v>-76549238.859999999</v>
      </c>
      <c r="D21" s="2">
        <v>0</v>
      </c>
    </row>
    <row r="22" spans="1:4" x14ac:dyDescent="0.2">
      <c r="A22" s="155" t="s">
        <v>193</v>
      </c>
      <c r="B22" s="156">
        <v>74808520.450000003</v>
      </c>
      <c r="C22" s="157">
        <v>66263795.789999999</v>
      </c>
      <c r="D22" s="2">
        <v>0</v>
      </c>
    </row>
    <row r="23" spans="1:4" x14ac:dyDescent="0.2">
      <c r="A23" s="110" t="s">
        <v>194</v>
      </c>
      <c r="B23" s="2">
        <v>60866601.159999996</v>
      </c>
      <c r="C23" s="2">
        <v>52321876.5</v>
      </c>
      <c r="D23" s="2">
        <v>0</v>
      </c>
    </row>
    <row r="24" spans="1:4" x14ac:dyDescent="0.2">
      <c r="A24" s="110" t="s">
        <v>195</v>
      </c>
      <c r="B24" s="2">
        <v>13941919.289999999</v>
      </c>
      <c r="C24" s="2">
        <v>13941919.289999999</v>
      </c>
      <c r="D24" s="2">
        <v>0</v>
      </c>
    </row>
    <row r="25" spans="1:4" x14ac:dyDescent="0.2">
      <c r="A25" s="107" t="s">
        <v>190</v>
      </c>
      <c r="B25" s="4">
        <v>-1740718.41</v>
      </c>
      <c r="C25" s="4">
        <v>-10285443.07</v>
      </c>
      <c r="D25" s="4">
        <v>0</v>
      </c>
    </row>
    <row r="26" spans="1:4" x14ac:dyDescent="0.2">
      <c r="A26" s="158" t="s">
        <v>196</v>
      </c>
      <c r="B26" s="159">
        <v>-13847779.300000001</v>
      </c>
      <c r="C26" s="160">
        <v>-11602927.630000001</v>
      </c>
      <c r="D26" s="3">
        <v>0</v>
      </c>
    </row>
    <row r="27" spans="1:4" ht="15" x14ac:dyDescent="0.25">
      <c r="A27" s="161" t="s">
        <v>197</v>
      </c>
      <c r="B27" s="162">
        <v>-13847779.300000001</v>
      </c>
      <c r="C27" s="163">
        <v>-11602927.630000001</v>
      </c>
      <c r="D27" s="2">
        <v>0</v>
      </c>
    </row>
    <row r="28" spans="1:4" x14ac:dyDescent="0.2">
      <c r="A28" s="161" t="s">
        <v>198</v>
      </c>
      <c r="B28" s="162">
        <v>-13847779.300000001</v>
      </c>
      <c r="C28" s="164">
        <v>-11602927.630000001</v>
      </c>
      <c r="D28" s="2">
        <v>0</v>
      </c>
    </row>
    <row r="29" spans="1:4" ht="15" x14ac:dyDescent="0.25">
      <c r="A29" s="165" t="s">
        <v>196</v>
      </c>
      <c r="B29" s="166">
        <v>-13847779.300000001</v>
      </c>
      <c r="C29" s="167">
        <v>-11602927.630000001</v>
      </c>
      <c r="D29" s="4">
        <v>0</v>
      </c>
    </row>
    <row r="30" spans="1:4" x14ac:dyDescent="0.2">
      <c r="A30" s="161" t="s">
        <v>199</v>
      </c>
      <c r="B30" s="162">
        <v>16185156.91</v>
      </c>
      <c r="C30" s="164">
        <v>23340862.920000002</v>
      </c>
      <c r="D30" s="4">
        <v>0</v>
      </c>
    </row>
    <row r="31" spans="1:4" ht="15" x14ac:dyDescent="0.25">
      <c r="A31" s="165" t="s">
        <v>200</v>
      </c>
      <c r="B31" s="166">
        <v>16185156.91</v>
      </c>
      <c r="C31" s="167">
        <v>23340862.920000002</v>
      </c>
      <c r="D31" s="4">
        <v>0</v>
      </c>
    </row>
    <row r="32" spans="1:4" x14ac:dyDescent="0.2">
      <c r="A32" s="6"/>
      <c r="B32" s="82"/>
      <c r="C32" s="82"/>
      <c r="D32" s="82"/>
    </row>
    <row r="33" spans="1:4" x14ac:dyDescent="0.2">
      <c r="A33" s="6"/>
      <c r="B33" s="82"/>
      <c r="C33" s="82"/>
      <c r="D33" s="82"/>
    </row>
    <row r="34" spans="1:4" x14ac:dyDescent="0.2">
      <c r="A34" s="77" t="s">
        <v>160</v>
      </c>
      <c r="B34" s="78"/>
      <c r="C34" s="77"/>
      <c r="D34" s="81"/>
    </row>
    <row r="35" spans="1:4" x14ac:dyDescent="0.2">
      <c r="A35" s="77" t="s">
        <v>161</v>
      </c>
      <c r="B35" s="81"/>
      <c r="C35" s="77"/>
      <c r="D35" s="80"/>
    </row>
    <row r="36" spans="1:4" x14ac:dyDescent="0.2">
      <c r="A36" s="6"/>
      <c r="B36" s="47"/>
      <c r="C36" s="47"/>
      <c r="D36" s="1"/>
    </row>
    <row r="37" spans="1:4" s="81" customFormat="1" x14ac:dyDescent="0.2">
      <c r="A37" s="1"/>
      <c r="B37" s="1"/>
      <c r="C37" s="1"/>
      <c r="D37" s="1"/>
    </row>
    <row r="38" spans="1:4" x14ac:dyDescent="0.2">
      <c r="A38" s="8" t="s">
        <v>353</v>
      </c>
      <c r="B38" s="8"/>
      <c r="C38" s="8" t="s">
        <v>3</v>
      </c>
      <c r="D38" s="8"/>
    </row>
    <row r="39" spans="1:4" s="1" customFormat="1" x14ac:dyDescent="0.2">
      <c r="A39" s="8" t="s">
        <v>354</v>
      </c>
      <c r="B39" s="8"/>
      <c r="C39" s="8" t="s">
        <v>4</v>
      </c>
      <c r="D39" s="8"/>
    </row>
    <row r="40" spans="1:4" s="1" customFormat="1" x14ac:dyDescent="0.2">
      <c r="A40" s="8"/>
      <c r="B40" s="8"/>
      <c r="C40" s="8"/>
      <c r="D40" s="8"/>
    </row>
    <row r="41" spans="1:4" s="8" customFormat="1" x14ac:dyDescent="0.2"/>
    <row r="42" spans="1:4" s="8" customFormat="1" x14ac:dyDescent="0.2">
      <c r="A42" s="81"/>
      <c r="B42" s="79"/>
      <c r="C42" s="79"/>
      <c r="D42" s="77"/>
    </row>
    <row r="43" spans="1:4" s="8" customFormat="1" x14ac:dyDescent="0.2">
      <c r="A43" s="81"/>
      <c r="B43" s="79"/>
      <c r="C43" s="79"/>
      <c r="D43" s="77"/>
    </row>
    <row r="44" spans="1:4" s="8" customFormat="1" x14ac:dyDescent="0.2">
      <c r="A44" s="81"/>
      <c r="B44" s="79"/>
      <c r="C44" s="79"/>
      <c r="D44" s="77"/>
    </row>
  </sheetData>
  <mergeCells count="3">
    <mergeCell ref="A1:D1"/>
    <mergeCell ref="A2:D2"/>
    <mergeCell ref="A3:D3"/>
  </mergeCells>
  <printOptions horizontalCentered="1"/>
  <pageMargins left="0.35433070866141736" right="0.19685039370078741" top="0.74803149606299213" bottom="0.74803149606299213" header="0.31496062992125984" footer="0.31496062992125984"/>
  <pageSetup scale="8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F36"/>
  <sheetViews>
    <sheetView showGridLines="0" workbookViewId="0">
      <selection activeCell="A14" sqref="A14:F14"/>
    </sheetView>
  </sheetViews>
  <sheetFormatPr baseColWidth="10" defaultRowHeight="11.25" x14ac:dyDescent="0.2"/>
  <cols>
    <col min="1" max="1" width="42.85546875" style="1" customWidth="1"/>
    <col min="2" max="6" width="14.28515625" style="1" customWidth="1"/>
    <col min="7" max="16384" width="11.42578125" style="1"/>
  </cols>
  <sheetData>
    <row r="1" spans="1:6" s="80" customFormat="1" ht="12.75" x14ac:dyDescent="0.2">
      <c r="A1" s="196" t="s">
        <v>511</v>
      </c>
      <c r="B1" s="196"/>
      <c r="C1" s="196"/>
      <c r="D1" s="196"/>
      <c r="E1" s="196"/>
      <c r="F1" s="196"/>
    </row>
    <row r="2" spans="1:6" ht="12.75" x14ac:dyDescent="0.2">
      <c r="A2" s="196" t="s">
        <v>512</v>
      </c>
      <c r="B2" s="196"/>
      <c r="C2" s="196"/>
      <c r="D2" s="196"/>
      <c r="E2" s="196"/>
      <c r="F2" s="196"/>
    </row>
    <row r="3" spans="1:6" ht="12.75" x14ac:dyDescent="0.2">
      <c r="A3" s="196" t="s">
        <v>508</v>
      </c>
      <c r="B3" s="196"/>
      <c r="C3" s="196"/>
      <c r="D3" s="196"/>
      <c r="E3" s="196"/>
      <c r="F3" s="196"/>
    </row>
    <row r="4" spans="1:6" ht="12.75" x14ac:dyDescent="0.2">
      <c r="A4" s="146"/>
      <c r="B4" s="146"/>
      <c r="C4" s="146"/>
      <c r="D4" s="146"/>
      <c r="E4" s="146"/>
      <c r="F4" s="146"/>
    </row>
    <row r="5" spans="1:6" ht="12.75" x14ac:dyDescent="0.2">
      <c r="A5" s="168" t="s">
        <v>0</v>
      </c>
      <c r="B5" s="169" t="s">
        <v>5</v>
      </c>
      <c r="C5" s="169" t="s">
        <v>6</v>
      </c>
      <c r="D5" s="169" t="s">
        <v>7</v>
      </c>
      <c r="E5" s="169" t="s">
        <v>8</v>
      </c>
      <c r="F5" s="169" t="s">
        <v>9</v>
      </c>
    </row>
    <row r="6" spans="1:6" ht="12.75" x14ac:dyDescent="0.2">
      <c r="A6" s="168" t="s">
        <v>409</v>
      </c>
      <c r="B6" s="170">
        <v>80242688.120000005</v>
      </c>
      <c r="C6" s="170">
        <v>38167250.869999997</v>
      </c>
      <c r="D6" s="171">
        <v>-38949381.210000001</v>
      </c>
      <c r="E6" s="170">
        <v>79460557.780000001</v>
      </c>
      <c r="F6" s="170">
        <v>-782130.34</v>
      </c>
    </row>
    <row r="7" spans="1:6" ht="12.75" x14ac:dyDescent="0.2">
      <c r="A7" s="172" t="s">
        <v>325</v>
      </c>
      <c r="B7" s="173">
        <v>25749828.629999999</v>
      </c>
      <c r="C7" s="173">
        <v>29544139.16</v>
      </c>
      <c r="D7" s="172">
        <v>-38870994.159999996</v>
      </c>
      <c r="E7" s="172">
        <v>16422973.630000001</v>
      </c>
      <c r="F7" s="173">
        <v>-9326855</v>
      </c>
    </row>
    <row r="8" spans="1:6" ht="22.5" customHeight="1" x14ac:dyDescent="0.2">
      <c r="A8" s="110" t="s">
        <v>326</v>
      </c>
      <c r="B8" s="87">
        <v>23340862.920000002</v>
      </c>
      <c r="C8" s="87">
        <v>29526775.789999999</v>
      </c>
      <c r="D8" s="111">
        <v>-36682481.799999997</v>
      </c>
      <c r="E8" s="87">
        <v>16185156.91</v>
      </c>
      <c r="F8" s="87">
        <v>-7155706.0099999998</v>
      </c>
    </row>
    <row r="9" spans="1:6" x14ac:dyDescent="0.2">
      <c r="A9" s="110" t="s">
        <v>167</v>
      </c>
      <c r="B9" s="87">
        <v>20000</v>
      </c>
      <c r="C9" s="87">
        <v>0</v>
      </c>
      <c r="D9" s="88">
        <v>0</v>
      </c>
      <c r="E9" s="87">
        <v>20000</v>
      </c>
      <c r="F9" s="87">
        <v>0</v>
      </c>
    </row>
    <row r="10" spans="1:6" x14ac:dyDescent="0.2">
      <c r="A10" s="110" t="s">
        <v>327</v>
      </c>
      <c r="B10" s="87">
        <v>23320862.920000002</v>
      </c>
      <c r="C10" s="87">
        <v>29526775.789999999</v>
      </c>
      <c r="D10" s="111">
        <v>-36682481.799999997</v>
      </c>
      <c r="E10" s="87">
        <v>16165156.91</v>
      </c>
      <c r="F10" s="87">
        <v>-7155706.0099999998</v>
      </c>
    </row>
    <row r="11" spans="1:6" x14ac:dyDescent="0.2">
      <c r="A11" s="110" t="s">
        <v>328</v>
      </c>
      <c r="B11" s="87">
        <v>2408965.71</v>
      </c>
      <c r="C11" s="87">
        <v>17363.37</v>
      </c>
      <c r="D11" s="111">
        <v>-2188512.36</v>
      </c>
      <c r="E11" s="87">
        <v>237816.72</v>
      </c>
      <c r="F11" s="87">
        <v>-2171148.9900000002</v>
      </c>
    </row>
    <row r="12" spans="1:6" x14ac:dyDescent="0.2">
      <c r="A12" s="110" t="s">
        <v>329</v>
      </c>
      <c r="B12" s="87">
        <v>2170194</v>
      </c>
      <c r="C12" s="87">
        <v>0</v>
      </c>
      <c r="D12" s="111">
        <v>-2170194</v>
      </c>
      <c r="E12" s="87">
        <v>0</v>
      </c>
      <c r="F12" s="87">
        <v>-2170194</v>
      </c>
    </row>
    <row r="13" spans="1:6" x14ac:dyDescent="0.2">
      <c r="A13" s="110" t="s">
        <v>330</v>
      </c>
      <c r="B13" s="87">
        <v>238771.71</v>
      </c>
      <c r="C13" s="87">
        <v>17363.37</v>
      </c>
      <c r="D13" s="111">
        <v>-18318.36</v>
      </c>
      <c r="E13" s="87">
        <v>237816.72</v>
      </c>
      <c r="F13" s="87">
        <v>-954.99</v>
      </c>
    </row>
    <row r="14" spans="1:6" ht="12.75" x14ac:dyDescent="0.2">
      <c r="A14" s="172" t="s">
        <v>331</v>
      </c>
      <c r="B14" s="173">
        <v>54492859.490000002</v>
      </c>
      <c r="C14" s="173">
        <v>8623111.7100000009</v>
      </c>
      <c r="D14" s="172">
        <v>-78387.05</v>
      </c>
      <c r="E14" s="172">
        <v>63037584.149999999</v>
      </c>
      <c r="F14" s="173">
        <v>8544724.6600000001</v>
      </c>
    </row>
    <row r="15" spans="1:6" x14ac:dyDescent="0.2">
      <c r="A15" s="110" t="s">
        <v>332</v>
      </c>
      <c r="B15" s="87">
        <v>52321876.5</v>
      </c>
      <c r="C15" s="87">
        <v>8623111.7100000009</v>
      </c>
      <c r="D15" s="111">
        <v>-78387.05</v>
      </c>
      <c r="E15" s="87">
        <v>60866601.159999996</v>
      </c>
      <c r="F15" s="87">
        <v>8544724.6600000001</v>
      </c>
    </row>
    <row r="16" spans="1:6" x14ac:dyDescent="0.2">
      <c r="A16" s="110" t="s">
        <v>333</v>
      </c>
      <c r="B16" s="87">
        <v>31758696.41</v>
      </c>
      <c r="C16" s="87">
        <v>0</v>
      </c>
      <c r="D16" s="88">
        <v>0</v>
      </c>
      <c r="E16" s="87">
        <v>31758696.41</v>
      </c>
      <c r="F16" s="87">
        <v>0</v>
      </c>
    </row>
    <row r="17" spans="1:6" x14ac:dyDescent="0.2">
      <c r="A17" s="110" t="s">
        <v>334</v>
      </c>
      <c r="B17" s="87">
        <v>20563180.09</v>
      </c>
      <c r="C17" s="87">
        <v>8623111.7100000009</v>
      </c>
      <c r="D17" s="111">
        <v>-78387.05</v>
      </c>
      <c r="E17" s="87">
        <v>29107904.75</v>
      </c>
      <c r="F17" s="87">
        <v>8544724.6600000001</v>
      </c>
    </row>
    <row r="18" spans="1:6" x14ac:dyDescent="0.2">
      <c r="A18" s="110" t="s">
        <v>335</v>
      </c>
      <c r="B18" s="87">
        <v>13941919.289999999</v>
      </c>
      <c r="C18" s="87">
        <v>0</v>
      </c>
      <c r="D18" s="88">
        <v>0</v>
      </c>
      <c r="E18" s="87">
        <v>13941919.289999999</v>
      </c>
      <c r="F18" s="87">
        <v>0</v>
      </c>
    </row>
    <row r="19" spans="1:6" x14ac:dyDescent="0.2">
      <c r="A19" s="110" t="s">
        <v>336</v>
      </c>
      <c r="B19" s="87">
        <v>2061323.91</v>
      </c>
      <c r="C19" s="87">
        <v>0</v>
      </c>
      <c r="D19" s="88">
        <v>0</v>
      </c>
      <c r="E19" s="87">
        <v>2061323.91</v>
      </c>
      <c r="F19" s="87">
        <v>0</v>
      </c>
    </row>
    <row r="20" spans="1:6" x14ac:dyDescent="0.2">
      <c r="A20" s="110" t="s">
        <v>337</v>
      </c>
      <c r="B20" s="87">
        <v>8675611.5299999993</v>
      </c>
      <c r="C20" s="87">
        <v>0</v>
      </c>
      <c r="D20" s="88">
        <v>0</v>
      </c>
      <c r="E20" s="87">
        <v>8675611.5299999993</v>
      </c>
      <c r="F20" s="87">
        <v>0</v>
      </c>
    </row>
    <row r="21" spans="1:6" x14ac:dyDescent="0.2">
      <c r="A21" s="110" t="s">
        <v>338</v>
      </c>
      <c r="B21" s="87">
        <v>244480</v>
      </c>
      <c r="C21" s="87">
        <v>0</v>
      </c>
      <c r="D21" s="88">
        <v>0</v>
      </c>
      <c r="E21" s="87">
        <v>244480</v>
      </c>
      <c r="F21" s="87">
        <v>0</v>
      </c>
    </row>
    <row r="22" spans="1:6" x14ac:dyDescent="0.2">
      <c r="A22" s="110" t="s">
        <v>339</v>
      </c>
      <c r="B22" s="87">
        <v>2960503.85</v>
      </c>
      <c r="C22" s="87">
        <v>0</v>
      </c>
      <c r="D22" s="88">
        <v>0</v>
      </c>
      <c r="E22" s="87">
        <v>2960503.85</v>
      </c>
      <c r="F22" s="87">
        <v>0</v>
      </c>
    </row>
    <row r="23" spans="1:6" x14ac:dyDescent="0.2">
      <c r="A23" s="110" t="s">
        <v>340</v>
      </c>
      <c r="B23" s="87">
        <v>-11770936.300000001</v>
      </c>
      <c r="C23" s="88">
        <v>0</v>
      </c>
      <c r="D23" s="87">
        <v>0</v>
      </c>
      <c r="E23" s="87">
        <v>-11770936.300000001</v>
      </c>
      <c r="F23" s="87">
        <v>0</v>
      </c>
    </row>
    <row r="24" spans="1:6" x14ac:dyDescent="0.2">
      <c r="A24" s="112" t="s">
        <v>341</v>
      </c>
      <c r="B24" s="114">
        <v>-11770936.300000001</v>
      </c>
      <c r="C24" s="113">
        <v>0</v>
      </c>
      <c r="D24" s="114">
        <v>0</v>
      </c>
      <c r="E24" s="114">
        <v>-11770936.300000001</v>
      </c>
      <c r="F24" s="114">
        <v>0</v>
      </c>
    </row>
    <row r="27" spans="1:6" x14ac:dyDescent="0.2">
      <c r="A27" s="77" t="s">
        <v>165</v>
      </c>
      <c r="B27" s="79"/>
      <c r="C27" s="79"/>
      <c r="D27" s="77"/>
      <c r="E27" s="80"/>
      <c r="F27" s="81"/>
    </row>
    <row r="28" spans="1:6" x14ac:dyDescent="0.2">
      <c r="A28" s="77" t="s">
        <v>164</v>
      </c>
      <c r="B28" s="79"/>
      <c r="C28" s="79"/>
      <c r="D28" s="77"/>
      <c r="E28" s="80"/>
      <c r="F28" s="80"/>
    </row>
    <row r="29" spans="1:6" x14ac:dyDescent="0.2">
      <c r="A29" s="77"/>
      <c r="B29" s="79"/>
      <c r="C29" s="79"/>
      <c r="D29" s="77"/>
      <c r="E29" s="80"/>
      <c r="F29" s="80"/>
    </row>
    <row r="30" spans="1:6" s="81" customFormat="1" x14ac:dyDescent="0.2">
      <c r="A30" s="77"/>
      <c r="B30" s="79"/>
      <c r="C30" s="79"/>
      <c r="D30" s="77"/>
      <c r="E30" s="80"/>
      <c r="F30" s="80"/>
    </row>
    <row r="31" spans="1:6" s="80" customFormat="1" x14ac:dyDescent="0.2">
      <c r="A31" s="1"/>
      <c r="B31" s="1"/>
      <c r="C31" s="1"/>
      <c r="D31" s="1"/>
      <c r="E31" s="1"/>
      <c r="F31" s="1"/>
    </row>
    <row r="32" spans="1:6" s="80" customFormat="1" x14ac:dyDescent="0.2">
      <c r="A32" s="8" t="s">
        <v>353</v>
      </c>
      <c r="B32" s="8"/>
      <c r="C32" s="8" t="s">
        <v>3</v>
      </c>
      <c r="D32" s="8"/>
      <c r="E32" s="8"/>
      <c r="F32" s="8"/>
    </row>
    <row r="33" spans="1:6" s="80" customFormat="1" x14ac:dyDescent="0.2">
      <c r="A33" s="8" t="s">
        <v>354</v>
      </c>
      <c r="B33" s="8"/>
      <c r="C33" s="8" t="s">
        <v>4</v>
      </c>
      <c r="D33" s="8"/>
      <c r="E33" s="8"/>
      <c r="F33" s="8"/>
    </row>
    <row r="35" spans="1:6" s="8" customFormat="1" x14ac:dyDescent="0.2">
      <c r="A35" s="1"/>
      <c r="B35" s="1"/>
      <c r="C35" s="1"/>
      <c r="D35" s="1"/>
      <c r="E35" s="1"/>
      <c r="F35" s="1"/>
    </row>
    <row r="36" spans="1:6" s="8" customFormat="1" x14ac:dyDescent="0.2">
      <c r="A36" s="1"/>
      <c r="B36" s="1"/>
      <c r="C36" s="1"/>
      <c r="D36" s="1"/>
      <c r="E36" s="1"/>
      <c r="F36" s="1"/>
    </row>
  </sheetData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G32"/>
  <sheetViews>
    <sheetView showGridLines="0" workbookViewId="0">
      <selection activeCell="A5" sqref="A5:F7"/>
    </sheetView>
  </sheetViews>
  <sheetFormatPr baseColWidth="10" defaultRowHeight="11.25" x14ac:dyDescent="0.2"/>
  <cols>
    <col min="1" max="1" width="42.85546875" style="9" customWidth="1"/>
    <col min="2" max="2" width="14.42578125" style="9" bestFit="1" customWidth="1"/>
    <col min="3" max="4" width="15.5703125" style="9" bestFit="1" customWidth="1"/>
    <col min="5" max="5" width="14.28515625" style="9" customWidth="1"/>
    <col min="6" max="6" width="13.42578125" style="9" bestFit="1" customWidth="1"/>
    <col min="7" max="16384" width="11.42578125" style="9"/>
  </cols>
  <sheetData>
    <row r="1" spans="1:6" s="80" customFormat="1" ht="12.75" x14ac:dyDescent="0.2">
      <c r="A1" s="196" t="s">
        <v>509</v>
      </c>
      <c r="B1" s="196"/>
      <c r="C1" s="196"/>
      <c r="D1" s="196"/>
      <c r="E1" s="196"/>
      <c r="F1" s="196"/>
    </row>
    <row r="2" spans="1:6" s="1" customFormat="1" ht="12.75" x14ac:dyDescent="0.2">
      <c r="A2" s="196" t="s">
        <v>513</v>
      </c>
      <c r="B2" s="196"/>
      <c r="C2" s="196"/>
      <c r="D2" s="196"/>
      <c r="E2" s="196"/>
      <c r="F2" s="196"/>
    </row>
    <row r="3" spans="1:6" s="1" customFormat="1" ht="12.75" x14ac:dyDescent="0.2">
      <c r="A3" s="196" t="s">
        <v>508</v>
      </c>
      <c r="B3" s="196"/>
      <c r="C3" s="196"/>
      <c r="D3" s="196"/>
      <c r="E3" s="196"/>
      <c r="F3" s="196"/>
    </row>
    <row r="4" spans="1:6" s="1" customFormat="1" ht="12.75" x14ac:dyDescent="0.2">
      <c r="A4" s="146"/>
      <c r="B4" s="146"/>
      <c r="C4" s="146"/>
      <c r="D4" s="146"/>
      <c r="E4" s="146"/>
      <c r="F4" s="146"/>
    </row>
    <row r="5" spans="1:6" s="1" customFormat="1" ht="12.75" x14ac:dyDescent="0.2">
      <c r="A5" s="143" t="s">
        <v>0</v>
      </c>
      <c r="B5" s="144" t="s">
        <v>5</v>
      </c>
      <c r="C5" s="144" t="s">
        <v>201</v>
      </c>
      <c r="D5" s="144" t="s">
        <v>7</v>
      </c>
      <c r="E5" s="144" t="s">
        <v>202</v>
      </c>
      <c r="F5" s="144" t="s">
        <v>9</v>
      </c>
    </row>
    <row r="6" spans="1:6" s="1" customFormat="1" ht="12.75" x14ac:dyDescent="0.2">
      <c r="A6" s="143" t="s">
        <v>410</v>
      </c>
      <c r="B6" s="147">
        <v>-1894493.8</v>
      </c>
      <c r="C6" s="145">
        <v>24775397.440000001</v>
      </c>
      <c r="D6" s="147">
        <v>-24396607.899999999</v>
      </c>
      <c r="E6" s="147">
        <v>-1515704.26</v>
      </c>
      <c r="F6" s="147">
        <v>378789.54</v>
      </c>
    </row>
    <row r="7" spans="1:6" s="1" customFormat="1" ht="12.75" x14ac:dyDescent="0.2">
      <c r="A7" s="148" t="s">
        <v>342</v>
      </c>
      <c r="B7" s="174">
        <v>-1894493.8</v>
      </c>
      <c r="C7" s="174">
        <v>24775397.440000001</v>
      </c>
      <c r="D7" s="175">
        <v>-24396607.899999999</v>
      </c>
      <c r="E7" s="175">
        <v>-1515704.26</v>
      </c>
      <c r="F7" s="175">
        <v>378789.54</v>
      </c>
    </row>
    <row r="8" spans="1:6" ht="22.5" customHeight="1" x14ac:dyDescent="0.2">
      <c r="A8" s="109" t="s">
        <v>343</v>
      </c>
      <c r="B8" s="111">
        <v>-1894493.8</v>
      </c>
      <c r="C8" s="87">
        <v>24775397.440000001</v>
      </c>
      <c r="D8" s="111">
        <v>-24396607.899999999</v>
      </c>
      <c r="E8" s="111">
        <v>-1515704.26</v>
      </c>
      <c r="F8" s="111">
        <v>378789.54</v>
      </c>
    </row>
    <row r="9" spans="1:6" x14ac:dyDescent="0.2">
      <c r="A9" s="109" t="s">
        <v>344</v>
      </c>
      <c r="B9" s="111">
        <v>-962.16</v>
      </c>
      <c r="C9" s="87">
        <v>11557205.83</v>
      </c>
      <c r="D9" s="111">
        <v>-11343808.23</v>
      </c>
      <c r="E9" s="111">
        <v>212435.44</v>
      </c>
      <c r="F9" s="111">
        <v>213397.6</v>
      </c>
    </row>
    <row r="10" spans="1:6" x14ac:dyDescent="0.2">
      <c r="A10" s="109" t="s">
        <v>345</v>
      </c>
      <c r="B10" s="111">
        <v>-690605.52</v>
      </c>
      <c r="C10" s="87">
        <v>6325488.9900000002</v>
      </c>
      <c r="D10" s="111">
        <v>-6163458.5700000003</v>
      </c>
      <c r="E10" s="111">
        <v>-528575.1</v>
      </c>
      <c r="F10" s="111">
        <v>162030.42000000001</v>
      </c>
    </row>
    <row r="11" spans="1:6" x14ac:dyDescent="0.2">
      <c r="A11" s="109" t="s">
        <v>411</v>
      </c>
      <c r="B11" s="87">
        <v>0</v>
      </c>
      <c r="C11" s="87">
        <v>4595392.57</v>
      </c>
      <c r="D11" s="111">
        <v>-4595392.57</v>
      </c>
      <c r="E11" s="87">
        <v>0</v>
      </c>
      <c r="F11" s="87">
        <v>0</v>
      </c>
    </row>
    <row r="12" spans="1:6" x14ac:dyDescent="0.2">
      <c r="A12" s="109" t="s">
        <v>346</v>
      </c>
      <c r="B12" s="111">
        <v>-775021.12</v>
      </c>
      <c r="C12" s="87">
        <v>1880206.68</v>
      </c>
      <c r="D12" s="111">
        <v>-2037397.02</v>
      </c>
      <c r="E12" s="111">
        <v>-932211.46</v>
      </c>
      <c r="F12" s="111">
        <v>-157190.34</v>
      </c>
    </row>
    <row r="13" spans="1:6" x14ac:dyDescent="0.2">
      <c r="A13" s="116" t="s">
        <v>347</v>
      </c>
      <c r="B13" s="115">
        <v>-427905</v>
      </c>
      <c r="C13" s="114">
        <v>417103.37</v>
      </c>
      <c r="D13" s="115">
        <v>-256551.51</v>
      </c>
      <c r="E13" s="115">
        <v>-267353.14</v>
      </c>
      <c r="F13" s="115">
        <v>160551.85999999999</v>
      </c>
    </row>
    <row r="16" spans="1:6" x14ac:dyDescent="0.2">
      <c r="A16" s="77" t="s">
        <v>165</v>
      </c>
      <c r="B16" s="79"/>
      <c r="C16" s="79"/>
      <c r="D16" s="77"/>
      <c r="E16" s="80"/>
      <c r="F16" s="81"/>
    </row>
    <row r="17" spans="1:7" x14ac:dyDescent="0.2">
      <c r="A17" s="77" t="s">
        <v>164</v>
      </c>
      <c r="B17" s="79"/>
      <c r="C17" s="79"/>
      <c r="D17" s="77"/>
      <c r="E17" s="80"/>
      <c r="F17" s="80"/>
    </row>
    <row r="18" spans="1:7" x14ac:dyDescent="0.2">
      <c r="A18" s="77"/>
      <c r="B18" s="79"/>
      <c r="C18" s="79"/>
      <c r="D18" s="77"/>
      <c r="E18" s="80"/>
      <c r="F18" s="80"/>
    </row>
    <row r="19" spans="1:7" s="81" customFormat="1" x14ac:dyDescent="0.2">
      <c r="A19" s="77"/>
      <c r="B19" s="79"/>
      <c r="C19" s="79"/>
      <c r="D19" s="77"/>
      <c r="E19" s="80"/>
      <c r="F19" s="80"/>
    </row>
    <row r="20" spans="1:7" s="80" customFormat="1" x14ac:dyDescent="0.2">
      <c r="A20" s="1"/>
      <c r="B20" s="1"/>
      <c r="C20" s="1"/>
      <c r="D20" s="1"/>
      <c r="E20" s="1"/>
      <c r="F20" s="1"/>
    </row>
    <row r="21" spans="1:7" s="80" customFormat="1" x14ac:dyDescent="0.2">
      <c r="A21" s="8" t="s">
        <v>353</v>
      </c>
      <c r="B21" s="8"/>
      <c r="C21" s="8" t="s">
        <v>3</v>
      </c>
      <c r="D21" s="8"/>
      <c r="E21" s="8"/>
      <c r="F21" s="8"/>
    </row>
    <row r="22" spans="1:7" s="80" customFormat="1" x14ac:dyDescent="0.2">
      <c r="A22" s="8" t="s">
        <v>354</v>
      </c>
      <c r="B22" s="8"/>
      <c r="C22" s="8" t="s">
        <v>4</v>
      </c>
      <c r="D22" s="8"/>
      <c r="E22" s="8"/>
      <c r="F22" s="8"/>
    </row>
    <row r="23" spans="1:7" s="1" customFormat="1" x14ac:dyDescent="0.2">
      <c r="A23" s="77"/>
      <c r="B23" s="79"/>
      <c r="C23" s="79"/>
      <c r="D23" s="77"/>
      <c r="E23" s="80"/>
      <c r="F23" s="81"/>
    </row>
    <row r="24" spans="1:7" s="8" customFormat="1" x14ac:dyDescent="0.2">
      <c r="A24" s="77"/>
      <c r="B24" s="79"/>
      <c r="C24" s="79"/>
      <c r="D24" s="77"/>
      <c r="E24" s="80"/>
      <c r="F24" s="80"/>
    </row>
    <row r="25" spans="1:7" s="8" customFormat="1" x14ac:dyDescent="0.2">
      <c r="A25" s="77"/>
      <c r="B25" s="79"/>
      <c r="C25" s="79"/>
      <c r="D25" s="77"/>
      <c r="E25" s="80"/>
      <c r="F25" s="80"/>
    </row>
    <row r="26" spans="1:7" s="81" customFormat="1" x14ac:dyDescent="0.2">
      <c r="A26" s="77"/>
      <c r="B26" s="79"/>
      <c r="C26" s="79"/>
      <c r="D26" s="77"/>
      <c r="E26" s="80"/>
      <c r="F26" s="80"/>
    </row>
    <row r="27" spans="1:7" s="80" customFormat="1" x14ac:dyDescent="0.2">
      <c r="A27" s="5"/>
      <c r="B27" s="7"/>
      <c r="C27" s="7"/>
      <c r="D27" s="7"/>
      <c r="E27" s="7"/>
      <c r="F27" s="7"/>
    </row>
    <row r="28" spans="1:7" s="80" customFormat="1" x14ac:dyDescent="0.2">
      <c r="A28" s="8"/>
      <c r="B28" s="8"/>
      <c r="C28" s="8"/>
      <c r="D28" s="8"/>
      <c r="E28" s="8"/>
      <c r="F28" s="8"/>
    </row>
    <row r="29" spans="1:7" s="80" customFormat="1" x14ac:dyDescent="0.2">
      <c r="A29" s="8"/>
      <c r="B29" s="8"/>
      <c r="C29" s="8"/>
      <c r="D29" s="8"/>
      <c r="E29" s="8"/>
      <c r="F29" s="8"/>
    </row>
    <row r="30" spans="1:7" s="8" customFormat="1" x14ac:dyDescent="0.2">
      <c r="A30" s="9"/>
      <c r="B30" s="9"/>
      <c r="C30" s="9"/>
      <c r="D30" s="9"/>
      <c r="E30" s="9"/>
      <c r="F30" s="9"/>
      <c r="G30" s="7"/>
    </row>
    <row r="31" spans="1:7" s="8" customFormat="1" x14ac:dyDescent="0.2">
      <c r="A31" s="9"/>
      <c r="B31" s="9"/>
      <c r="C31" s="9"/>
      <c r="D31" s="9"/>
      <c r="E31" s="9"/>
      <c r="F31" s="9"/>
    </row>
    <row r="32" spans="1:7" s="8" customFormat="1" x14ac:dyDescent="0.2">
      <c r="A32" s="9"/>
      <c r="B32" s="9"/>
      <c r="C32" s="9"/>
      <c r="D32" s="9"/>
      <c r="E32" s="9"/>
      <c r="F32" s="9"/>
    </row>
  </sheetData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L207"/>
  <sheetViews>
    <sheetView showGridLines="0" view="pageBreakPreview" zoomScaleNormal="100" zoomScaleSheetLayoutView="100" workbookViewId="0">
      <selection activeCell="A179" sqref="A179:D179"/>
    </sheetView>
  </sheetViews>
  <sheetFormatPr baseColWidth="10" defaultRowHeight="11.25" x14ac:dyDescent="0.2"/>
  <cols>
    <col min="1" max="1" width="42.5703125" style="1" bestFit="1" customWidth="1"/>
    <col min="2" max="3" width="14.28515625" style="1" customWidth="1"/>
    <col min="4" max="4" width="16.7109375" style="1" customWidth="1"/>
    <col min="5" max="6" width="14.28515625" style="1" customWidth="1"/>
    <col min="7" max="16384" width="11.42578125" style="1"/>
  </cols>
  <sheetData>
    <row r="1" spans="1:12" ht="12.75" x14ac:dyDescent="0.2">
      <c r="A1" s="198" t="s">
        <v>514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</row>
    <row r="2" spans="1:12" ht="12.75" x14ac:dyDescent="0.2">
      <c r="A2" s="198" t="s">
        <v>516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</row>
    <row r="3" spans="1:12" ht="12.75" x14ac:dyDescent="0.2">
      <c r="A3" s="176"/>
      <c r="B3" s="177"/>
      <c r="C3" s="178"/>
      <c r="D3" s="179"/>
      <c r="E3" s="179"/>
      <c r="F3" s="179"/>
      <c r="G3" s="176"/>
      <c r="H3" s="176"/>
      <c r="I3" s="176"/>
      <c r="J3" s="176"/>
      <c r="K3" s="176"/>
      <c r="L3" s="176"/>
    </row>
    <row r="4" spans="1:12" ht="12.75" x14ac:dyDescent="0.2">
      <c r="A4" s="180"/>
      <c r="B4" s="180" t="s">
        <v>515</v>
      </c>
      <c r="C4" s="181" t="s">
        <v>509</v>
      </c>
      <c r="D4" s="182"/>
      <c r="E4" s="183"/>
      <c r="F4" s="182"/>
      <c r="G4" s="176"/>
      <c r="H4" s="176"/>
      <c r="I4" s="176"/>
      <c r="J4" s="176"/>
      <c r="K4" s="176"/>
      <c r="L4" s="176"/>
    </row>
    <row r="5" spans="1:12" x14ac:dyDescent="0.2">
      <c r="A5" s="86"/>
      <c r="B5" s="86"/>
      <c r="C5" s="86"/>
      <c r="D5" s="86"/>
      <c r="E5" s="86"/>
    </row>
    <row r="6" spans="1:12" ht="12.75" x14ac:dyDescent="0.2">
      <c r="A6" s="184" t="s">
        <v>144</v>
      </c>
      <c r="B6" s="185" t="s">
        <v>145</v>
      </c>
      <c r="C6" s="185" t="s">
        <v>146</v>
      </c>
      <c r="D6" s="69"/>
      <c r="E6" s="69"/>
      <c r="F6" s="69"/>
    </row>
    <row r="7" spans="1:12" x14ac:dyDescent="0.2">
      <c r="A7" s="65" t="s">
        <v>147</v>
      </c>
      <c r="B7" s="61">
        <v>0</v>
      </c>
      <c r="C7" s="66">
        <v>0</v>
      </c>
    </row>
    <row r="8" spans="1:12" ht="12" thickBot="1" x14ac:dyDescent="0.25">
      <c r="A8" s="62" t="s">
        <v>148</v>
      </c>
      <c r="B8" s="63">
        <v>0</v>
      </c>
      <c r="C8" s="64">
        <v>0</v>
      </c>
    </row>
    <row r="9" spans="1:12" s="69" customFormat="1" ht="22.5" customHeight="1" x14ac:dyDescent="0.2">
      <c r="A9" s="1"/>
      <c r="B9" s="1"/>
      <c r="C9" s="1"/>
      <c r="D9" s="1"/>
      <c r="E9" s="1"/>
      <c r="F9" s="1"/>
    </row>
    <row r="11" spans="1:12" ht="12.75" x14ac:dyDescent="0.2">
      <c r="A11" s="184" t="s">
        <v>149</v>
      </c>
      <c r="B11" s="185" t="s">
        <v>145</v>
      </c>
      <c r="C11" s="185" t="s">
        <v>151</v>
      </c>
      <c r="D11" s="185" t="s">
        <v>150</v>
      </c>
      <c r="E11" s="69"/>
      <c r="F11" s="69"/>
    </row>
    <row r="12" spans="1:12" x14ac:dyDescent="0.2">
      <c r="A12" s="101" t="s">
        <v>149</v>
      </c>
      <c r="B12" s="99" t="s">
        <v>145</v>
      </c>
      <c r="C12" s="99" t="s">
        <v>151</v>
      </c>
      <c r="D12" s="100" t="s">
        <v>150</v>
      </c>
    </row>
    <row r="13" spans="1:12" x14ac:dyDescent="0.2">
      <c r="A13" s="95" t="s">
        <v>203</v>
      </c>
      <c r="B13" s="87">
        <v>0</v>
      </c>
      <c r="C13" s="87">
        <v>2170194</v>
      </c>
      <c r="D13" s="89">
        <v>1000000</v>
      </c>
    </row>
    <row r="14" spans="1:12" s="69" customFormat="1" ht="22.5" customHeight="1" x14ac:dyDescent="0.2">
      <c r="A14" s="94" t="s">
        <v>204</v>
      </c>
      <c r="B14" s="96">
        <v>0</v>
      </c>
      <c r="C14" s="96">
        <v>2170194</v>
      </c>
      <c r="D14" s="97">
        <v>1000000</v>
      </c>
      <c r="E14" s="1"/>
      <c r="F14" s="1"/>
    </row>
    <row r="15" spans="1:12" ht="12" thickBot="1" x14ac:dyDescent="0.25">
      <c r="A15" s="98" t="s">
        <v>205</v>
      </c>
      <c r="B15" s="93">
        <v>0</v>
      </c>
      <c r="C15" s="93">
        <v>2170194</v>
      </c>
      <c r="D15" s="92">
        <v>1000000</v>
      </c>
    </row>
    <row r="17" spans="1:6" ht="15" x14ac:dyDescent="0.25">
      <c r="A17" s="184" t="s">
        <v>152</v>
      </c>
      <c r="B17" s="185" t="s">
        <v>5</v>
      </c>
      <c r="C17" s="185" t="s">
        <v>8</v>
      </c>
      <c r="D17" s="185" t="s">
        <v>9</v>
      </c>
      <c r="E17" s="185" t="s">
        <v>412</v>
      </c>
      <c r="F17" s="117"/>
    </row>
    <row r="18" spans="1:6" ht="15" x14ac:dyDescent="0.25">
      <c r="A18" s="110" t="s">
        <v>413</v>
      </c>
      <c r="B18" s="87">
        <v>31758696.41</v>
      </c>
      <c r="C18" s="87">
        <v>31758696.41</v>
      </c>
      <c r="D18" s="87">
        <v>0</v>
      </c>
      <c r="E18" s="87">
        <v>0</v>
      </c>
      <c r="F18" s="117"/>
    </row>
    <row r="19" spans="1:6" ht="15" x14ac:dyDescent="0.25">
      <c r="A19" s="110" t="s">
        <v>414</v>
      </c>
      <c r="B19" s="87">
        <v>20563180.09</v>
      </c>
      <c r="C19" s="87">
        <v>29107904.75</v>
      </c>
      <c r="D19" s="87">
        <v>8544724.6600000001</v>
      </c>
      <c r="E19" s="87">
        <v>0</v>
      </c>
      <c r="F19" s="117"/>
    </row>
    <row r="20" spans="1:6" s="117" customFormat="1" ht="22.5" customHeight="1" x14ac:dyDescent="0.25">
      <c r="A20" s="110" t="s">
        <v>415</v>
      </c>
      <c r="B20" s="87">
        <v>52321876.5</v>
      </c>
      <c r="C20" s="87">
        <v>60866601.159999996</v>
      </c>
      <c r="D20" s="87">
        <v>8544724.6600000001</v>
      </c>
      <c r="E20" s="87">
        <v>0</v>
      </c>
    </row>
    <row r="21" spans="1:6" s="117" customFormat="1" ht="15" x14ac:dyDescent="0.25">
      <c r="A21" s="110" t="s">
        <v>416</v>
      </c>
      <c r="B21" s="87">
        <v>1022387.2</v>
      </c>
      <c r="C21" s="87">
        <v>1022387.2</v>
      </c>
      <c r="D21" s="87">
        <v>0</v>
      </c>
      <c r="E21" s="87">
        <v>0</v>
      </c>
    </row>
    <row r="22" spans="1:6" s="117" customFormat="1" ht="15" x14ac:dyDescent="0.25">
      <c r="A22" s="110" t="s">
        <v>417</v>
      </c>
      <c r="B22" s="87">
        <v>57171.01</v>
      </c>
      <c r="C22" s="87">
        <v>57171.01</v>
      </c>
      <c r="D22" s="87">
        <v>0</v>
      </c>
      <c r="E22" s="87">
        <v>0</v>
      </c>
    </row>
    <row r="23" spans="1:6" s="117" customFormat="1" ht="15" x14ac:dyDescent="0.25">
      <c r="A23" s="110" t="s">
        <v>418</v>
      </c>
      <c r="B23" s="87">
        <v>981765.7</v>
      </c>
      <c r="C23" s="87">
        <v>981765.7</v>
      </c>
      <c r="D23" s="87">
        <v>0</v>
      </c>
      <c r="E23" s="87">
        <v>0</v>
      </c>
    </row>
    <row r="24" spans="1:6" s="117" customFormat="1" ht="15" x14ac:dyDescent="0.25">
      <c r="A24" s="110" t="s">
        <v>419</v>
      </c>
      <c r="B24" s="87">
        <v>8675611.5299999993</v>
      </c>
      <c r="C24" s="87">
        <v>8675611.5299999993</v>
      </c>
      <c r="D24" s="87">
        <v>0</v>
      </c>
      <c r="E24" s="87">
        <v>0</v>
      </c>
    </row>
    <row r="25" spans="1:6" s="117" customFormat="1" ht="15" x14ac:dyDescent="0.25">
      <c r="A25" s="110" t="s">
        <v>420</v>
      </c>
      <c r="B25" s="87">
        <v>244480</v>
      </c>
      <c r="C25" s="87">
        <v>244480</v>
      </c>
      <c r="D25" s="87">
        <v>0</v>
      </c>
      <c r="E25" s="87">
        <v>0</v>
      </c>
    </row>
    <row r="26" spans="1:6" s="117" customFormat="1" ht="15" x14ac:dyDescent="0.25">
      <c r="A26" s="110" t="s">
        <v>421</v>
      </c>
      <c r="B26" s="87">
        <v>39100</v>
      </c>
      <c r="C26" s="87">
        <v>39100</v>
      </c>
      <c r="D26" s="87">
        <v>0</v>
      </c>
      <c r="E26" s="87">
        <v>0</v>
      </c>
    </row>
    <row r="27" spans="1:6" s="117" customFormat="1" ht="15" x14ac:dyDescent="0.25">
      <c r="A27" s="110" t="s">
        <v>422</v>
      </c>
      <c r="B27" s="87">
        <v>1611215</v>
      </c>
      <c r="C27" s="87">
        <v>1611215</v>
      </c>
      <c r="D27" s="87">
        <v>0</v>
      </c>
      <c r="E27" s="87">
        <v>0</v>
      </c>
    </row>
    <row r="28" spans="1:6" s="117" customFormat="1" ht="15" x14ac:dyDescent="0.25">
      <c r="A28" s="110" t="s">
        <v>423</v>
      </c>
      <c r="B28" s="87">
        <v>27200.19</v>
      </c>
      <c r="C28" s="87">
        <v>27200.19</v>
      </c>
      <c r="D28" s="87">
        <v>0</v>
      </c>
      <c r="E28" s="87">
        <v>0</v>
      </c>
    </row>
    <row r="29" spans="1:6" s="117" customFormat="1" ht="15" x14ac:dyDescent="0.25">
      <c r="A29" s="110" t="s">
        <v>424</v>
      </c>
      <c r="B29" s="87">
        <v>14921.14</v>
      </c>
      <c r="C29" s="87">
        <v>14921.14</v>
      </c>
      <c r="D29" s="87">
        <v>0</v>
      </c>
      <c r="E29" s="87">
        <v>0</v>
      </c>
    </row>
    <row r="30" spans="1:6" s="117" customFormat="1" ht="15" x14ac:dyDescent="0.25">
      <c r="A30" s="110" t="s">
        <v>425</v>
      </c>
      <c r="B30" s="87">
        <v>1268067.52</v>
      </c>
      <c r="C30" s="87">
        <v>1268067.52</v>
      </c>
      <c r="D30" s="87">
        <v>0</v>
      </c>
      <c r="E30" s="87">
        <v>0</v>
      </c>
    </row>
    <row r="31" spans="1:6" s="117" customFormat="1" ht="15" x14ac:dyDescent="0.25">
      <c r="A31" s="110" t="s">
        <v>426</v>
      </c>
      <c r="B31" s="87">
        <v>13941919.289999999</v>
      </c>
      <c r="C31" s="87">
        <v>13941919.289999999</v>
      </c>
      <c r="D31" s="87">
        <v>0</v>
      </c>
      <c r="E31" s="87">
        <v>0</v>
      </c>
    </row>
    <row r="32" spans="1:6" s="117" customFormat="1" ht="15" x14ac:dyDescent="0.25">
      <c r="A32" s="110" t="s">
        <v>427</v>
      </c>
      <c r="B32" s="87">
        <v>-369333.97</v>
      </c>
      <c r="C32" s="87">
        <v>-369333.97</v>
      </c>
      <c r="D32" s="87">
        <v>0</v>
      </c>
      <c r="E32" s="87">
        <v>0</v>
      </c>
    </row>
    <row r="33" spans="1:6" s="117" customFormat="1" ht="15" x14ac:dyDescent="0.25">
      <c r="A33" s="110" t="s">
        <v>428</v>
      </c>
      <c r="B33" s="87">
        <v>-14779.01</v>
      </c>
      <c r="C33" s="87">
        <v>-14779.01</v>
      </c>
      <c r="D33" s="87">
        <v>0</v>
      </c>
      <c r="E33" s="87">
        <v>0</v>
      </c>
    </row>
    <row r="34" spans="1:6" s="117" customFormat="1" ht="15" x14ac:dyDescent="0.25">
      <c r="A34" s="110" t="s">
        <v>429</v>
      </c>
      <c r="B34" s="87">
        <v>-818504.44</v>
      </c>
      <c r="C34" s="87">
        <v>-818504.44</v>
      </c>
      <c r="D34" s="87">
        <v>0</v>
      </c>
      <c r="E34" s="87">
        <v>0</v>
      </c>
    </row>
    <row r="35" spans="1:6" s="117" customFormat="1" ht="15" x14ac:dyDescent="0.25">
      <c r="A35" s="110" t="s">
        <v>430</v>
      </c>
      <c r="B35" s="87">
        <v>-8478.4</v>
      </c>
      <c r="C35" s="87">
        <v>-8478.4</v>
      </c>
      <c r="D35" s="87">
        <v>0</v>
      </c>
      <c r="E35" s="87">
        <v>0</v>
      </c>
    </row>
    <row r="36" spans="1:6" s="117" customFormat="1" ht="15" x14ac:dyDescent="0.25">
      <c r="A36" s="110" t="s">
        <v>431</v>
      </c>
      <c r="B36" s="87">
        <v>-8675611.5299999993</v>
      </c>
      <c r="C36" s="87">
        <v>-8675611.5299999993</v>
      </c>
      <c r="D36" s="87">
        <v>0</v>
      </c>
      <c r="E36" s="87">
        <v>0</v>
      </c>
    </row>
    <row r="37" spans="1:6" s="117" customFormat="1" ht="15" x14ac:dyDescent="0.25">
      <c r="A37" s="110" t="s">
        <v>432</v>
      </c>
      <c r="B37" s="87">
        <v>-101866.66</v>
      </c>
      <c r="C37" s="87">
        <v>-101866.66</v>
      </c>
      <c r="D37" s="87">
        <v>0</v>
      </c>
      <c r="E37" s="87">
        <v>0</v>
      </c>
    </row>
    <row r="38" spans="1:6" s="117" customFormat="1" ht="15" x14ac:dyDescent="0.25">
      <c r="A38" s="110" t="s">
        <v>433</v>
      </c>
      <c r="B38" s="87">
        <v>-21668</v>
      </c>
      <c r="C38" s="87">
        <v>-21668</v>
      </c>
      <c r="D38" s="87">
        <v>0</v>
      </c>
      <c r="E38" s="87">
        <v>0</v>
      </c>
    </row>
    <row r="39" spans="1:6" s="117" customFormat="1" ht="15" x14ac:dyDescent="0.25">
      <c r="A39" s="110" t="s">
        <v>434</v>
      </c>
      <c r="B39" s="87">
        <v>-772183.44</v>
      </c>
      <c r="C39" s="87">
        <v>-772183.44</v>
      </c>
      <c r="D39" s="87">
        <v>0</v>
      </c>
      <c r="E39" s="87">
        <v>0</v>
      </c>
    </row>
    <row r="40" spans="1:6" s="117" customFormat="1" ht="15" x14ac:dyDescent="0.25">
      <c r="A40" s="110" t="s">
        <v>435</v>
      </c>
      <c r="B40" s="87">
        <v>-20942.189999999999</v>
      </c>
      <c r="C40" s="87">
        <v>-20942.189999999999</v>
      </c>
      <c r="D40" s="87">
        <v>0</v>
      </c>
      <c r="E40" s="87">
        <v>0</v>
      </c>
    </row>
    <row r="41" spans="1:6" s="117" customFormat="1" ht="15" x14ac:dyDescent="0.25">
      <c r="A41" s="110" t="s">
        <v>436</v>
      </c>
      <c r="B41" s="87">
        <v>-4927.54</v>
      </c>
      <c r="C41" s="87">
        <v>-4927.54</v>
      </c>
      <c r="D41" s="87">
        <v>0</v>
      </c>
      <c r="E41" s="87">
        <v>0</v>
      </c>
    </row>
    <row r="42" spans="1:6" s="117" customFormat="1" ht="15" x14ac:dyDescent="0.25">
      <c r="A42" s="110" t="s">
        <v>437</v>
      </c>
      <c r="B42" s="87">
        <v>-962641.12</v>
      </c>
      <c r="C42" s="87">
        <v>-962641.12</v>
      </c>
      <c r="D42" s="87">
        <v>0</v>
      </c>
      <c r="E42" s="87">
        <v>0</v>
      </c>
    </row>
    <row r="43" spans="1:6" s="117" customFormat="1" ht="15" x14ac:dyDescent="0.25">
      <c r="A43" s="110" t="s">
        <v>438</v>
      </c>
      <c r="B43" s="87">
        <v>-11770936.300000001</v>
      </c>
      <c r="C43" s="87">
        <v>-11770936.300000001</v>
      </c>
      <c r="D43" s="87">
        <v>0</v>
      </c>
      <c r="E43" s="87">
        <v>0</v>
      </c>
    </row>
    <row r="44" spans="1:6" s="117" customFormat="1" ht="15" x14ac:dyDescent="0.25">
      <c r="A44" s="107" t="s">
        <v>439</v>
      </c>
      <c r="B44" s="108">
        <v>54492859.490000002</v>
      </c>
      <c r="C44" s="108">
        <v>63037584.149999999</v>
      </c>
      <c r="D44" s="108">
        <v>8544724.6600000001</v>
      </c>
      <c r="E44" s="108">
        <v>0</v>
      </c>
    </row>
    <row r="45" spans="1:6" s="117" customFormat="1" ht="15" x14ac:dyDescent="0.25">
      <c r="A45" s="1"/>
      <c r="B45" s="1"/>
      <c r="C45" s="1"/>
      <c r="D45" s="1"/>
      <c r="E45" s="1"/>
      <c r="F45" s="1"/>
    </row>
    <row r="46" spans="1:6" s="117" customFormat="1" ht="15" x14ac:dyDescent="0.25">
      <c r="A46" s="1"/>
      <c r="B46" s="1"/>
      <c r="C46" s="1"/>
      <c r="D46" s="1"/>
      <c r="E46" s="1"/>
      <c r="F46" s="1"/>
    </row>
    <row r="47" spans="1:6" s="117" customFormat="1" ht="15" x14ac:dyDescent="0.25">
      <c r="A47" s="184" t="s">
        <v>153</v>
      </c>
      <c r="B47" s="185" t="s">
        <v>145</v>
      </c>
      <c r="C47" s="1"/>
      <c r="D47" s="1"/>
      <c r="E47" s="1"/>
      <c r="F47" s="1"/>
    </row>
    <row r="48" spans="1:6" x14ac:dyDescent="0.2">
      <c r="A48" s="110" t="s">
        <v>206</v>
      </c>
      <c r="B48" s="87">
        <v>212435.44</v>
      </c>
    </row>
    <row r="49" spans="1:4" x14ac:dyDescent="0.2">
      <c r="A49" s="110" t="s">
        <v>207</v>
      </c>
      <c r="B49" s="87">
        <v>-490913.1</v>
      </c>
    </row>
    <row r="50" spans="1:4" ht="22.5" customHeight="1" x14ac:dyDescent="0.2">
      <c r="A50" s="110" t="s">
        <v>208</v>
      </c>
      <c r="B50" s="87">
        <v>-37662</v>
      </c>
    </row>
    <row r="51" spans="1:4" x14ac:dyDescent="0.2">
      <c r="A51" s="110" t="s">
        <v>209</v>
      </c>
      <c r="B51" s="87">
        <v>-398686.13</v>
      </c>
    </row>
    <row r="52" spans="1:4" x14ac:dyDescent="0.2">
      <c r="A52" s="110" t="s">
        <v>210</v>
      </c>
      <c r="B52" s="87">
        <v>-121305.96</v>
      </c>
    </row>
    <row r="53" spans="1:4" x14ac:dyDescent="0.2">
      <c r="A53" s="110" t="s">
        <v>211</v>
      </c>
      <c r="B53" s="87">
        <v>-84567.22</v>
      </c>
    </row>
    <row r="54" spans="1:4" x14ac:dyDescent="0.2">
      <c r="A54" s="110" t="s">
        <v>212</v>
      </c>
      <c r="B54" s="87">
        <v>-34259.69</v>
      </c>
    </row>
    <row r="55" spans="1:4" x14ac:dyDescent="0.2">
      <c r="A55" s="110" t="s">
        <v>213</v>
      </c>
      <c r="B55" s="87">
        <v>-41510.32</v>
      </c>
    </row>
    <row r="56" spans="1:4" x14ac:dyDescent="0.2">
      <c r="A56" s="110" t="s">
        <v>214</v>
      </c>
      <c r="B56" s="87">
        <v>-74252.100000000006</v>
      </c>
    </row>
    <row r="57" spans="1:4" x14ac:dyDescent="0.2">
      <c r="A57" s="110" t="s">
        <v>215</v>
      </c>
      <c r="B57" s="87">
        <v>-142176.29999999999</v>
      </c>
    </row>
    <row r="58" spans="1:4" x14ac:dyDescent="0.2">
      <c r="A58" s="110" t="s">
        <v>216</v>
      </c>
      <c r="B58" s="87">
        <v>-35453.74</v>
      </c>
    </row>
    <row r="59" spans="1:4" x14ac:dyDescent="0.2">
      <c r="A59" s="110" t="s">
        <v>217</v>
      </c>
      <c r="B59" s="87">
        <v>-4806.78</v>
      </c>
    </row>
    <row r="60" spans="1:4" x14ac:dyDescent="0.2">
      <c r="A60" s="110" t="s">
        <v>218</v>
      </c>
      <c r="B60" s="87">
        <v>-262546.36</v>
      </c>
    </row>
    <row r="61" spans="1:4" x14ac:dyDescent="0.2">
      <c r="A61" s="107" t="s">
        <v>219</v>
      </c>
      <c r="B61" s="96">
        <v>-1515704.26</v>
      </c>
    </row>
    <row r="64" spans="1:4" ht="12.75" x14ac:dyDescent="0.2">
      <c r="A64" s="184" t="s">
        <v>220</v>
      </c>
      <c r="B64" s="185" t="s">
        <v>145</v>
      </c>
      <c r="C64" s="184" t="s">
        <v>1</v>
      </c>
      <c r="D64" s="185" t="s">
        <v>221</v>
      </c>
    </row>
    <row r="65" spans="1:4" ht="15" x14ac:dyDescent="0.25">
      <c r="A65" s="110" t="s">
        <v>222</v>
      </c>
      <c r="B65" s="87">
        <v>-45000.4</v>
      </c>
      <c r="C65" s="118">
        <v>0</v>
      </c>
      <c r="D65" s="118">
        <v>0</v>
      </c>
    </row>
    <row r="66" spans="1:4" ht="15" x14ac:dyDescent="0.25">
      <c r="A66" s="110" t="s">
        <v>172</v>
      </c>
      <c r="B66" s="87">
        <v>-45000.4</v>
      </c>
      <c r="C66" s="118">
        <v>0</v>
      </c>
      <c r="D66" s="118">
        <v>0</v>
      </c>
    </row>
    <row r="67" spans="1:4" ht="24" customHeight="1" x14ac:dyDescent="0.25">
      <c r="A67" s="110" t="s">
        <v>223</v>
      </c>
      <c r="B67" s="87">
        <v>-110250</v>
      </c>
      <c r="C67" s="118">
        <v>0</v>
      </c>
      <c r="D67" s="118">
        <v>0</v>
      </c>
    </row>
    <row r="68" spans="1:4" ht="15" x14ac:dyDescent="0.25">
      <c r="A68" s="110" t="s">
        <v>224</v>
      </c>
      <c r="B68" s="87">
        <v>-881267</v>
      </c>
      <c r="C68" s="118">
        <v>0</v>
      </c>
      <c r="D68" s="118">
        <v>0</v>
      </c>
    </row>
    <row r="69" spans="1:4" ht="15" x14ac:dyDescent="0.25">
      <c r="A69" s="110" t="s">
        <v>440</v>
      </c>
      <c r="B69" s="87">
        <v>-206700</v>
      </c>
      <c r="C69" s="118">
        <v>0</v>
      </c>
      <c r="D69" s="118">
        <v>0</v>
      </c>
    </row>
    <row r="70" spans="1:4" ht="15" x14ac:dyDescent="0.25">
      <c r="A70" s="110" t="s">
        <v>225</v>
      </c>
      <c r="B70" s="87">
        <v>-169400</v>
      </c>
      <c r="C70" s="118">
        <v>0</v>
      </c>
      <c r="D70" s="118">
        <v>0</v>
      </c>
    </row>
    <row r="71" spans="1:4" ht="15" x14ac:dyDescent="0.25">
      <c r="A71" s="110" t="s">
        <v>226</v>
      </c>
      <c r="B71" s="87">
        <v>-42517</v>
      </c>
      <c r="C71" s="118">
        <v>0</v>
      </c>
      <c r="D71" s="118">
        <v>0</v>
      </c>
    </row>
    <row r="72" spans="1:4" ht="15" x14ac:dyDescent="0.25">
      <c r="A72" s="110" t="s">
        <v>227</v>
      </c>
      <c r="B72" s="87">
        <v>-131999</v>
      </c>
      <c r="C72" s="118">
        <v>0</v>
      </c>
      <c r="D72" s="118">
        <v>0</v>
      </c>
    </row>
    <row r="73" spans="1:4" ht="15" x14ac:dyDescent="0.25">
      <c r="A73" s="110" t="s">
        <v>173</v>
      </c>
      <c r="B73" s="87">
        <v>-1542133</v>
      </c>
      <c r="C73" s="118">
        <v>0</v>
      </c>
      <c r="D73" s="118">
        <v>0</v>
      </c>
    </row>
    <row r="74" spans="1:4" ht="15" x14ac:dyDescent="0.25">
      <c r="A74" s="110" t="s">
        <v>171</v>
      </c>
      <c r="B74" s="87">
        <v>-1587133.4</v>
      </c>
      <c r="C74" s="118">
        <v>0</v>
      </c>
      <c r="D74" s="118">
        <v>0</v>
      </c>
    </row>
    <row r="75" spans="1:4" ht="15" x14ac:dyDescent="0.25">
      <c r="A75" s="110" t="s">
        <v>299</v>
      </c>
      <c r="B75" s="87">
        <v>-461</v>
      </c>
      <c r="C75" s="118">
        <v>0</v>
      </c>
      <c r="D75" s="118">
        <v>0</v>
      </c>
    </row>
    <row r="76" spans="1:4" ht="15" x14ac:dyDescent="0.25">
      <c r="A76" s="110" t="s">
        <v>175</v>
      </c>
      <c r="B76" s="87">
        <v>-461</v>
      </c>
      <c r="C76" s="118">
        <v>0</v>
      </c>
      <c r="D76" s="118">
        <v>0</v>
      </c>
    </row>
    <row r="77" spans="1:4" ht="15" x14ac:dyDescent="0.25">
      <c r="A77" s="110" t="s">
        <v>441</v>
      </c>
      <c r="B77" s="87">
        <v>-7474</v>
      </c>
      <c r="C77" s="118">
        <v>0</v>
      </c>
      <c r="D77" s="118">
        <v>0</v>
      </c>
    </row>
    <row r="78" spans="1:4" ht="15" x14ac:dyDescent="0.25">
      <c r="A78" s="110" t="s">
        <v>359</v>
      </c>
      <c r="B78" s="87">
        <v>-7474</v>
      </c>
      <c r="C78" s="118">
        <v>0</v>
      </c>
      <c r="D78" s="118">
        <v>0</v>
      </c>
    </row>
    <row r="79" spans="1:4" ht="15" x14ac:dyDescent="0.25">
      <c r="A79" s="110" t="s">
        <v>174</v>
      </c>
      <c r="B79" s="87">
        <v>-7935</v>
      </c>
      <c r="C79" s="118">
        <v>0</v>
      </c>
      <c r="D79" s="118">
        <v>0</v>
      </c>
    </row>
    <row r="80" spans="1:4" ht="15" x14ac:dyDescent="0.25">
      <c r="A80" s="110" t="s">
        <v>228</v>
      </c>
      <c r="B80" s="87">
        <v>-1595068.4</v>
      </c>
      <c r="C80" s="118">
        <v>0</v>
      </c>
      <c r="D80" s="118">
        <v>0</v>
      </c>
    </row>
    <row r="81" spans="1:4" ht="15" x14ac:dyDescent="0.25">
      <c r="A81" s="110" t="s">
        <v>229</v>
      </c>
      <c r="B81" s="87">
        <v>-4457257.4800000004</v>
      </c>
      <c r="C81" s="118">
        <v>0</v>
      </c>
      <c r="D81" s="118">
        <v>0</v>
      </c>
    </row>
    <row r="82" spans="1:4" ht="15" x14ac:dyDescent="0.25">
      <c r="A82" s="110" t="s">
        <v>230</v>
      </c>
      <c r="B82" s="87">
        <v>-172174</v>
      </c>
      <c r="C82" s="118">
        <v>0</v>
      </c>
      <c r="D82" s="118">
        <v>0</v>
      </c>
    </row>
    <row r="83" spans="1:4" ht="15" x14ac:dyDescent="0.25">
      <c r="A83" s="110" t="s">
        <v>231</v>
      </c>
      <c r="B83" s="87">
        <v>-700189.52</v>
      </c>
      <c r="C83" s="118">
        <v>0</v>
      </c>
      <c r="D83" s="118">
        <v>0</v>
      </c>
    </row>
    <row r="84" spans="1:4" ht="15" x14ac:dyDescent="0.25">
      <c r="A84" s="110" t="s">
        <v>177</v>
      </c>
      <c r="B84" s="87">
        <v>-5329621</v>
      </c>
      <c r="C84" s="118">
        <v>0</v>
      </c>
      <c r="D84" s="118">
        <v>0</v>
      </c>
    </row>
    <row r="85" spans="1:4" ht="15" x14ac:dyDescent="0.25">
      <c r="A85" s="110" t="s">
        <v>176</v>
      </c>
      <c r="B85" s="87">
        <v>-5329621</v>
      </c>
      <c r="C85" s="118">
        <v>0</v>
      </c>
      <c r="D85" s="118">
        <v>0</v>
      </c>
    </row>
    <row r="86" spans="1:4" ht="15" x14ac:dyDescent="0.25">
      <c r="A86" s="110" t="s">
        <v>232</v>
      </c>
      <c r="B86" s="87">
        <v>-7680477.7199999997</v>
      </c>
      <c r="C86" s="118">
        <v>0</v>
      </c>
      <c r="D86" s="118">
        <v>0</v>
      </c>
    </row>
    <row r="87" spans="1:4" ht="15" x14ac:dyDescent="0.25">
      <c r="A87" s="110" t="s">
        <v>233</v>
      </c>
      <c r="B87" s="87">
        <v>-129150</v>
      </c>
      <c r="C87" s="118">
        <v>0</v>
      </c>
      <c r="D87" s="118">
        <v>0</v>
      </c>
    </row>
    <row r="88" spans="1:4" ht="15" x14ac:dyDescent="0.25">
      <c r="A88" s="110" t="s">
        <v>234</v>
      </c>
      <c r="B88" s="87">
        <v>-904959</v>
      </c>
      <c r="C88" s="118">
        <v>0</v>
      </c>
      <c r="D88" s="118">
        <v>0</v>
      </c>
    </row>
    <row r="89" spans="1:4" ht="15" x14ac:dyDescent="0.25">
      <c r="A89" s="110" t="s">
        <v>179</v>
      </c>
      <c r="B89" s="87">
        <v>-8714586.7200000007</v>
      </c>
      <c r="C89" s="118">
        <v>0</v>
      </c>
      <c r="D89" s="118">
        <v>0</v>
      </c>
    </row>
    <row r="90" spans="1:4" ht="15" x14ac:dyDescent="0.25">
      <c r="A90" s="110" t="s">
        <v>178</v>
      </c>
      <c r="B90" s="87">
        <v>-8714586.7200000007</v>
      </c>
      <c r="C90" s="118">
        <v>0</v>
      </c>
      <c r="D90" s="118">
        <v>0</v>
      </c>
    </row>
    <row r="91" spans="1:4" ht="15" x14ac:dyDescent="0.25">
      <c r="A91" s="110" t="s">
        <v>235</v>
      </c>
      <c r="B91" s="87">
        <v>-14044207.720000001</v>
      </c>
      <c r="C91" s="118">
        <v>0</v>
      </c>
      <c r="D91" s="118">
        <v>0</v>
      </c>
    </row>
    <row r="92" spans="1:4" ht="12.75" x14ac:dyDescent="0.2">
      <c r="A92" s="107" t="s">
        <v>236</v>
      </c>
      <c r="B92" s="108">
        <v>-15639276.119999999</v>
      </c>
      <c r="C92" s="106">
        <v>0</v>
      </c>
      <c r="D92" s="106">
        <v>0</v>
      </c>
    </row>
    <row r="93" spans="1:4" x14ac:dyDescent="0.2">
      <c r="A93" s="6"/>
      <c r="B93" s="102"/>
      <c r="C93" s="102"/>
      <c r="D93" s="102"/>
    </row>
    <row r="94" spans="1:4" x14ac:dyDescent="0.2">
      <c r="A94" s="6"/>
      <c r="B94" s="102"/>
      <c r="C94" s="102"/>
      <c r="D94" s="102"/>
    </row>
    <row r="95" spans="1:4" ht="12.75" x14ac:dyDescent="0.2">
      <c r="A95" s="184" t="s">
        <v>237</v>
      </c>
      <c r="B95" s="185" t="s">
        <v>145</v>
      </c>
      <c r="C95" s="184" t="s">
        <v>158</v>
      </c>
      <c r="D95" s="185" t="s">
        <v>238</v>
      </c>
    </row>
    <row r="96" spans="1:4" x14ac:dyDescent="0.2">
      <c r="A96" s="110" t="s">
        <v>239</v>
      </c>
      <c r="B96" s="87">
        <v>5373410.71</v>
      </c>
      <c r="C96" s="87">
        <v>35.721200000000003</v>
      </c>
      <c r="D96" s="87">
        <v>0</v>
      </c>
    </row>
    <row r="97" spans="1:4" x14ac:dyDescent="0.2">
      <c r="A97" s="110" t="s">
        <v>240</v>
      </c>
      <c r="B97" s="87">
        <v>4738047.32</v>
      </c>
      <c r="C97" s="87">
        <v>31.497499999999999</v>
      </c>
      <c r="D97" s="87">
        <v>0</v>
      </c>
    </row>
    <row r="98" spans="1:4" ht="22.5" customHeight="1" x14ac:dyDescent="0.2">
      <c r="A98" s="110" t="s">
        <v>300</v>
      </c>
      <c r="B98" s="87">
        <v>181490.25</v>
      </c>
      <c r="C98" s="87">
        <v>1.2064999999999999</v>
      </c>
      <c r="D98" s="87">
        <v>0</v>
      </c>
    </row>
    <row r="99" spans="1:4" x14ac:dyDescent="0.2">
      <c r="A99" s="110" t="s">
        <v>241</v>
      </c>
      <c r="B99" s="87">
        <v>342339.32</v>
      </c>
      <c r="C99" s="87">
        <v>2.2757999999999998</v>
      </c>
      <c r="D99" s="87">
        <v>0</v>
      </c>
    </row>
    <row r="100" spans="1:4" x14ac:dyDescent="0.2">
      <c r="A100" s="110" t="s">
        <v>442</v>
      </c>
      <c r="B100" s="87">
        <v>258327.76</v>
      </c>
      <c r="C100" s="87">
        <v>1.7173</v>
      </c>
      <c r="D100" s="87">
        <v>0</v>
      </c>
    </row>
    <row r="101" spans="1:4" x14ac:dyDescent="0.2">
      <c r="A101" s="110" t="s">
        <v>443</v>
      </c>
      <c r="B101" s="87">
        <v>323839.44</v>
      </c>
      <c r="C101" s="87">
        <v>2.1528</v>
      </c>
      <c r="D101" s="87">
        <v>0</v>
      </c>
    </row>
    <row r="102" spans="1:4" x14ac:dyDescent="0.2">
      <c r="A102" s="110" t="s">
        <v>242</v>
      </c>
      <c r="B102" s="87">
        <v>1260187.6100000001</v>
      </c>
      <c r="C102" s="87">
        <v>8.3773999999999997</v>
      </c>
      <c r="D102" s="87">
        <v>0</v>
      </c>
    </row>
    <row r="103" spans="1:4" x14ac:dyDescent="0.2">
      <c r="A103" s="110" t="s">
        <v>243</v>
      </c>
      <c r="B103" s="87">
        <v>39717.06</v>
      </c>
      <c r="C103" s="87">
        <v>0.26400000000000001</v>
      </c>
      <c r="D103" s="87">
        <v>0</v>
      </c>
    </row>
    <row r="104" spans="1:4" x14ac:dyDescent="0.2">
      <c r="A104" s="110" t="s">
        <v>301</v>
      </c>
      <c r="B104" s="87">
        <v>9324.6</v>
      </c>
      <c r="C104" s="87">
        <v>6.2E-2</v>
      </c>
      <c r="D104" s="87">
        <v>0</v>
      </c>
    </row>
    <row r="105" spans="1:4" x14ac:dyDescent="0.2">
      <c r="A105" s="110" t="s">
        <v>444</v>
      </c>
      <c r="B105" s="87">
        <v>19826.72</v>
      </c>
      <c r="C105" s="87">
        <v>0.1318</v>
      </c>
      <c r="D105" s="87">
        <v>0</v>
      </c>
    </row>
    <row r="106" spans="1:4" x14ac:dyDescent="0.2">
      <c r="A106" s="110" t="s">
        <v>302</v>
      </c>
      <c r="B106" s="87">
        <v>22012.7</v>
      </c>
      <c r="C106" s="87">
        <v>0.14630000000000001</v>
      </c>
      <c r="D106" s="87">
        <v>0</v>
      </c>
    </row>
    <row r="107" spans="1:4" x14ac:dyDescent="0.2">
      <c r="A107" s="110" t="s">
        <v>244</v>
      </c>
      <c r="B107" s="87">
        <v>16887.2</v>
      </c>
      <c r="C107" s="87">
        <v>0.1123</v>
      </c>
      <c r="D107" s="87">
        <v>0</v>
      </c>
    </row>
    <row r="108" spans="1:4" x14ac:dyDescent="0.2">
      <c r="A108" s="110" t="s">
        <v>303</v>
      </c>
      <c r="B108" s="87">
        <v>54612</v>
      </c>
      <c r="C108" s="87">
        <v>0.36299999999999999</v>
      </c>
      <c r="D108" s="87">
        <v>0</v>
      </c>
    </row>
    <row r="109" spans="1:4" x14ac:dyDescent="0.2">
      <c r="A109" s="110" t="s">
        <v>445</v>
      </c>
      <c r="B109" s="87">
        <v>6272.24</v>
      </c>
      <c r="C109" s="87">
        <v>4.1700000000000001E-2</v>
      </c>
      <c r="D109" s="87">
        <v>0</v>
      </c>
    </row>
    <row r="110" spans="1:4" x14ac:dyDescent="0.2">
      <c r="A110" s="110" t="s">
        <v>245</v>
      </c>
      <c r="B110" s="87">
        <v>68179.91</v>
      </c>
      <c r="C110" s="87">
        <v>0.45319999999999999</v>
      </c>
      <c r="D110" s="87">
        <v>0</v>
      </c>
    </row>
    <row r="111" spans="1:4" x14ac:dyDescent="0.2">
      <c r="A111" s="110" t="s">
        <v>446</v>
      </c>
      <c r="B111" s="87">
        <v>175</v>
      </c>
      <c r="C111" s="87">
        <v>1.1999999999999999E-3</v>
      </c>
      <c r="D111" s="87">
        <v>0</v>
      </c>
    </row>
    <row r="112" spans="1:4" x14ac:dyDescent="0.2">
      <c r="A112" s="110" t="s">
        <v>447</v>
      </c>
      <c r="B112" s="87">
        <v>1512</v>
      </c>
      <c r="C112" s="87">
        <v>1.01E-2</v>
      </c>
      <c r="D112" s="87">
        <v>0</v>
      </c>
    </row>
    <row r="113" spans="1:4" x14ac:dyDescent="0.2">
      <c r="A113" s="110" t="s">
        <v>246</v>
      </c>
      <c r="B113" s="87">
        <v>888</v>
      </c>
      <c r="C113" s="87">
        <v>5.8999999999999999E-3</v>
      </c>
      <c r="D113" s="87">
        <v>0</v>
      </c>
    </row>
    <row r="114" spans="1:4" x14ac:dyDescent="0.2">
      <c r="A114" s="110" t="s">
        <v>247</v>
      </c>
      <c r="B114" s="87">
        <v>164027.57999999999</v>
      </c>
      <c r="C114" s="87">
        <v>1.0904</v>
      </c>
      <c r="D114" s="87">
        <v>0</v>
      </c>
    </row>
    <row r="115" spans="1:4" x14ac:dyDescent="0.2">
      <c r="A115" s="110" t="s">
        <v>304</v>
      </c>
      <c r="B115" s="87">
        <v>26964.29</v>
      </c>
      <c r="C115" s="87">
        <v>0.17929999999999999</v>
      </c>
      <c r="D115" s="87">
        <v>0</v>
      </c>
    </row>
    <row r="116" spans="1:4" x14ac:dyDescent="0.2">
      <c r="A116" s="110" t="s">
        <v>448</v>
      </c>
      <c r="B116" s="87">
        <v>959</v>
      </c>
      <c r="C116" s="87">
        <v>6.4000000000000003E-3</v>
      </c>
      <c r="D116" s="87">
        <v>0</v>
      </c>
    </row>
    <row r="117" spans="1:4" x14ac:dyDescent="0.2">
      <c r="A117" s="110" t="s">
        <v>248</v>
      </c>
      <c r="B117" s="87">
        <v>183439</v>
      </c>
      <c r="C117" s="87">
        <v>1.2195</v>
      </c>
      <c r="D117" s="87">
        <v>0</v>
      </c>
    </row>
    <row r="118" spans="1:4" x14ac:dyDescent="0.2">
      <c r="A118" s="110" t="s">
        <v>305</v>
      </c>
      <c r="B118" s="87">
        <v>121086.88</v>
      </c>
      <c r="C118" s="87">
        <v>0.80500000000000005</v>
      </c>
      <c r="D118" s="87">
        <v>0</v>
      </c>
    </row>
    <row r="119" spans="1:4" x14ac:dyDescent="0.2">
      <c r="A119" s="110" t="s">
        <v>449</v>
      </c>
      <c r="B119" s="87">
        <v>4283.37</v>
      </c>
      <c r="C119" s="87">
        <v>2.8500000000000001E-2</v>
      </c>
      <c r="D119" s="87">
        <v>0</v>
      </c>
    </row>
    <row r="120" spans="1:4" x14ac:dyDescent="0.2">
      <c r="A120" s="110" t="s">
        <v>306</v>
      </c>
      <c r="B120" s="87">
        <v>122324.7</v>
      </c>
      <c r="C120" s="87">
        <v>0.81320000000000003</v>
      </c>
      <c r="D120" s="87">
        <v>0</v>
      </c>
    </row>
    <row r="121" spans="1:4" x14ac:dyDescent="0.2">
      <c r="A121" s="110" t="s">
        <v>307</v>
      </c>
      <c r="B121" s="87">
        <v>7480.67</v>
      </c>
      <c r="C121" s="87">
        <v>4.9700000000000001E-2</v>
      </c>
      <c r="D121" s="87">
        <v>0</v>
      </c>
    </row>
    <row r="122" spans="1:4" x14ac:dyDescent="0.2">
      <c r="A122" s="110" t="s">
        <v>249</v>
      </c>
      <c r="B122" s="87">
        <v>4176</v>
      </c>
      <c r="C122" s="87">
        <v>2.7799999999999998E-2</v>
      </c>
      <c r="D122" s="87">
        <v>0</v>
      </c>
    </row>
    <row r="123" spans="1:4" x14ac:dyDescent="0.2">
      <c r="A123" s="110" t="s">
        <v>308</v>
      </c>
      <c r="B123" s="87">
        <v>99107.14</v>
      </c>
      <c r="C123" s="87">
        <v>0.65880000000000005</v>
      </c>
      <c r="D123" s="87">
        <v>0</v>
      </c>
    </row>
    <row r="124" spans="1:4" x14ac:dyDescent="0.2">
      <c r="A124" s="110" t="s">
        <v>450</v>
      </c>
      <c r="B124" s="87">
        <v>25602.95</v>
      </c>
      <c r="C124" s="87">
        <v>0.17019999999999999</v>
      </c>
      <c r="D124" s="87">
        <v>0</v>
      </c>
    </row>
    <row r="125" spans="1:4" x14ac:dyDescent="0.2">
      <c r="A125" s="110" t="s">
        <v>451</v>
      </c>
      <c r="B125" s="87">
        <v>12945</v>
      </c>
      <c r="C125" s="87">
        <v>8.6099999999999996E-2</v>
      </c>
      <c r="D125" s="87">
        <v>0</v>
      </c>
    </row>
    <row r="126" spans="1:4" x14ac:dyDescent="0.2">
      <c r="A126" s="110" t="s">
        <v>309</v>
      </c>
      <c r="B126" s="87">
        <v>35388</v>
      </c>
      <c r="C126" s="87">
        <v>0.23530000000000001</v>
      </c>
      <c r="D126" s="87">
        <v>0</v>
      </c>
    </row>
    <row r="127" spans="1:4" x14ac:dyDescent="0.2">
      <c r="A127" s="110" t="s">
        <v>452</v>
      </c>
      <c r="B127" s="87">
        <v>28656</v>
      </c>
      <c r="C127" s="87">
        <v>0.1905</v>
      </c>
      <c r="D127" s="87">
        <v>0</v>
      </c>
    </row>
    <row r="128" spans="1:4" x14ac:dyDescent="0.2">
      <c r="A128" s="110" t="s">
        <v>250</v>
      </c>
      <c r="B128" s="87">
        <v>287999.98</v>
      </c>
      <c r="C128" s="87">
        <v>1.9146000000000001</v>
      </c>
      <c r="D128" s="87">
        <v>0</v>
      </c>
    </row>
    <row r="129" spans="1:4" x14ac:dyDescent="0.2">
      <c r="A129" s="110" t="s">
        <v>310</v>
      </c>
      <c r="B129" s="87">
        <v>70665.570000000007</v>
      </c>
      <c r="C129" s="87">
        <v>0.4698</v>
      </c>
      <c r="D129" s="87">
        <v>0</v>
      </c>
    </row>
    <row r="130" spans="1:4" x14ac:dyDescent="0.2">
      <c r="A130" s="110" t="s">
        <v>251</v>
      </c>
      <c r="B130" s="87">
        <v>121846.62</v>
      </c>
      <c r="C130" s="87">
        <v>0.81</v>
      </c>
      <c r="D130" s="87">
        <v>0</v>
      </c>
    </row>
    <row r="131" spans="1:4" x14ac:dyDescent="0.2">
      <c r="A131" s="110" t="s">
        <v>453</v>
      </c>
      <c r="B131" s="87">
        <v>2823.53</v>
      </c>
      <c r="C131" s="87">
        <v>1.8800000000000001E-2</v>
      </c>
      <c r="D131" s="87">
        <v>0</v>
      </c>
    </row>
    <row r="132" spans="1:4" x14ac:dyDescent="0.2">
      <c r="A132" s="110" t="s">
        <v>454</v>
      </c>
      <c r="B132" s="87">
        <v>8966</v>
      </c>
      <c r="C132" s="87">
        <v>5.96E-2</v>
      </c>
      <c r="D132" s="87">
        <v>0</v>
      </c>
    </row>
    <row r="133" spans="1:4" x14ac:dyDescent="0.2">
      <c r="A133" s="110" t="s">
        <v>252</v>
      </c>
      <c r="B133" s="87">
        <v>44372.81</v>
      </c>
      <c r="C133" s="87">
        <v>0.29499999999999998</v>
      </c>
      <c r="D133" s="87">
        <v>0</v>
      </c>
    </row>
    <row r="134" spans="1:4" x14ac:dyDescent="0.2">
      <c r="A134" s="110" t="s">
        <v>253</v>
      </c>
      <c r="B134" s="87">
        <v>42108.2</v>
      </c>
      <c r="C134" s="87">
        <v>0.27989999999999998</v>
      </c>
      <c r="D134" s="87">
        <v>0</v>
      </c>
    </row>
    <row r="135" spans="1:4" x14ac:dyDescent="0.2">
      <c r="A135" s="110" t="s">
        <v>254</v>
      </c>
      <c r="B135" s="87">
        <v>278845.65000000002</v>
      </c>
      <c r="C135" s="87">
        <v>1.8536999999999999</v>
      </c>
      <c r="D135" s="87">
        <v>0</v>
      </c>
    </row>
    <row r="136" spans="1:4" x14ac:dyDescent="0.2">
      <c r="A136" s="110" t="s">
        <v>455</v>
      </c>
      <c r="B136" s="87">
        <v>3770</v>
      </c>
      <c r="C136" s="87">
        <v>2.5100000000000001E-2</v>
      </c>
      <c r="D136" s="87">
        <v>0</v>
      </c>
    </row>
    <row r="137" spans="1:4" x14ac:dyDescent="0.2">
      <c r="A137" s="110" t="s">
        <v>255</v>
      </c>
      <c r="B137" s="87">
        <v>130433.08</v>
      </c>
      <c r="C137" s="87">
        <v>0.86709999999999998</v>
      </c>
      <c r="D137" s="87">
        <v>0</v>
      </c>
    </row>
    <row r="138" spans="1:4" x14ac:dyDescent="0.2">
      <c r="A138" s="110" t="s">
        <v>311</v>
      </c>
      <c r="B138" s="87">
        <v>10837.56</v>
      </c>
      <c r="C138" s="87">
        <v>7.1999999999999995E-2</v>
      </c>
      <c r="D138" s="87">
        <v>0</v>
      </c>
    </row>
    <row r="139" spans="1:4" x14ac:dyDescent="0.2">
      <c r="A139" s="110" t="s">
        <v>256</v>
      </c>
      <c r="B139" s="87">
        <v>27946</v>
      </c>
      <c r="C139" s="87">
        <v>0.18579999999999999</v>
      </c>
      <c r="D139" s="87">
        <v>0</v>
      </c>
    </row>
    <row r="140" spans="1:4" x14ac:dyDescent="0.2">
      <c r="A140" s="110" t="s">
        <v>312</v>
      </c>
      <c r="B140" s="87">
        <v>21344</v>
      </c>
      <c r="C140" s="87">
        <v>0.1419</v>
      </c>
      <c r="D140" s="87">
        <v>0</v>
      </c>
    </row>
    <row r="141" spans="1:4" x14ac:dyDescent="0.2">
      <c r="A141" s="110" t="s">
        <v>257</v>
      </c>
      <c r="B141" s="87">
        <v>61636.78</v>
      </c>
      <c r="C141" s="87">
        <v>0.40970000000000001</v>
      </c>
      <c r="D141" s="87">
        <v>0</v>
      </c>
    </row>
    <row r="142" spans="1:4" x14ac:dyDescent="0.2">
      <c r="A142" s="110" t="s">
        <v>313</v>
      </c>
      <c r="B142" s="87">
        <v>13992</v>
      </c>
      <c r="C142" s="87">
        <v>9.2999999999999999E-2</v>
      </c>
      <c r="D142" s="87">
        <v>0</v>
      </c>
    </row>
    <row r="143" spans="1:4" x14ac:dyDescent="0.2">
      <c r="A143" s="110" t="s">
        <v>314</v>
      </c>
      <c r="B143" s="87">
        <v>25775.49</v>
      </c>
      <c r="C143" s="87">
        <v>0.17130000000000001</v>
      </c>
      <c r="D143" s="87">
        <v>0</v>
      </c>
    </row>
    <row r="144" spans="1:4" x14ac:dyDescent="0.2">
      <c r="A144" s="110" t="s">
        <v>258</v>
      </c>
      <c r="B144" s="87">
        <v>87739.23</v>
      </c>
      <c r="C144" s="87">
        <v>0.58330000000000004</v>
      </c>
      <c r="D144" s="87">
        <v>0</v>
      </c>
    </row>
    <row r="145" spans="1:6" x14ac:dyDescent="0.2">
      <c r="A145" s="110" t="s">
        <v>315</v>
      </c>
      <c r="B145" s="87">
        <v>248024</v>
      </c>
      <c r="C145" s="87">
        <v>1.6488</v>
      </c>
      <c r="D145" s="87">
        <v>0</v>
      </c>
    </row>
    <row r="146" spans="1:6" x14ac:dyDescent="0.2">
      <c r="A146" s="107" t="s">
        <v>259</v>
      </c>
      <c r="B146" s="108">
        <v>15042616.92</v>
      </c>
      <c r="C146" s="108">
        <v>100</v>
      </c>
      <c r="D146" s="108">
        <v>0</v>
      </c>
    </row>
    <row r="149" spans="1:6" ht="12.75" x14ac:dyDescent="0.2">
      <c r="A149" s="184" t="s">
        <v>154</v>
      </c>
      <c r="B149" s="185" t="s">
        <v>5</v>
      </c>
      <c r="C149" s="184" t="s">
        <v>8</v>
      </c>
      <c r="D149" s="185" t="s">
        <v>155</v>
      </c>
      <c r="E149" s="184" t="s">
        <v>146</v>
      </c>
      <c r="F149" s="185" t="s">
        <v>156</v>
      </c>
    </row>
    <row r="150" spans="1:6" x14ac:dyDescent="0.2">
      <c r="A150" s="110" t="s">
        <v>260</v>
      </c>
      <c r="B150" s="87">
        <v>-998833.71</v>
      </c>
      <c r="C150" s="87">
        <v>0</v>
      </c>
      <c r="D150" s="87">
        <v>998833.71</v>
      </c>
      <c r="E150" s="87">
        <v>0</v>
      </c>
      <c r="F150" s="87">
        <v>0</v>
      </c>
    </row>
    <row r="151" spans="1:6" x14ac:dyDescent="0.2">
      <c r="A151" s="110" t="s">
        <v>261</v>
      </c>
      <c r="B151" s="87">
        <v>-30000</v>
      </c>
      <c r="C151" s="87">
        <v>0</v>
      </c>
      <c r="D151" s="87">
        <v>30000</v>
      </c>
      <c r="E151" s="87">
        <v>0</v>
      </c>
      <c r="F151" s="87">
        <v>0</v>
      </c>
    </row>
    <row r="152" spans="1:6" x14ac:dyDescent="0.2">
      <c r="A152" s="110" t="s">
        <v>262</v>
      </c>
      <c r="B152" s="87">
        <v>-8829660.1500000004</v>
      </c>
      <c r="C152" s="87">
        <v>0</v>
      </c>
      <c r="D152" s="87">
        <v>8829660.1500000004</v>
      </c>
      <c r="E152" s="87">
        <v>0</v>
      </c>
      <c r="F152" s="87">
        <v>0</v>
      </c>
    </row>
    <row r="153" spans="1:6" x14ac:dyDescent="0.2">
      <c r="A153" s="110" t="s">
        <v>263</v>
      </c>
      <c r="B153" s="87">
        <v>-37030074.409999996</v>
      </c>
      <c r="C153" s="87">
        <v>-37030074.409999996</v>
      </c>
      <c r="D153" s="87">
        <v>0</v>
      </c>
      <c r="E153" s="87">
        <v>0</v>
      </c>
      <c r="F153" s="87">
        <v>0</v>
      </c>
    </row>
    <row r="154" spans="1:6" x14ac:dyDescent="0.2">
      <c r="A154" s="110" t="s">
        <v>264</v>
      </c>
      <c r="B154" s="87">
        <v>-1792250</v>
      </c>
      <c r="C154" s="87">
        <v>-1792250</v>
      </c>
      <c r="D154" s="87">
        <v>0</v>
      </c>
      <c r="E154" s="87">
        <v>0</v>
      </c>
      <c r="F154" s="87">
        <v>0</v>
      </c>
    </row>
    <row r="155" spans="1:6" x14ac:dyDescent="0.2">
      <c r="A155" s="110" t="s">
        <v>265</v>
      </c>
      <c r="B155" s="87">
        <v>-12636.04</v>
      </c>
      <c r="C155" s="87">
        <v>-12636.04</v>
      </c>
      <c r="D155" s="87">
        <v>0</v>
      </c>
      <c r="E155" s="87">
        <v>0</v>
      </c>
      <c r="F155" s="87">
        <v>0</v>
      </c>
    </row>
    <row r="156" spans="1:6" x14ac:dyDescent="0.2">
      <c r="A156" s="110" t="s">
        <v>266</v>
      </c>
      <c r="B156" s="87">
        <v>-180000</v>
      </c>
      <c r="C156" s="87">
        <v>-210000</v>
      </c>
      <c r="D156" s="87">
        <v>-30000</v>
      </c>
      <c r="E156" s="87">
        <v>0</v>
      </c>
      <c r="F156" s="87">
        <v>0</v>
      </c>
    </row>
    <row r="157" spans="1:6" x14ac:dyDescent="0.2">
      <c r="A157" s="110" t="s">
        <v>267</v>
      </c>
      <c r="B157" s="87">
        <v>-2539937.2999999998</v>
      </c>
      <c r="C157" s="87">
        <v>-11369597.449999999</v>
      </c>
      <c r="D157" s="87">
        <v>-8829660.1500000004</v>
      </c>
      <c r="E157" s="87">
        <v>0</v>
      </c>
      <c r="F157" s="87">
        <v>0</v>
      </c>
    </row>
    <row r="158" spans="1:6" x14ac:dyDescent="0.2">
      <c r="A158" s="110" t="s">
        <v>268</v>
      </c>
      <c r="B158" s="87">
        <v>-5100000</v>
      </c>
      <c r="C158" s="87">
        <v>-5100000</v>
      </c>
      <c r="D158" s="87">
        <v>0</v>
      </c>
      <c r="E158" s="87">
        <v>0</v>
      </c>
      <c r="F158" s="87">
        <v>0</v>
      </c>
    </row>
    <row r="159" spans="1:6" x14ac:dyDescent="0.2">
      <c r="A159" s="110" t="s">
        <v>269</v>
      </c>
      <c r="B159" s="87">
        <v>-20035847.25</v>
      </c>
      <c r="C159" s="87">
        <v>-21034680.960000001</v>
      </c>
      <c r="D159" s="87">
        <v>-998833.71</v>
      </c>
      <c r="E159" s="87">
        <v>0</v>
      </c>
      <c r="F159" s="87">
        <v>0</v>
      </c>
    </row>
    <row r="160" spans="1:6" x14ac:dyDescent="0.2">
      <c r="A160" s="107" t="s">
        <v>270</v>
      </c>
      <c r="B160" s="108">
        <v>-76549238.859999999</v>
      </c>
      <c r="C160" s="108">
        <v>-76549238.859999999</v>
      </c>
      <c r="D160" s="108">
        <v>0</v>
      </c>
      <c r="E160" s="108">
        <v>0</v>
      </c>
      <c r="F160" s="108">
        <v>0</v>
      </c>
    </row>
    <row r="164" spans="1:5" ht="12.75" x14ac:dyDescent="0.2">
      <c r="A164" s="184" t="s">
        <v>157</v>
      </c>
      <c r="B164" s="185" t="s">
        <v>5</v>
      </c>
      <c r="C164" s="184" t="s">
        <v>8</v>
      </c>
      <c r="D164" s="185" t="s">
        <v>155</v>
      </c>
      <c r="E164" s="184" t="s">
        <v>156</v>
      </c>
    </row>
    <row r="165" spans="1:5" x14ac:dyDescent="0.2">
      <c r="A165" s="110" t="s">
        <v>271</v>
      </c>
      <c r="B165" s="87">
        <v>449050.82</v>
      </c>
      <c r="C165" s="87">
        <v>-596659.19999999995</v>
      </c>
      <c r="D165" s="87">
        <v>-1045710.02</v>
      </c>
      <c r="E165" s="87">
        <v>0</v>
      </c>
    </row>
    <row r="166" spans="1:5" x14ac:dyDescent="0.2">
      <c r="A166" s="110" t="s">
        <v>272</v>
      </c>
      <c r="B166" s="87">
        <v>-39683.230000000003</v>
      </c>
      <c r="C166" s="87">
        <v>-39683.230000000003</v>
      </c>
      <c r="D166" s="87">
        <v>0</v>
      </c>
      <c r="E166" s="87">
        <v>0</v>
      </c>
    </row>
    <row r="167" spans="1:5" ht="22.5" customHeight="1" x14ac:dyDescent="0.2">
      <c r="A167" s="110" t="s">
        <v>273</v>
      </c>
      <c r="B167" s="87">
        <v>-527123.30000000005</v>
      </c>
      <c r="C167" s="87">
        <v>8017601.3600000003</v>
      </c>
      <c r="D167" s="87">
        <v>8544724.6600000001</v>
      </c>
      <c r="E167" s="87">
        <v>0</v>
      </c>
    </row>
    <row r="168" spans="1:5" x14ac:dyDescent="0.2">
      <c r="A168" s="110" t="s">
        <v>274</v>
      </c>
      <c r="B168" s="87">
        <v>298425.15000000002</v>
      </c>
      <c r="C168" s="87">
        <v>298425.15000000002</v>
      </c>
      <c r="D168" s="87">
        <v>0</v>
      </c>
      <c r="E168" s="87">
        <v>0</v>
      </c>
    </row>
    <row r="169" spans="1:5" x14ac:dyDescent="0.2">
      <c r="A169" s="110" t="s">
        <v>275</v>
      </c>
      <c r="B169" s="88">
        <v>0</v>
      </c>
      <c r="C169" s="87">
        <v>449050.82</v>
      </c>
      <c r="D169" s="87">
        <v>449050.82</v>
      </c>
      <c r="E169" s="87">
        <v>0</v>
      </c>
    </row>
    <row r="170" spans="1:5" x14ac:dyDescent="0.2">
      <c r="A170" s="110" t="s">
        <v>276</v>
      </c>
      <c r="B170" s="87">
        <v>-366245.52</v>
      </c>
      <c r="C170" s="87">
        <v>-366245.52</v>
      </c>
      <c r="D170" s="87">
        <v>0</v>
      </c>
      <c r="E170" s="87">
        <v>0</v>
      </c>
    </row>
    <row r="171" spans="1:5" x14ac:dyDescent="0.2">
      <c r="A171" s="110" t="s">
        <v>277</v>
      </c>
      <c r="B171" s="87">
        <v>-82270.38</v>
      </c>
      <c r="C171" s="87">
        <v>-82270.38</v>
      </c>
      <c r="D171" s="87">
        <v>0</v>
      </c>
      <c r="E171" s="87">
        <v>0</v>
      </c>
    </row>
    <row r="172" spans="1:5" x14ac:dyDescent="0.2">
      <c r="A172" s="110" t="s">
        <v>278</v>
      </c>
      <c r="B172" s="87">
        <v>268490.5</v>
      </c>
      <c r="C172" s="87">
        <v>268490.5</v>
      </c>
      <c r="D172" s="87">
        <v>0</v>
      </c>
      <c r="E172" s="87">
        <v>0</v>
      </c>
    </row>
    <row r="173" spans="1:5" x14ac:dyDescent="0.2">
      <c r="A173" s="110" t="s">
        <v>279</v>
      </c>
      <c r="B173" s="87">
        <v>-1378881.13</v>
      </c>
      <c r="C173" s="87">
        <v>-378881.13</v>
      </c>
      <c r="D173" s="87">
        <v>1000000</v>
      </c>
      <c r="E173" s="87">
        <v>0</v>
      </c>
    </row>
    <row r="174" spans="1:5" x14ac:dyDescent="0.2">
      <c r="A174" s="110" t="s">
        <v>280</v>
      </c>
      <c r="B174" s="87">
        <v>-420718.37</v>
      </c>
      <c r="C174" s="87">
        <v>-420718.37</v>
      </c>
      <c r="D174" s="87">
        <v>0</v>
      </c>
      <c r="E174" s="87">
        <v>0</v>
      </c>
    </row>
    <row r="175" spans="1:5" x14ac:dyDescent="0.2">
      <c r="A175" s="110" t="s">
        <v>456</v>
      </c>
      <c r="B175" s="88">
        <v>0</v>
      </c>
      <c r="C175" s="87">
        <v>-8544724.6600000001</v>
      </c>
      <c r="D175" s="87">
        <v>-8544724.6600000001</v>
      </c>
      <c r="E175" s="87">
        <v>0</v>
      </c>
    </row>
    <row r="176" spans="1:5" x14ac:dyDescent="0.2">
      <c r="A176" s="110" t="s">
        <v>281</v>
      </c>
      <c r="B176" s="87">
        <v>-2248006.2799999998</v>
      </c>
      <c r="C176" s="87">
        <v>-798955.46</v>
      </c>
      <c r="D176" s="87">
        <v>1449050.82</v>
      </c>
      <c r="E176" s="87">
        <v>0</v>
      </c>
    </row>
    <row r="177" spans="1:5" x14ac:dyDescent="0.2">
      <c r="A177" s="107" t="s">
        <v>282</v>
      </c>
      <c r="B177" s="108">
        <v>-1798955.46</v>
      </c>
      <c r="C177" s="108">
        <v>-1395614.66</v>
      </c>
      <c r="D177" s="108">
        <v>403340.79999999999</v>
      </c>
      <c r="E177" s="108">
        <v>0</v>
      </c>
    </row>
    <row r="179" spans="1:5" ht="12.75" x14ac:dyDescent="0.2">
      <c r="A179" s="184" t="s">
        <v>159</v>
      </c>
      <c r="B179" s="185" t="s">
        <v>5</v>
      </c>
      <c r="C179" s="184" t="s">
        <v>8</v>
      </c>
      <c r="D179" s="185" t="s">
        <v>9</v>
      </c>
    </row>
    <row r="180" spans="1:5" x14ac:dyDescent="0.2">
      <c r="A180" s="110" t="s">
        <v>283</v>
      </c>
      <c r="B180" s="87">
        <v>20000</v>
      </c>
      <c r="C180" s="87">
        <v>20000</v>
      </c>
      <c r="D180" s="87">
        <v>0</v>
      </c>
    </row>
    <row r="181" spans="1:5" x14ac:dyDescent="0.2">
      <c r="A181" s="110" t="s">
        <v>167</v>
      </c>
      <c r="B181" s="87">
        <v>20000</v>
      </c>
      <c r="C181" s="87">
        <v>20000</v>
      </c>
      <c r="D181" s="87">
        <v>0</v>
      </c>
    </row>
    <row r="182" spans="1:5" ht="22.5" customHeight="1" x14ac:dyDescent="0.2">
      <c r="A182" s="110" t="s">
        <v>284</v>
      </c>
      <c r="B182" s="87">
        <v>944926.73</v>
      </c>
      <c r="C182" s="87">
        <v>1844166.76</v>
      </c>
      <c r="D182" s="87">
        <v>899240.03</v>
      </c>
    </row>
    <row r="183" spans="1:5" x14ac:dyDescent="0.2">
      <c r="A183" s="110" t="s">
        <v>285</v>
      </c>
      <c r="B183" s="87">
        <v>786036.56</v>
      </c>
      <c r="C183" s="87">
        <v>1703786.81</v>
      </c>
      <c r="D183" s="87">
        <v>917750.25</v>
      </c>
    </row>
    <row r="184" spans="1:5" x14ac:dyDescent="0.2">
      <c r="A184" s="110" t="s">
        <v>286</v>
      </c>
      <c r="B184" s="87">
        <v>216683.23</v>
      </c>
      <c r="C184" s="87">
        <v>-83316.77</v>
      </c>
      <c r="D184" s="87">
        <v>-300000</v>
      </c>
    </row>
    <row r="185" spans="1:5" x14ac:dyDescent="0.2">
      <c r="A185" s="110" t="s">
        <v>287</v>
      </c>
      <c r="B185" s="87">
        <v>8031.46</v>
      </c>
      <c r="C185" s="87">
        <v>8031.46</v>
      </c>
      <c r="D185" s="87">
        <v>0</v>
      </c>
    </row>
    <row r="186" spans="1:5" x14ac:dyDescent="0.2">
      <c r="A186" s="110" t="s">
        <v>288</v>
      </c>
      <c r="B186" s="87">
        <v>1547944.36</v>
      </c>
      <c r="C186" s="87">
        <v>1366430.84</v>
      </c>
      <c r="D186" s="87">
        <v>-181513.52</v>
      </c>
    </row>
    <row r="187" spans="1:5" x14ac:dyDescent="0.2">
      <c r="A187" s="110" t="s">
        <v>289</v>
      </c>
      <c r="B187" s="87">
        <v>19076168.469999999</v>
      </c>
      <c r="C187" s="87">
        <v>10584985.699999999</v>
      </c>
      <c r="D187" s="87">
        <v>-8491182.7699999996</v>
      </c>
    </row>
    <row r="188" spans="1:5" x14ac:dyDescent="0.2">
      <c r="A188" s="110" t="s">
        <v>290</v>
      </c>
      <c r="B188" s="87">
        <v>512730.29</v>
      </c>
      <c r="C188" s="87">
        <v>512730.29</v>
      </c>
      <c r="D188" s="87">
        <v>0</v>
      </c>
    </row>
    <row r="189" spans="1:5" x14ac:dyDescent="0.2">
      <c r="A189" s="110" t="s">
        <v>291</v>
      </c>
      <c r="B189" s="87">
        <v>-356223.84</v>
      </c>
      <c r="C189" s="87">
        <v>-356223.84</v>
      </c>
      <c r="D189" s="87">
        <v>0</v>
      </c>
    </row>
    <row r="190" spans="1:5" x14ac:dyDescent="0.2">
      <c r="A190" s="110" t="s">
        <v>292</v>
      </c>
      <c r="B190" s="87">
        <v>418000</v>
      </c>
      <c r="C190" s="87">
        <v>418000</v>
      </c>
      <c r="D190" s="87">
        <v>0</v>
      </c>
    </row>
    <row r="191" spans="1:5" x14ac:dyDescent="0.2">
      <c r="A191" s="110" t="s">
        <v>293</v>
      </c>
      <c r="B191" s="87">
        <v>47463.08</v>
      </c>
      <c r="C191" s="87">
        <v>47463.08</v>
      </c>
      <c r="D191" s="87">
        <v>0</v>
      </c>
    </row>
    <row r="192" spans="1:5" x14ac:dyDescent="0.2">
      <c r="A192" s="110" t="s">
        <v>294</v>
      </c>
      <c r="B192" s="87">
        <v>113075.14</v>
      </c>
      <c r="C192" s="87">
        <v>113075.14</v>
      </c>
      <c r="D192" s="87">
        <v>0</v>
      </c>
    </row>
    <row r="193" spans="1:6" x14ac:dyDescent="0.2">
      <c r="A193" s="110" t="s">
        <v>295</v>
      </c>
      <c r="B193" s="87">
        <v>6027.44</v>
      </c>
      <c r="C193" s="87">
        <v>6027.44</v>
      </c>
      <c r="D193" s="87">
        <v>0</v>
      </c>
    </row>
    <row r="194" spans="1:6" x14ac:dyDescent="0.2">
      <c r="A194" s="110" t="s">
        <v>296</v>
      </c>
      <c r="B194" s="87">
        <v>23320862.920000002</v>
      </c>
      <c r="C194" s="87">
        <v>16165156.91</v>
      </c>
      <c r="D194" s="87">
        <v>-7155706.0099999998</v>
      </c>
    </row>
    <row r="195" spans="1:6" x14ac:dyDescent="0.2">
      <c r="A195" s="107" t="s">
        <v>297</v>
      </c>
      <c r="B195" s="108">
        <v>23340862.920000002</v>
      </c>
      <c r="C195" s="108">
        <v>16185156.91</v>
      </c>
      <c r="D195" s="108">
        <v>-7155706.0099999998</v>
      </c>
    </row>
    <row r="198" spans="1:6" x14ac:dyDescent="0.2">
      <c r="A198" s="77" t="s">
        <v>165</v>
      </c>
      <c r="B198" s="79"/>
      <c r="C198" s="79"/>
      <c r="D198" s="77"/>
      <c r="E198" s="80"/>
      <c r="F198" s="81"/>
    </row>
    <row r="199" spans="1:6" x14ac:dyDescent="0.2">
      <c r="A199" s="77" t="s">
        <v>164</v>
      </c>
      <c r="B199" s="79"/>
      <c r="C199" s="79"/>
      <c r="D199" s="77"/>
      <c r="E199" s="80"/>
      <c r="F199" s="80"/>
    </row>
    <row r="200" spans="1:6" x14ac:dyDescent="0.2">
      <c r="A200" s="77"/>
      <c r="B200" s="79"/>
      <c r="C200" s="79"/>
      <c r="D200" s="77"/>
      <c r="E200" s="80"/>
      <c r="F200" s="80"/>
    </row>
    <row r="201" spans="1:6" s="81" customFormat="1" x14ac:dyDescent="0.2">
      <c r="A201" s="77"/>
      <c r="B201" s="79"/>
      <c r="C201" s="79"/>
      <c r="D201" s="77"/>
      <c r="E201" s="80"/>
      <c r="F201" s="80"/>
    </row>
    <row r="202" spans="1:6" s="80" customFormat="1" x14ac:dyDescent="0.2">
      <c r="A202" s="1"/>
      <c r="B202" s="1"/>
      <c r="C202" s="1"/>
      <c r="D202" s="1"/>
      <c r="E202" s="1"/>
      <c r="F202" s="1"/>
    </row>
    <row r="203" spans="1:6" s="80" customFormat="1" x14ac:dyDescent="0.2">
      <c r="A203" s="8" t="s">
        <v>353</v>
      </c>
      <c r="B203" s="8"/>
      <c r="C203" s="8" t="s">
        <v>3</v>
      </c>
      <c r="D203" s="8"/>
      <c r="E203" s="8"/>
      <c r="F203" s="8"/>
    </row>
    <row r="204" spans="1:6" s="80" customFormat="1" x14ac:dyDescent="0.2">
      <c r="A204" s="8" t="s">
        <v>354</v>
      </c>
      <c r="B204" s="8"/>
      <c r="C204" s="8" t="s">
        <v>4</v>
      </c>
      <c r="D204" s="8"/>
      <c r="E204" s="8"/>
      <c r="F204" s="8"/>
    </row>
    <row r="206" spans="1:6" s="8" customFormat="1" x14ac:dyDescent="0.2">
      <c r="A206" s="1"/>
      <c r="B206" s="1"/>
      <c r="C206" s="1"/>
      <c r="D206" s="1"/>
      <c r="E206" s="1"/>
      <c r="F206" s="1"/>
    </row>
    <row r="207" spans="1:6" s="8" customFormat="1" x14ac:dyDescent="0.2">
      <c r="A207" s="1"/>
      <c r="B207" s="1"/>
      <c r="C207" s="1"/>
      <c r="D207" s="1"/>
      <c r="E207" s="1"/>
      <c r="F207" s="1"/>
    </row>
  </sheetData>
  <mergeCells count="2">
    <mergeCell ref="A1:L1"/>
    <mergeCell ref="A2:L2"/>
  </mergeCells>
  <pageMargins left="0.70866141732283472" right="0.70866141732283472" top="0.53" bottom="0.74803149606299213" header="0.31496062992125984" footer="0.31496062992125984"/>
  <pageSetup scale="70" orientation="landscape" r:id="rId1"/>
  <rowBreaks count="4" manualBreakCount="4">
    <brk id="48" max="16383" man="1"/>
    <brk id="93" max="5" man="1"/>
    <brk id="147" max="5" man="1"/>
    <brk id="177" max="5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26"/>
  <sheetViews>
    <sheetView showGridLines="0" workbookViewId="0">
      <selection activeCell="G5" sqref="G5"/>
    </sheetView>
  </sheetViews>
  <sheetFormatPr baseColWidth="10" defaultRowHeight="11.25" x14ac:dyDescent="0.2"/>
  <cols>
    <col min="1" max="1" width="4" style="9" customWidth="1"/>
    <col min="2" max="2" width="30.140625" style="9" bestFit="1" customWidth="1"/>
    <col min="3" max="3" width="15.7109375" style="9" customWidth="1"/>
    <col min="4" max="6" width="14.28515625" style="9" customWidth="1"/>
    <col min="7" max="7" width="17" style="9" customWidth="1"/>
    <col min="8" max="16384" width="11.42578125" style="9"/>
  </cols>
  <sheetData>
    <row r="1" spans="1:9" s="1" customFormat="1" ht="12.75" x14ac:dyDescent="0.2">
      <c r="C1" s="196" t="s">
        <v>509</v>
      </c>
      <c r="D1" s="196"/>
      <c r="E1" s="196"/>
    </row>
    <row r="2" spans="1:9" s="1" customFormat="1" ht="12.75" x14ac:dyDescent="0.2">
      <c r="C2" s="196" t="s">
        <v>517</v>
      </c>
      <c r="D2" s="196"/>
      <c r="E2" s="196"/>
      <c r="I2" s="11"/>
    </row>
    <row r="3" spans="1:9" s="1" customFormat="1" ht="12.75" x14ac:dyDescent="0.2">
      <c r="C3" s="196" t="s">
        <v>518</v>
      </c>
      <c r="D3" s="196"/>
      <c r="E3" s="196"/>
    </row>
    <row r="4" spans="1:9" s="1" customFormat="1" x14ac:dyDescent="0.2">
      <c r="A4" s="9"/>
      <c r="B4" s="9"/>
      <c r="C4" s="9"/>
      <c r="D4" s="9"/>
      <c r="E4" s="9"/>
      <c r="F4" s="9"/>
      <c r="G4" s="9"/>
    </row>
    <row r="5" spans="1:9" s="1" customFormat="1" ht="28.5" customHeight="1" x14ac:dyDescent="0.2">
      <c r="A5" s="184" t="s">
        <v>10</v>
      </c>
      <c r="B5" s="186"/>
      <c r="C5" s="186" t="s">
        <v>11</v>
      </c>
      <c r="D5" s="186" t="s">
        <v>12</v>
      </c>
      <c r="E5" s="184" t="s">
        <v>13</v>
      </c>
      <c r="F5" s="186" t="s">
        <v>20</v>
      </c>
      <c r="G5" s="186" t="s">
        <v>21</v>
      </c>
    </row>
    <row r="6" spans="1:9" s="1" customFormat="1" x14ac:dyDescent="0.2">
      <c r="A6" s="12" t="s">
        <v>14</v>
      </c>
      <c r="B6" s="13" t="s">
        <v>15</v>
      </c>
      <c r="C6" s="14">
        <v>2046822</v>
      </c>
      <c r="D6" s="15">
        <v>2038658</v>
      </c>
      <c r="E6" s="14">
        <v>0</v>
      </c>
      <c r="F6" s="15">
        <v>1587133.4</v>
      </c>
      <c r="G6" s="48">
        <f>+F6/D6</f>
        <v>0.7785187118192457</v>
      </c>
    </row>
    <row r="7" spans="1:9" s="1" customFormat="1" x14ac:dyDescent="0.2">
      <c r="A7" s="12" t="s">
        <v>316</v>
      </c>
      <c r="B7" s="13" t="s">
        <v>317</v>
      </c>
      <c r="C7" s="14">
        <v>0</v>
      </c>
      <c r="D7" s="15">
        <v>10793325.08</v>
      </c>
      <c r="E7" s="14">
        <v>0</v>
      </c>
      <c r="F7" s="15">
        <v>8552659.6600000001</v>
      </c>
      <c r="G7" s="103">
        <v>0</v>
      </c>
    </row>
    <row r="8" spans="1:9" x14ac:dyDescent="0.2">
      <c r="A8" s="12" t="s">
        <v>16</v>
      </c>
      <c r="B8" s="13" t="s">
        <v>17</v>
      </c>
      <c r="C8" s="14">
        <v>9082703</v>
      </c>
      <c r="D8" s="15">
        <v>31378082.82</v>
      </c>
      <c r="E8" s="14">
        <v>0</v>
      </c>
      <c r="F8" s="15">
        <v>5329621</v>
      </c>
      <c r="G8" s="48">
        <f>+F8/C8</f>
        <v>0.58678798591124248</v>
      </c>
    </row>
    <row r="9" spans="1:9" ht="22.5" customHeight="1" x14ac:dyDescent="0.2">
      <c r="A9" s="16" t="s">
        <v>18</v>
      </c>
      <c r="B9" s="17" t="s">
        <v>19</v>
      </c>
      <c r="C9" s="18">
        <v>9082703</v>
      </c>
      <c r="D9" s="19">
        <v>14521919.869999999</v>
      </c>
      <c r="E9" s="18">
        <v>0</v>
      </c>
      <c r="F9" s="19">
        <v>8714586.7200000007</v>
      </c>
      <c r="G9" s="49">
        <f>+F9/C9</f>
        <v>0.95947062454866139</v>
      </c>
    </row>
    <row r="10" spans="1:9" ht="12" thickBot="1" x14ac:dyDescent="0.25">
      <c r="A10" s="199" t="s">
        <v>36</v>
      </c>
      <c r="B10" s="200"/>
      <c r="C10" s="20">
        <f>SUM(C6:C9)</f>
        <v>20212228</v>
      </c>
      <c r="D10" s="20">
        <f>SUM(D6:D9)</f>
        <v>58731985.769999996</v>
      </c>
      <c r="E10" s="20">
        <f>SUM(E6:E9)</f>
        <v>0</v>
      </c>
      <c r="F10" s="20">
        <f>SUM(F6:F9)</f>
        <v>24184000.780000001</v>
      </c>
      <c r="G10" s="50">
        <f>+F10/C10</f>
        <v>1.1965034621616182</v>
      </c>
    </row>
    <row r="13" spans="1:9" x14ac:dyDescent="0.2">
      <c r="A13" s="77" t="s">
        <v>165</v>
      </c>
      <c r="B13" s="79"/>
      <c r="C13" s="79"/>
      <c r="D13" s="77"/>
      <c r="E13" s="80"/>
      <c r="F13" s="81"/>
      <c r="G13" s="81"/>
    </row>
    <row r="14" spans="1:9" ht="15.75" customHeight="1" x14ac:dyDescent="0.2">
      <c r="A14" s="77" t="s">
        <v>164</v>
      </c>
      <c r="B14" s="79"/>
      <c r="C14" s="79"/>
      <c r="D14" s="77"/>
      <c r="E14" s="80"/>
      <c r="F14" s="80"/>
      <c r="G14" s="80"/>
    </row>
    <row r="15" spans="1:9" x14ac:dyDescent="0.2">
      <c r="A15" s="77"/>
      <c r="B15" s="79"/>
      <c r="C15" s="79"/>
      <c r="D15" s="77"/>
      <c r="E15" s="80"/>
      <c r="F15" s="80"/>
      <c r="G15" s="80"/>
    </row>
    <row r="16" spans="1:9" x14ac:dyDescent="0.2">
      <c r="A16" s="77"/>
      <c r="B16" s="79"/>
      <c r="C16" s="79"/>
      <c r="D16" s="77"/>
      <c r="E16" s="80"/>
      <c r="F16" s="80"/>
      <c r="G16" s="80"/>
    </row>
    <row r="17" spans="1:7" s="81" customFormat="1" x14ac:dyDescent="0.2">
      <c r="A17" s="1"/>
      <c r="B17" s="1"/>
      <c r="C17" s="1"/>
      <c r="D17" s="1"/>
      <c r="E17" s="1"/>
      <c r="F17" s="1"/>
      <c r="G17" s="1"/>
    </row>
    <row r="18" spans="1:7" s="80" customFormat="1" x14ac:dyDescent="0.2">
      <c r="A18" s="8" t="s">
        <v>353</v>
      </c>
      <c r="B18" s="8"/>
      <c r="C18" s="8"/>
      <c r="D18" s="8"/>
      <c r="E18" s="8" t="s">
        <v>3</v>
      </c>
      <c r="F18" s="8"/>
      <c r="G18" s="8"/>
    </row>
    <row r="19" spans="1:7" s="80" customFormat="1" x14ac:dyDescent="0.2">
      <c r="A19" s="8" t="s">
        <v>354</v>
      </c>
      <c r="B19" s="8"/>
      <c r="C19" s="8"/>
      <c r="D19" s="8"/>
      <c r="E19" s="8" t="s">
        <v>4</v>
      </c>
      <c r="F19" s="8"/>
      <c r="G19" s="8"/>
    </row>
    <row r="20" spans="1:7" s="80" customFormat="1" x14ac:dyDescent="0.2">
      <c r="A20" s="5"/>
      <c r="B20" s="6"/>
      <c r="C20" s="7"/>
      <c r="D20" s="7"/>
      <c r="E20" s="7"/>
      <c r="F20" s="7"/>
      <c r="G20" s="7"/>
    </row>
    <row r="21" spans="1:7" s="1" customFormat="1" x14ac:dyDescent="0.2">
      <c r="A21" s="8"/>
      <c r="B21" s="8"/>
      <c r="C21" s="8"/>
      <c r="D21" s="8"/>
      <c r="E21" s="8"/>
      <c r="F21" s="8"/>
      <c r="G21" s="8"/>
    </row>
    <row r="22" spans="1:7" s="8" customFormat="1" x14ac:dyDescent="0.2"/>
    <row r="23" spans="1:7" s="8" customFormat="1" x14ac:dyDescent="0.2">
      <c r="A23" s="9"/>
      <c r="B23" s="9"/>
      <c r="C23" s="9"/>
      <c r="D23" s="9"/>
      <c r="E23" s="9"/>
      <c r="F23" s="9"/>
      <c r="G23" s="9"/>
    </row>
    <row r="24" spans="1:7" s="8" customFormat="1" x14ac:dyDescent="0.2">
      <c r="A24" s="9"/>
      <c r="B24" s="9"/>
      <c r="C24" s="9"/>
      <c r="D24" s="9"/>
      <c r="E24" s="9"/>
      <c r="F24" s="9"/>
      <c r="G24" s="9"/>
    </row>
    <row r="25" spans="1:7" s="8" customFormat="1" x14ac:dyDescent="0.2">
      <c r="A25" s="9"/>
      <c r="B25" s="9"/>
      <c r="C25" s="9"/>
      <c r="D25" s="9"/>
      <c r="E25" s="9"/>
      <c r="F25" s="9"/>
      <c r="G25" s="9"/>
    </row>
    <row r="26" spans="1:7" s="8" customFormat="1" x14ac:dyDescent="0.2">
      <c r="A26" s="9"/>
      <c r="B26" s="9"/>
      <c r="C26" s="9"/>
      <c r="D26" s="9"/>
      <c r="E26" s="9"/>
      <c r="F26" s="9"/>
      <c r="G26" s="9"/>
    </row>
  </sheetData>
  <mergeCells count="4">
    <mergeCell ref="C1:E1"/>
    <mergeCell ref="C2:E2"/>
    <mergeCell ref="C3:E3"/>
    <mergeCell ref="A10:B10"/>
  </mergeCells>
  <printOptions horizontalCentered="1"/>
  <pageMargins left="0.70866141732283472" right="0.70866141732283472" top="0.27559055118110237" bottom="0.74803149606299213" header="0.31496062992125984" footer="0.31496062992125984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I40"/>
  <sheetViews>
    <sheetView showGridLines="0" workbookViewId="0">
      <selection activeCell="D6" sqref="D6:F6"/>
    </sheetView>
  </sheetViews>
  <sheetFormatPr baseColWidth="10" defaultRowHeight="11.25" x14ac:dyDescent="0.2"/>
  <cols>
    <col min="1" max="1" width="4.5703125" style="9" customWidth="1"/>
    <col min="2" max="2" width="37.140625" style="9" bestFit="1" customWidth="1"/>
    <col min="3" max="3" width="17.85546875" style="9" customWidth="1"/>
    <col min="4" max="6" width="14.28515625" style="9" customWidth="1"/>
    <col min="7" max="7" width="19" style="9" customWidth="1"/>
    <col min="8" max="8" width="11.42578125" style="9"/>
    <col min="9" max="9" width="4.42578125" style="9" customWidth="1"/>
    <col min="10" max="16384" width="11.42578125" style="9"/>
  </cols>
  <sheetData>
    <row r="1" spans="1:9" s="1" customFormat="1" x14ac:dyDescent="0.2"/>
    <row r="2" spans="1:9" s="1" customFormat="1" ht="12.75" x14ac:dyDescent="0.2">
      <c r="A2" s="196" t="s">
        <v>509</v>
      </c>
      <c r="B2" s="196"/>
      <c r="C2" s="196"/>
      <c r="D2" s="196"/>
      <c r="E2" s="196"/>
      <c r="F2" s="196"/>
      <c r="I2" s="11"/>
    </row>
    <row r="3" spans="1:9" s="1" customFormat="1" ht="22.5" customHeight="1" x14ac:dyDescent="0.2">
      <c r="A3" s="201" t="s">
        <v>519</v>
      </c>
      <c r="B3" s="201"/>
      <c r="C3" s="201"/>
      <c r="D3" s="201"/>
      <c r="E3" s="201"/>
      <c r="F3" s="201"/>
    </row>
    <row r="4" spans="1:9" s="1" customFormat="1" ht="12.75" x14ac:dyDescent="0.2">
      <c r="A4" s="196" t="s">
        <v>520</v>
      </c>
      <c r="B4" s="196"/>
      <c r="C4" s="196"/>
      <c r="D4" s="196"/>
      <c r="E4" s="196"/>
      <c r="F4" s="196"/>
    </row>
    <row r="5" spans="1:9" s="1" customFormat="1" x14ac:dyDescent="0.2">
      <c r="A5" s="9"/>
      <c r="B5" s="9"/>
      <c r="C5" s="9"/>
      <c r="D5" s="9"/>
      <c r="E5" s="9"/>
      <c r="F5" s="9"/>
      <c r="G5" s="9"/>
    </row>
    <row r="6" spans="1:9" s="1" customFormat="1" ht="32.25" customHeight="1" x14ac:dyDescent="0.2">
      <c r="A6" s="184" t="s">
        <v>10</v>
      </c>
      <c r="B6" s="185"/>
      <c r="C6" s="186" t="s">
        <v>11</v>
      </c>
      <c r="D6" s="185" t="s">
        <v>12</v>
      </c>
      <c r="E6" s="185" t="s">
        <v>13</v>
      </c>
      <c r="F6" s="185" t="s">
        <v>20</v>
      </c>
      <c r="G6" s="186" t="s">
        <v>21</v>
      </c>
    </row>
    <row r="7" spans="1:9" s="1" customFormat="1" x14ac:dyDescent="0.2">
      <c r="A7" s="53" t="s">
        <v>22</v>
      </c>
      <c r="B7" s="52" t="s">
        <v>29</v>
      </c>
      <c r="C7" s="14">
        <f>+C8</f>
        <v>2046822</v>
      </c>
      <c r="D7" s="14">
        <v>2038658</v>
      </c>
      <c r="E7" s="14">
        <f>+E8</f>
        <v>0</v>
      </c>
      <c r="F7" s="83">
        <v>1587133.4</v>
      </c>
      <c r="G7" s="48">
        <f>+F7/C7</f>
        <v>0.77541349467613696</v>
      </c>
    </row>
    <row r="8" spans="1:9" x14ac:dyDescent="0.2">
      <c r="A8" s="53" t="s">
        <v>23</v>
      </c>
      <c r="B8" s="52" t="s">
        <v>30</v>
      </c>
      <c r="C8" s="14">
        <v>2046822</v>
      </c>
      <c r="D8" s="15">
        <v>2038658</v>
      </c>
      <c r="E8" s="14">
        <v>0</v>
      </c>
      <c r="F8" s="83">
        <v>1587133.4</v>
      </c>
      <c r="G8" s="48">
        <f>+F8/C8</f>
        <v>0.77541349467613696</v>
      </c>
    </row>
    <row r="9" spans="1:9" ht="22.5" customHeight="1" x14ac:dyDescent="0.2">
      <c r="A9" s="53" t="s">
        <v>117</v>
      </c>
      <c r="B9" s="52" t="s">
        <v>28</v>
      </c>
      <c r="C9" s="14" t="s">
        <v>50</v>
      </c>
      <c r="D9" s="14" t="s">
        <v>77</v>
      </c>
      <c r="E9" s="14">
        <v>0</v>
      </c>
      <c r="F9" s="84" t="s">
        <v>35</v>
      </c>
      <c r="G9" s="48" t="s">
        <v>117</v>
      </c>
    </row>
    <row r="10" spans="1:9" x14ac:dyDescent="0.2">
      <c r="A10" s="53" t="s">
        <v>318</v>
      </c>
      <c r="B10" s="52" t="s">
        <v>317</v>
      </c>
      <c r="C10" s="14">
        <v>0</v>
      </c>
      <c r="D10" s="14">
        <v>10793325.08</v>
      </c>
      <c r="E10" s="14">
        <v>0</v>
      </c>
      <c r="F10" s="83">
        <v>8552659.6600000001</v>
      </c>
      <c r="G10" s="48">
        <v>0</v>
      </c>
    </row>
    <row r="11" spans="1:9" x14ac:dyDescent="0.2">
      <c r="A11" s="53" t="s">
        <v>319</v>
      </c>
      <c r="B11" s="52" t="s">
        <v>320</v>
      </c>
      <c r="C11" s="14">
        <v>0</v>
      </c>
      <c r="D11" s="14">
        <v>8164</v>
      </c>
      <c r="E11" s="14">
        <v>0</v>
      </c>
      <c r="F11" s="83">
        <v>7935</v>
      </c>
      <c r="G11" s="48">
        <v>0</v>
      </c>
    </row>
    <row r="12" spans="1:9" x14ac:dyDescent="0.2">
      <c r="A12" s="53" t="s">
        <v>457</v>
      </c>
      <c r="B12" s="52" t="s">
        <v>458</v>
      </c>
      <c r="C12" s="14"/>
      <c r="D12" s="14">
        <v>10785161.08</v>
      </c>
      <c r="E12" s="14"/>
      <c r="F12" s="83">
        <v>8544724.6600000001</v>
      </c>
      <c r="G12" s="48"/>
    </row>
    <row r="13" spans="1:9" x14ac:dyDescent="0.2">
      <c r="A13" s="53"/>
      <c r="B13" s="52"/>
      <c r="C13" s="14"/>
      <c r="D13" s="14" t="s">
        <v>77</v>
      </c>
      <c r="E13" s="14"/>
      <c r="F13" s="83" t="s">
        <v>35</v>
      </c>
      <c r="G13" s="48"/>
    </row>
    <row r="14" spans="1:9" x14ac:dyDescent="0.2">
      <c r="A14" s="53" t="s">
        <v>24</v>
      </c>
      <c r="B14" s="52" t="s">
        <v>31</v>
      </c>
      <c r="C14" s="14">
        <f>+C16</f>
        <v>9082703</v>
      </c>
      <c r="D14" s="14">
        <v>31378082.82</v>
      </c>
      <c r="E14" s="14">
        <f>+E16</f>
        <v>0</v>
      </c>
      <c r="F14" s="83">
        <v>5329621</v>
      </c>
      <c r="G14" s="48">
        <f>+F14/C14</f>
        <v>0.58678798591124248</v>
      </c>
    </row>
    <row r="15" spans="1:9" x14ac:dyDescent="0.2">
      <c r="A15" s="53" t="s">
        <v>459</v>
      </c>
      <c r="B15" s="52" t="s">
        <v>460</v>
      </c>
      <c r="C15" s="14">
        <v>0</v>
      </c>
      <c r="D15" s="14">
        <v>19000000</v>
      </c>
      <c r="E15" s="14"/>
      <c r="F15" s="83">
        <v>0</v>
      </c>
      <c r="G15" s="48"/>
    </row>
    <row r="16" spans="1:9" x14ac:dyDescent="0.2">
      <c r="A16" s="53" t="s">
        <v>25</v>
      </c>
      <c r="B16" s="52" t="s">
        <v>32</v>
      </c>
      <c r="C16" s="14">
        <v>9082703</v>
      </c>
      <c r="D16" s="14">
        <v>12378082.82</v>
      </c>
      <c r="E16" s="14"/>
      <c r="F16" s="85">
        <v>5329621</v>
      </c>
      <c r="G16" s="48">
        <f>+F16/C16</f>
        <v>0.58678798591124248</v>
      </c>
    </row>
    <row r="17" spans="1:7" x14ac:dyDescent="0.2">
      <c r="A17" s="55" t="s">
        <v>117</v>
      </c>
      <c r="B17" s="52" t="s">
        <v>28</v>
      </c>
      <c r="C17" s="14" t="s">
        <v>50</v>
      </c>
      <c r="D17" s="14" t="s">
        <v>77</v>
      </c>
      <c r="E17" s="14"/>
      <c r="F17" s="70" t="s">
        <v>35</v>
      </c>
      <c r="G17" s="54"/>
    </row>
    <row r="18" spans="1:7" x14ac:dyDescent="0.2">
      <c r="A18" s="56" t="s">
        <v>26</v>
      </c>
      <c r="B18" s="52" t="s">
        <v>33</v>
      </c>
      <c r="C18" s="14">
        <f>+C19</f>
        <v>9082703</v>
      </c>
      <c r="D18" s="14">
        <v>14521919.869999999</v>
      </c>
      <c r="E18" s="14">
        <f>+E19</f>
        <v>0</v>
      </c>
      <c r="F18" s="15">
        <v>8714586.7200000007</v>
      </c>
      <c r="G18" s="48">
        <f>+F18/C18</f>
        <v>0.95947062454866139</v>
      </c>
    </row>
    <row r="19" spans="1:7" x14ac:dyDescent="0.2">
      <c r="A19" s="56" t="s">
        <v>27</v>
      </c>
      <c r="B19" s="52" t="s">
        <v>34</v>
      </c>
      <c r="C19" s="51">
        <v>9082703</v>
      </c>
      <c r="D19" s="18">
        <v>14521919.869999999</v>
      </c>
      <c r="E19" s="15"/>
      <c r="F19" s="18">
        <v>8714586.7200000007</v>
      </c>
      <c r="G19" s="49">
        <f>+F19/C19</f>
        <v>0.95947062454866139</v>
      </c>
    </row>
    <row r="20" spans="1:7" ht="12" thickBot="1" x14ac:dyDescent="0.25">
      <c r="A20" s="71"/>
      <c r="B20" s="72" t="s">
        <v>118</v>
      </c>
      <c r="C20" s="73">
        <f>+C7+C14+C18+C10</f>
        <v>20212228</v>
      </c>
      <c r="D20" s="73">
        <f>+D7+D14+D18+D10</f>
        <v>58731985.769999996</v>
      </c>
      <c r="E20" s="73">
        <f>+E7+E14+E18+E10</f>
        <v>0</v>
      </c>
      <c r="F20" s="73">
        <f>+F7+F14+F18+F10</f>
        <v>24184000.780000001</v>
      </c>
      <c r="G20" s="50">
        <f>+F20/C20</f>
        <v>1.1965034621616182</v>
      </c>
    </row>
    <row r="23" spans="1:7" s="74" customFormat="1" x14ac:dyDescent="0.2">
      <c r="A23" s="77" t="s">
        <v>165</v>
      </c>
      <c r="B23" s="79"/>
      <c r="C23" s="79"/>
      <c r="D23" s="77"/>
      <c r="E23" s="80"/>
      <c r="F23" s="81"/>
      <c r="G23" s="81"/>
    </row>
    <row r="24" spans="1:7" x14ac:dyDescent="0.2">
      <c r="A24" s="77" t="s">
        <v>164</v>
      </c>
      <c r="B24" s="79"/>
      <c r="C24" s="79"/>
      <c r="D24" s="77"/>
      <c r="E24" s="80"/>
      <c r="F24" s="80"/>
      <c r="G24" s="80"/>
    </row>
    <row r="25" spans="1:7" x14ac:dyDescent="0.2">
      <c r="A25" s="77"/>
      <c r="B25" s="79"/>
      <c r="C25" s="79"/>
      <c r="D25" s="77"/>
      <c r="E25" s="80"/>
      <c r="F25" s="80"/>
      <c r="G25" s="80"/>
    </row>
    <row r="26" spans="1:7" s="81" customFormat="1" x14ac:dyDescent="0.2">
      <c r="A26" s="77"/>
      <c r="B26" s="79"/>
      <c r="C26" s="79"/>
      <c r="D26" s="77"/>
      <c r="E26" s="80"/>
      <c r="F26" s="80"/>
      <c r="G26" s="80"/>
    </row>
    <row r="27" spans="1:7" s="80" customFormat="1" x14ac:dyDescent="0.2">
      <c r="A27" s="1"/>
      <c r="B27" s="1"/>
      <c r="C27" s="1"/>
      <c r="D27" s="1"/>
      <c r="E27" s="1"/>
      <c r="F27" s="1"/>
      <c r="G27" s="1"/>
    </row>
    <row r="28" spans="1:7" s="80" customFormat="1" x14ac:dyDescent="0.2">
      <c r="A28" s="8" t="s">
        <v>353</v>
      </c>
      <c r="B28" s="8"/>
      <c r="C28" s="8"/>
      <c r="D28" s="8"/>
      <c r="E28" s="8" t="s">
        <v>3</v>
      </c>
      <c r="F28" s="8"/>
      <c r="G28" s="8"/>
    </row>
    <row r="29" spans="1:7" s="80" customFormat="1" x14ac:dyDescent="0.2">
      <c r="A29" s="8" t="s">
        <v>354</v>
      </c>
      <c r="B29" s="8"/>
      <c r="C29" s="8"/>
      <c r="D29" s="8"/>
      <c r="E29" s="8" t="s">
        <v>4</v>
      </c>
      <c r="F29" s="8"/>
      <c r="G29" s="8"/>
    </row>
    <row r="30" spans="1:7" s="1" customFormat="1" x14ac:dyDescent="0.2">
      <c r="A30" s="77"/>
      <c r="B30" s="78"/>
      <c r="C30" s="79"/>
      <c r="D30" s="77"/>
      <c r="E30" s="80"/>
      <c r="F30" s="81"/>
      <c r="G30" s="81"/>
    </row>
    <row r="31" spans="1:7" s="8" customFormat="1" x14ac:dyDescent="0.2">
      <c r="A31" s="77"/>
      <c r="B31" s="81"/>
      <c r="C31" s="79"/>
      <c r="D31" s="77"/>
      <c r="E31" s="80"/>
      <c r="F31" s="80"/>
      <c r="G31" s="80"/>
    </row>
    <row r="32" spans="1:7" s="8" customFormat="1" x14ac:dyDescent="0.2">
      <c r="A32" s="9"/>
      <c r="B32" s="9"/>
      <c r="C32" s="9"/>
      <c r="D32" s="9"/>
      <c r="E32" s="9"/>
      <c r="F32" s="9"/>
      <c r="G32" s="9"/>
    </row>
    <row r="33" spans="1:7" s="81" customFormat="1" x14ac:dyDescent="0.2">
      <c r="A33" s="9"/>
      <c r="B33" s="9"/>
      <c r="C33" s="9"/>
      <c r="D33" s="9"/>
      <c r="E33" s="9"/>
      <c r="F33" s="9"/>
      <c r="G33" s="9"/>
    </row>
    <row r="34" spans="1:7" s="80" customFormat="1" x14ac:dyDescent="0.2">
      <c r="A34" s="9"/>
      <c r="B34" s="9"/>
      <c r="C34" s="9"/>
      <c r="D34" s="9"/>
      <c r="E34" s="9"/>
      <c r="F34" s="9"/>
      <c r="G34" s="9"/>
    </row>
    <row r="35" spans="1:7" x14ac:dyDescent="0.2">
      <c r="A35" s="5"/>
      <c r="B35" s="6"/>
      <c r="C35" s="7"/>
      <c r="D35" s="7"/>
      <c r="E35" s="7"/>
      <c r="F35" s="7"/>
      <c r="G35" s="7"/>
    </row>
    <row r="36" spans="1:7" x14ac:dyDescent="0.2">
      <c r="A36" s="8"/>
      <c r="B36" s="8"/>
      <c r="C36" s="8"/>
      <c r="D36" s="8"/>
      <c r="E36" s="8"/>
      <c r="F36" s="8"/>
      <c r="G36" s="8"/>
    </row>
    <row r="37" spans="1:7" x14ac:dyDescent="0.2">
      <c r="A37" s="8"/>
      <c r="B37" s="8"/>
      <c r="C37" s="8"/>
      <c r="D37" s="8"/>
      <c r="E37" s="8"/>
      <c r="F37" s="8"/>
      <c r="G37" s="8"/>
    </row>
    <row r="38" spans="1:7" s="8" customFormat="1" x14ac:dyDescent="0.2">
      <c r="A38" s="9"/>
      <c r="B38" s="9"/>
      <c r="C38" s="9"/>
      <c r="D38" s="9"/>
      <c r="E38" s="9"/>
      <c r="F38" s="9"/>
      <c r="G38" s="9"/>
    </row>
    <row r="39" spans="1:7" s="8" customFormat="1" x14ac:dyDescent="0.2">
      <c r="A39" s="9"/>
      <c r="B39" s="9"/>
      <c r="C39" s="9"/>
      <c r="D39" s="9"/>
      <c r="E39" s="9"/>
      <c r="F39" s="9"/>
      <c r="G39" s="9"/>
    </row>
    <row r="40" spans="1:7" s="8" customFormat="1" x14ac:dyDescent="0.2">
      <c r="A40" s="9"/>
      <c r="B40" s="9"/>
      <c r="C40" s="9"/>
      <c r="D40" s="9"/>
      <c r="E40" s="9"/>
      <c r="F40" s="9"/>
      <c r="G40" s="9"/>
    </row>
  </sheetData>
  <mergeCells count="3">
    <mergeCell ref="A2:F2"/>
    <mergeCell ref="A3:F3"/>
    <mergeCell ref="A4:F4"/>
  </mergeCells>
  <printOptions horizontalCentered="1"/>
  <pageMargins left="0.70866141732283472" right="0.70866141732283472" top="0.27559055118110237" bottom="0.74803149606299213" header="0.31496062992125984" footer="0.31496062992125984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I65"/>
  <sheetViews>
    <sheetView showGridLines="0" view="pageBreakPreview" zoomScaleNormal="100" zoomScaleSheetLayoutView="100" workbookViewId="0">
      <selection activeCell="C5" sqref="C5:F5"/>
    </sheetView>
  </sheetViews>
  <sheetFormatPr baseColWidth="10" defaultRowHeight="11.25" x14ac:dyDescent="0.2"/>
  <cols>
    <col min="1" max="1" width="14.7109375" style="9" customWidth="1"/>
    <col min="2" max="2" width="37.140625" style="9" bestFit="1" customWidth="1"/>
    <col min="3" max="3" width="19.140625" style="9" customWidth="1"/>
    <col min="4" max="6" width="14.28515625" style="9" customWidth="1"/>
    <col min="7" max="7" width="16.5703125" style="9" customWidth="1"/>
    <col min="8" max="16384" width="11.42578125" style="9"/>
  </cols>
  <sheetData>
    <row r="1" spans="1:9" s="1" customFormat="1" ht="12.75" x14ac:dyDescent="0.2">
      <c r="B1" s="196" t="s">
        <v>509</v>
      </c>
      <c r="C1" s="196"/>
      <c r="D1" s="196"/>
    </row>
    <row r="2" spans="1:9" s="1" customFormat="1" ht="12.75" x14ac:dyDescent="0.2">
      <c r="B2" s="196" t="s">
        <v>521</v>
      </c>
      <c r="C2" s="196"/>
      <c r="D2" s="196"/>
      <c r="I2" s="11"/>
    </row>
    <row r="3" spans="1:9" s="1" customFormat="1" ht="12.75" x14ac:dyDescent="0.2">
      <c r="B3" s="196" t="s">
        <v>508</v>
      </c>
      <c r="C3" s="196"/>
      <c r="D3" s="196"/>
    </row>
    <row r="4" spans="1:9" s="1" customFormat="1" x14ac:dyDescent="0.2">
      <c r="A4" s="9"/>
      <c r="B4" s="9"/>
      <c r="C4" s="9"/>
      <c r="D4" s="9"/>
      <c r="E4" s="9"/>
      <c r="F4" s="9"/>
      <c r="G4" s="9"/>
    </row>
    <row r="5" spans="1:9" s="1" customFormat="1" ht="27.75" customHeight="1" x14ac:dyDescent="0.2">
      <c r="A5" s="184" t="s">
        <v>10</v>
      </c>
      <c r="B5" s="185"/>
      <c r="C5" s="185" t="s">
        <v>11</v>
      </c>
      <c r="D5" s="185" t="s">
        <v>12</v>
      </c>
      <c r="E5" s="185" t="s">
        <v>13</v>
      </c>
      <c r="F5" s="185" t="s">
        <v>20</v>
      </c>
      <c r="G5" s="186" t="s">
        <v>21</v>
      </c>
    </row>
    <row r="6" spans="1:9" s="1" customFormat="1" x14ac:dyDescent="0.2">
      <c r="A6" s="21" t="s">
        <v>37</v>
      </c>
      <c r="B6" s="13" t="s">
        <v>120</v>
      </c>
      <c r="C6" s="14">
        <v>18165406</v>
      </c>
      <c r="D6" s="14">
        <v>45900002.689999998</v>
      </c>
      <c r="E6" s="14">
        <f>+E7+E17</f>
        <v>0</v>
      </c>
      <c r="F6" s="14">
        <v>14044207.720000001</v>
      </c>
      <c r="G6" s="60">
        <f>+F6/C6</f>
        <v>0.77312930522995194</v>
      </c>
    </row>
    <row r="7" spans="1:9" s="1" customFormat="1" x14ac:dyDescent="0.2">
      <c r="A7" s="21" t="s">
        <v>38</v>
      </c>
      <c r="B7" s="13" t="s">
        <v>121</v>
      </c>
      <c r="C7" s="14">
        <v>9082703</v>
      </c>
      <c r="D7" s="14">
        <v>31378082.82</v>
      </c>
      <c r="E7" s="14">
        <f>E11</f>
        <v>0</v>
      </c>
      <c r="F7" s="14">
        <v>5329621</v>
      </c>
      <c r="G7" s="60">
        <f>+F7/C7</f>
        <v>0.58678798591124248</v>
      </c>
    </row>
    <row r="8" spans="1:9" x14ac:dyDescent="0.2">
      <c r="A8" s="21" t="s">
        <v>461</v>
      </c>
      <c r="B8" s="13" t="s">
        <v>460</v>
      </c>
      <c r="C8" s="14">
        <v>0</v>
      </c>
      <c r="D8" s="14">
        <v>19000000</v>
      </c>
      <c r="E8" s="14"/>
      <c r="F8" s="14">
        <v>0</v>
      </c>
      <c r="G8" s="60">
        <v>0</v>
      </c>
    </row>
    <row r="9" spans="1:9" ht="22.5" customHeight="1" x14ac:dyDescent="0.2">
      <c r="A9" s="21" t="s">
        <v>462</v>
      </c>
      <c r="B9" s="13" t="s">
        <v>473</v>
      </c>
      <c r="C9" s="14">
        <v>0</v>
      </c>
      <c r="D9" s="14">
        <v>4000000</v>
      </c>
      <c r="E9" s="14"/>
      <c r="F9" s="14">
        <v>0</v>
      </c>
      <c r="G9" s="60">
        <v>0</v>
      </c>
    </row>
    <row r="10" spans="1:9" x14ac:dyDescent="0.2">
      <c r="A10" s="21" t="s">
        <v>463</v>
      </c>
      <c r="B10" s="13" t="s">
        <v>474</v>
      </c>
      <c r="C10" s="14">
        <v>0</v>
      </c>
      <c r="D10" s="14">
        <v>15000000</v>
      </c>
      <c r="E10" s="14"/>
      <c r="F10" s="14">
        <v>0</v>
      </c>
      <c r="G10" s="60">
        <v>0</v>
      </c>
    </row>
    <row r="11" spans="1:9" x14ac:dyDescent="0.2">
      <c r="A11" s="21" t="s">
        <v>39</v>
      </c>
      <c r="B11" s="13" t="s">
        <v>122</v>
      </c>
      <c r="C11" s="14">
        <v>9082703</v>
      </c>
      <c r="D11" s="14">
        <v>12378082.82</v>
      </c>
      <c r="E11" s="14">
        <f>SUM(E12:E16)</f>
        <v>0</v>
      </c>
      <c r="F11" s="14">
        <v>5329621</v>
      </c>
      <c r="G11" s="60">
        <f>+F11/C11</f>
        <v>0.58678798591124248</v>
      </c>
    </row>
    <row r="12" spans="1:9" x14ac:dyDescent="0.2">
      <c r="A12" s="21" t="s">
        <v>40</v>
      </c>
      <c r="B12" s="13" t="s">
        <v>123</v>
      </c>
      <c r="C12" s="14">
        <v>7271392</v>
      </c>
      <c r="D12" s="14">
        <v>8121199</v>
      </c>
      <c r="E12" s="14">
        <v>0</v>
      </c>
      <c r="F12" s="14">
        <v>4457257.4800000004</v>
      </c>
      <c r="G12" s="60">
        <f t="shared" ref="G12:G37" si="0">+F12/C12</f>
        <v>0.61298544762818463</v>
      </c>
    </row>
    <row r="13" spans="1:9" x14ac:dyDescent="0.2">
      <c r="A13" s="21" t="s">
        <v>41</v>
      </c>
      <c r="B13" s="13" t="s">
        <v>124</v>
      </c>
      <c r="C13" s="14">
        <v>172174</v>
      </c>
      <c r="D13" s="14">
        <v>243963.22</v>
      </c>
      <c r="E13" s="14">
        <v>0</v>
      </c>
      <c r="F13" s="14">
        <v>172174</v>
      </c>
      <c r="G13" s="60">
        <f t="shared" si="0"/>
        <v>1</v>
      </c>
    </row>
    <row r="14" spans="1:9" x14ac:dyDescent="0.2">
      <c r="A14" s="21" t="s">
        <v>42</v>
      </c>
      <c r="B14" s="13" t="s">
        <v>125</v>
      </c>
      <c r="C14" s="14">
        <v>1206627</v>
      </c>
      <c r="D14" s="14">
        <v>1134837.78</v>
      </c>
      <c r="E14" s="14">
        <v>0</v>
      </c>
      <c r="F14" s="14">
        <v>700189.52</v>
      </c>
      <c r="G14" s="60">
        <f t="shared" si="0"/>
        <v>0.58028663373188238</v>
      </c>
    </row>
    <row r="15" spans="1:9" x14ac:dyDescent="0.2">
      <c r="A15" s="21" t="s">
        <v>119</v>
      </c>
      <c r="B15" s="13" t="s">
        <v>126</v>
      </c>
      <c r="C15" s="14">
        <v>0</v>
      </c>
      <c r="D15" s="14">
        <v>2878082.82</v>
      </c>
      <c r="E15" s="14">
        <v>0</v>
      </c>
      <c r="F15" s="14">
        <v>0</v>
      </c>
      <c r="G15" s="60">
        <v>0</v>
      </c>
    </row>
    <row r="16" spans="1:9" x14ac:dyDescent="0.2">
      <c r="A16" s="21" t="s">
        <v>43</v>
      </c>
      <c r="B16" s="13" t="s">
        <v>127</v>
      </c>
      <c r="C16" s="14">
        <v>432510</v>
      </c>
      <c r="D16" s="14">
        <v>0</v>
      </c>
      <c r="E16" s="14">
        <v>0</v>
      </c>
      <c r="F16" s="14">
        <v>0</v>
      </c>
      <c r="G16" s="60">
        <f t="shared" si="0"/>
        <v>0</v>
      </c>
    </row>
    <row r="17" spans="1:7" x14ac:dyDescent="0.2">
      <c r="A17" s="21" t="s">
        <v>44</v>
      </c>
      <c r="B17" s="13" t="s">
        <v>128</v>
      </c>
      <c r="C17" s="14">
        <v>9082703</v>
      </c>
      <c r="D17" s="14">
        <v>14521919.869999999</v>
      </c>
      <c r="E17" s="14">
        <f>+E18</f>
        <v>0</v>
      </c>
      <c r="F17" s="14">
        <v>8714586.7200000007</v>
      </c>
      <c r="G17" s="60">
        <f>+G18</f>
        <v>0.95947062454866139</v>
      </c>
    </row>
    <row r="18" spans="1:7" x14ac:dyDescent="0.2">
      <c r="A18" s="21" t="s">
        <v>45</v>
      </c>
      <c r="B18" s="13" t="s">
        <v>129</v>
      </c>
      <c r="C18" s="14">
        <v>9082703</v>
      </c>
      <c r="D18" s="14">
        <v>14521919.869999999</v>
      </c>
      <c r="E18" s="14">
        <f>SUM(E19:E23)</f>
        <v>0</v>
      </c>
      <c r="F18" s="14">
        <v>8714586.7200000007</v>
      </c>
      <c r="G18" s="60">
        <f t="shared" si="0"/>
        <v>0.95947062454866139</v>
      </c>
    </row>
    <row r="19" spans="1:7" x14ac:dyDescent="0.2">
      <c r="A19" s="21" t="s">
        <v>46</v>
      </c>
      <c r="B19" s="13" t="s">
        <v>130</v>
      </c>
      <c r="C19" s="14">
        <v>7271392</v>
      </c>
      <c r="D19" s="14">
        <v>11321199</v>
      </c>
      <c r="E19" s="14">
        <v>0</v>
      </c>
      <c r="F19" s="14">
        <v>7680477.7199999997</v>
      </c>
      <c r="G19" s="60">
        <f t="shared" si="0"/>
        <v>1.0562596157654545</v>
      </c>
    </row>
    <row r="20" spans="1:7" x14ac:dyDescent="0.2">
      <c r="A20" s="21" t="s">
        <v>47</v>
      </c>
      <c r="B20" s="13" t="s">
        <v>131</v>
      </c>
      <c r="C20" s="14">
        <v>172174</v>
      </c>
      <c r="D20" s="14">
        <v>211453</v>
      </c>
      <c r="E20" s="14">
        <v>0</v>
      </c>
      <c r="F20" s="14">
        <v>129150</v>
      </c>
      <c r="G20" s="60">
        <f t="shared" si="0"/>
        <v>0.75011325751855684</v>
      </c>
    </row>
    <row r="21" spans="1:7" x14ac:dyDescent="0.2">
      <c r="A21" s="21" t="s">
        <v>48</v>
      </c>
      <c r="B21" s="13" t="s">
        <v>132</v>
      </c>
      <c r="C21" s="14">
        <v>1206627</v>
      </c>
      <c r="D21" s="14">
        <v>1167348</v>
      </c>
      <c r="E21" s="14">
        <v>0</v>
      </c>
      <c r="F21" s="14">
        <v>904959</v>
      </c>
      <c r="G21" s="60">
        <f t="shared" si="0"/>
        <v>0.74999067648908901</v>
      </c>
    </row>
    <row r="22" spans="1:7" x14ac:dyDescent="0.2">
      <c r="A22" s="21" t="s">
        <v>142</v>
      </c>
      <c r="B22" s="13" t="s">
        <v>134</v>
      </c>
      <c r="C22" s="14">
        <v>0</v>
      </c>
      <c r="D22" s="14">
        <v>1821919.87</v>
      </c>
      <c r="E22" s="14"/>
      <c r="F22" s="14">
        <v>0</v>
      </c>
      <c r="G22" s="60">
        <v>0</v>
      </c>
    </row>
    <row r="23" spans="1:7" x14ac:dyDescent="0.2">
      <c r="A23" s="21" t="s">
        <v>49</v>
      </c>
      <c r="B23" s="13" t="s">
        <v>133</v>
      </c>
      <c r="C23" s="14">
        <v>432510</v>
      </c>
      <c r="D23" s="14">
        <v>0</v>
      </c>
      <c r="E23" s="14">
        <v>0</v>
      </c>
      <c r="F23" s="14">
        <v>0</v>
      </c>
      <c r="G23" s="60">
        <f t="shared" si="0"/>
        <v>0</v>
      </c>
    </row>
    <row r="24" spans="1:7" x14ac:dyDescent="0.2">
      <c r="A24" s="21" t="s">
        <v>464</v>
      </c>
      <c r="B24" s="13" t="s">
        <v>468</v>
      </c>
      <c r="C24" s="14">
        <v>0</v>
      </c>
      <c r="D24" s="14">
        <v>10785161.08</v>
      </c>
      <c r="E24" s="14">
        <v>0</v>
      </c>
      <c r="F24" s="14">
        <v>8544724.6600000001</v>
      </c>
      <c r="G24" s="60">
        <v>0</v>
      </c>
    </row>
    <row r="25" spans="1:7" x14ac:dyDescent="0.2">
      <c r="A25" s="21" t="s">
        <v>465</v>
      </c>
      <c r="B25" s="13" t="s">
        <v>469</v>
      </c>
      <c r="C25" s="14">
        <v>0</v>
      </c>
      <c r="D25" s="14">
        <v>10785161.08</v>
      </c>
      <c r="E25" s="14">
        <v>0</v>
      </c>
      <c r="F25" s="14">
        <v>8544724.6600000001</v>
      </c>
      <c r="G25" s="60">
        <v>0</v>
      </c>
    </row>
    <row r="26" spans="1:7" x14ac:dyDescent="0.2">
      <c r="A26" s="21" t="s">
        <v>466</v>
      </c>
      <c r="B26" s="13" t="s">
        <v>458</v>
      </c>
      <c r="C26" s="14">
        <v>0</v>
      </c>
      <c r="D26" s="14">
        <v>10785161.08</v>
      </c>
      <c r="E26" s="14">
        <v>0</v>
      </c>
      <c r="F26" s="14">
        <v>8544724.6600000001</v>
      </c>
      <c r="G26" s="60">
        <v>0</v>
      </c>
    </row>
    <row r="27" spans="1:7" x14ac:dyDescent="0.2">
      <c r="A27" s="21" t="s">
        <v>467</v>
      </c>
      <c r="B27" s="13" t="s">
        <v>470</v>
      </c>
      <c r="C27" s="14">
        <v>0</v>
      </c>
      <c r="D27" s="14">
        <v>10785161.08</v>
      </c>
      <c r="E27" s="14">
        <v>0</v>
      </c>
      <c r="F27" s="14">
        <v>8544724.6600000001</v>
      </c>
      <c r="G27" s="60">
        <v>0</v>
      </c>
    </row>
    <row r="28" spans="1:7" x14ac:dyDescent="0.2">
      <c r="A28" s="21" t="s">
        <v>51</v>
      </c>
      <c r="B28" s="13" t="s">
        <v>54</v>
      </c>
      <c r="C28" s="14">
        <v>2046822</v>
      </c>
      <c r="D28" s="14">
        <v>2046822</v>
      </c>
      <c r="E28" s="14">
        <f>E29</f>
        <v>0</v>
      </c>
      <c r="F28" s="14">
        <v>1595068.4</v>
      </c>
      <c r="G28" s="60">
        <f t="shared" si="0"/>
        <v>0.77929023627848437</v>
      </c>
    </row>
    <row r="29" spans="1:7" x14ac:dyDescent="0.2">
      <c r="A29" s="21" t="s">
        <v>52</v>
      </c>
      <c r="B29" s="13" t="s">
        <v>55</v>
      </c>
      <c r="C29" s="14">
        <v>2046822</v>
      </c>
      <c r="D29" s="14">
        <v>2038658</v>
      </c>
      <c r="E29" s="14">
        <f>+E30</f>
        <v>0</v>
      </c>
      <c r="F29" s="14">
        <v>1587133.4</v>
      </c>
      <c r="G29" s="60">
        <f t="shared" si="0"/>
        <v>0.77541349467613696</v>
      </c>
    </row>
    <row r="30" spans="1:7" x14ac:dyDescent="0.2">
      <c r="A30" s="21" t="s">
        <v>53</v>
      </c>
      <c r="B30" s="13" t="s">
        <v>56</v>
      </c>
      <c r="C30" s="14">
        <v>2046822</v>
      </c>
      <c r="D30" s="14">
        <v>2038658</v>
      </c>
      <c r="E30" s="14">
        <f>SUM(E31:E37)</f>
        <v>0</v>
      </c>
      <c r="F30" s="14">
        <v>1587133.4</v>
      </c>
      <c r="G30" s="60">
        <f t="shared" si="0"/>
        <v>0.77541349467613696</v>
      </c>
    </row>
    <row r="31" spans="1:7" x14ac:dyDescent="0.2">
      <c r="A31" s="21" t="s">
        <v>162</v>
      </c>
      <c r="B31" s="13" t="s">
        <v>163</v>
      </c>
      <c r="C31" s="14">
        <v>47148.54</v>
      </c>
      <c r="D31" s="14">
        <v>62000.4</v>
      </c>
      <c r="E31" s="14">
        <v>0</v>
      </c>
      <c r="F31" s="14">
        <v>45000.4</v>
      </c>
      <c r="G31" s="60">
        <f t="shared" si="0"/>
        <v>0.95443888612457561</v>
      </c>
    </row>
    <row r="32" spans="1:7" x14ac:dyDescent="0.2">
      <c r="A32" s="21" t="s">
        <v>135</v>
      </c>
      <c r="B32" s="13" t="s">
        <v>57</v>
      </c>
      <c r="C32" s="14">
        <v>133106.85999999999</v>
      </c>
      <c r="D32" s="14">
        <v>133106.85999999999</v>
      </c>
      <c r="E32" s="14">
        <v>0</v>
      </c>
      <c r="F32" s="14">
        <v>110250</v>
      </c>
      <c r="G32" s="60">
        <f t="shared" si="0"/>
        <v>0.82828187818418986</v>
      </c>
    </row>
    <row r="33" spans="1:7" x14ac:dyDescent="0.2">
      <c r="A33" s="21" t="s">
        <v>136</v>
      </c>
      <c r="B33" s="13" t="s">
        <v>58</v>
      </c>
      <c r="C33" s="14">
        <v>1272396.53</v>
      </c>
      <c r="D33" s="14">
        <v>1203375.32</v>
      </c>
      <c r="E33" s="14">
        <v>0</v>
      </c>
      <c r="F33" s="14">
        <v>881267</v>
      </c>
      <c r="G33" s="60">
        <f t="shared" si="0"/>
        <v>0.69260405795039381</v>
      </c>
    </row>
    <row r="34" spans="1:7" x14ac:dyDescent="0.2">
      <c r="A34" s="21" t="s">
        <v>137</v>
      </c>
      <c r="B34" s="13" t="s">
        <v>59</v>
      </c>
      <c r="C34" s="14">
        <v>212431.47</v>
      </c>
      <c r="D34" s="14">
        <v>212431.47</v>
      </c>
      <c r="E34" s="14">
        <v>0</v>
      </c>
      <c r="F34" s="14">
        <v>206700</v>
      </c>
      <c r="G34" s="60">
        <f t="shared" si="0"/>
        <v>0.97301967547463664</v>
      </c>
    </row>
    <row r="35" spans="1:7" x14ac:dyDescent="0.2">
      <c r="A35" s="21" t="s">
        <v>138</v>
      </c>
      <c r="B35" s="13" t="s">
        <v>60</v>
      </c>
      <c r="C35" s="14">
        <v>136594.65</v>
      </c>
      <c r="D35" s="14">
        <v>169400</v>
      </c>
      <c r="E35" s="14">
        <v>0</v>
      </c>
      <c r="F35" s="14">
        <v>169400</v>
      </c>
      <c r="G35" s="60">
        <f t="shared" si="0"/>
        <v>1.2401657019509915</v>
      </c>
    </row>
    <row r="36" spans="1:7" x14ac:dyDescent="0.2">
      <c r="A36" s="12" t="s">
        <v>139</v>
      </c>
      <c r="B36" s="13" t="s">
        <v>61</v>
      </c>
      <c r="C36" s="14">
        <v>12917.49</v>
      </c>
      <c r="D36" s="14">
        <v>42517</v>
      </c>
      <c r="E36" s="14">
        <v>0</v>
      </c>
      <c r="F36" s="14">
        <v>42517</v>
      </c>
      <c r="G36" s="60">
        <f t="shared" si="0"/>
        <v>3.2914289076283394</v>
      </c>
    </row>
    <row r="37" spans="1:7" x14ac:dyDescent="0.2">
      <c r="A37" s="12" t="s">
        <v>140</v>
      </c>
      <c r="B37" s="57" t="s">
        <v>62</v>
      </c>
      <c r="C37" s="14">
        <v>232226.46</v>
      </c>
      <c r="D37" s="15">
        <v>215826.95</v>
      </c>
      <c r="E37" s="104">
        <v>0</v>
      </c>
      <c r="F37" s="104">
        <v>131999</v>
      </c>
      <c r="G37" s="60">
        <f t="shared" si="0"/>
        <v>0.56840637367507563</v>
      </c>
    </row>
    <row r="38" spans="1:7" x14ac:dyDescent="0.2">
      <c r="A38" s="12" t="s">
        <v>321</v>
      </c>
      <c r="B38" s="13" t="s">
        <v>317</v>
      </c>
      <c r="C38" s="14">
        <v>0</v>
      </c>
      <c r="D38" s="14">
        <v>8164</v>
      </c>
      <c r="E38" s="14"/>
      <c r="F38" s="14">
        <v>7935</v>
      </c>
      <c r="G38" s="60">
        <v>0</v>
      </c>
    </row>
    <row r="39" spans="1:7" x14ac:dyDescent="0.2">
      <c r="A39" s="12" t="s">
        <v>322</v>
      </c>
      <c r="B39" s="13" t="s">
        <v>320</v>
      </c>
      <c r="C39" s="14">
        <v>0</v>
      </c>
      <c r="D39" s="14">
        <v>8164</v>
      </c>
      <c r="E39" s="14"/>
      <c r="F39" s="14">
        <v>7935</v>
      </c>
      <c r="G39" s="60">
        <v>0</v>
      </c>
    </row>
    <row r="40" spans="1:7" x14ac:dyDescent="0.2">
      <c r="A40" s="12" t="s">
        <v>323</v>
      </c>
      <c r="B40" s="13" t="s">
        <v>324</v>
      </c>
      <c r="C40" s="14">
        <v>0</v>
      </c>
      <c r="D40" s="14">
        <v>690</v>
      </c>
      <c r="E40" s="14"/>
      <c r="F40" s="14">
        <v>461</v>
      </c>
      <c r="G40" s="60">
        <v>0</v>
      </c>
    </row>
    <row r="41" spans="1:7" x14ac:dyDescent="0.2">
      <c r="A41" s="12" t="s">
        <v>471</v>
      </c>
      <c r="B41" s="13" t="s">
        <v>472</v>
      </c>
      <c r="C41" s="14">
        <v>0</v>
      </c>
      <c r="D41" s="14">
        <v>7474</v>
      </c>
      <c r="E41" s="14"/>
      <c r="F41" s="14">
        <v>7474</v>
      </c>
      <c r="G41" s="75">
        <v>0</v>
      </c>
    </row>
    <row r="42" spans="1:7" ht="12" thickBot="1" x14ac:dyDescent="0.25">
      <c r="A42" s="202" t="s">
        <v>36</v>
      </c>
      <c r="B42" s="203"/>
      <c r="C42" s="105">
        <f>C8+C11+C18+C26+C30+C39</f>
        <v>20212228</v>
      </c>
      <c r="D42" s="105">
        <f>D8+D11+D18+D26+D30+D39</f>
        <v>58731985.769999996</v>
      </c>
      <c r="E42" s="105">
        <f>E6+E28</f>
        <v>0</v>
      </c>
      <c r="F42" s="105">
        <f>F8+F11+F18+F26+F30+F39</f>
        <v>24184000.780000001</v>
      </c>
      <c r="G42" s="50">
        <f>+F42/C42</f>
        <v>1.1965034621616182</v>
      </c>
    </row>
    <row r="45" spans="1:7" x14ac:dyDescent="0.2">
      <c r="A45" s="77" t="s">
        <v>165</v>
      </c>
      <c r="B45" s="79"/>
      <c r="C45" s="79"/>
      <c r="D45" s="77"/>
      <c r="E45" s="80"/>
      <c r="F45" s="81"/>
      <c r="G45" s="81"/>
    </row>
    <row r="46" spans="1:7" ht="15.75" customHeight="1" x14ac:dyDescent="0.2">
      <c r="A46" s="77" t="s">
        <v>164</v>
      </c>
      <c r="B46" s="79"/>
      <c r="C46" s="79"/>
      <c r="D46" s="77"/>
      <c r="E46" s="80"/>
      <c r="F46" s="80"/>
      <c r="G46" s="80"/>
    </row>
    <row r="47" spans="1:7" x14ac:dyDescent="0.2">
      <c r="A47" s="77"/>
      <c r="B47" s="79"/>
      <c r="C47" s="79"/>
      <c r="D47" s="77"/>
      <c r="E47" s="80"/>
      <c r="F47" s="80"/>
      <c r="G47" s="80"/>
    </row>
    <row r="48" spans="1:7" x14ac:dyDescent="0.2">
      <c r="A48" s="77"/>
      <c r="B48" s="79"/>
      <c r="C48" s="79"/>
      <c r="D48" s="77"/>
      <c r="E48" s="80"/>
      <c r="F48" s="80"/>
      <c r="G48" s="80"/>
    </row>
    <row r="49" spans="1:7" s="81" customFormat="1" x14ac:dyDescent="0.2">
      <c r="A49" s="1"/>
      <c r="B49" s="1"/>
      <c r="C49" s="1"/>
      <c r="D49" s="1"/>
      <c r="E49" s="1"/>
      <c r="F49" s="1"/>
      <c r="G49" s="1"/>
    </row>
    <row r="50" spans="1:7" s="80" customFormat="1" x14ac:dyDescent="0.2">
      <c r="A50" s="8" t="s">
        <v>353</v>
      </c>
      <c r="B50" s="8"/>
      <c r="C50" s="8"/>
      <c r="D50" s="8"/>
      <c r="E50" s="8" t="s">
        <v>3</v>
      </c>
      <c r="F50" s="8"/>
      <c r="G50" s="8"/>
    </row>
    <row r="51" spans="1:7" s="80" customFormat="1" x14ac:dyDescent="0.2">
      <c r="A51" s="8" t="s">
        <v>354</v>
      </c>
      <c r="B51" s="8"/>
      <c r="C51" s="8"/>
      <c r="D51" s="8"/>
      <c r="E51" s="8" t="s">
        <v>4</v>
      </c>
      <c r="F51" s="8"/>
      <c r="G51" s="8"/>
    </row>
    <row r="52" spans="1:7" s="80" customFormat="1" x14ac:dyDescent="0.2">
      <c r="A52" s="77"/>
      <c r="B52" s="78"/>
      <c r="C52" s="79"/>
      <c r="D52" s="77"/>
      <c r="F52" s="81"/>
      <c r="G52" s="81"/>
    </row>
    <row r="53" spans="1:7" s="1" customFormat="1" x14ac:dyDescent="0.2">
      <c r="A53" s="77"/>
      <c r="B53" s="81"/>
      <c r="C53" s="79"/>
      <c r="D53" s="77"/>
      <c r="E53" s="80"/>
      <c r="F53" s="80"/>
      <c r="G53" s="80"/>
    </row>
    <row r="54" spans="1:7" s="8" customFormat="1" x14ac:dyDescent="0.2">
      <c r="A54" s="9"/>
      <c r="B54" s="9"/>
      <c r="C54" s="9"/>
      <c r="D54" s="9"/>
      <c r="E54" s="9"/>
      <c r="F54" s="9"/>
      <c r="G54" s="9"/>
    </row>
    <row r="55" spans="1:7" s="8" customFormat="1" x14ac:dyDescent="0.2">
      <c r="A55" s="9"/>
      <c r="B55" s="9"/>
      <c r="C55" s="10"/>
      <c r="D55" s="9"/>
      <c r="E55" s="9"/>
      <c r="F55" s="9"/>
      <c r="G55" s="9"/>
    </row>
    <row r="56" spans="1:7" s="81" customFormat="1" x14ac:dyDescent="0.2">
      <c r="A56" s="9"/>
      <c r="B56" s="9"/>
      <c r="C56" s="9"/>
      <c r="D56" s="9"/>
      <c r="E56" s="9"/>
      <c r="F56" s="9"/>
      <c r="G56" s="9"/>
    </row>
    <row r="57" spans="1:7" s="80" customFormat="1" x14ac:dyDescent="0.2">
      <c r="A57" s="9"/>
      <c r="B57" s="9"/>
      <c r="C57" s="9"/>
      <c r="D57" s="9"/>
      <c r="E57" s="9"/>
      <c r="F57" s="9"/>
      <c r="G57" s="9"/>
    </row>
    <row r="58" spans="1:7" x14ac:dyDescent="0.2">
      <c r="A58" s="1"/>
      <c r="B58" s="1"/>
      <c r="C58" s="1"/>
      <c r="D58" s="1"/>
      <c r="E58" s="1"/>
      <c r="F58" s="1"/>
      <c r="G58" s="1"/>
    </row>
    <row r="59" spans="1:7" x14ac:dyDescent="0.2">
      <c r="A59" s="5"/>
      <c r="B59" s="6"/>
      <c r="C59" s="7"/>
      <c r="D59" s="7"/>
      <c r="E59" s="7"/>
      <c r="F59" s="7"/>
      <c r="G59" s="7"/>
    </row>
    <row r="60" spans="1:7" x14ac:dyDescent="0.2">
      <c r="A60" s="8"/>
      <c r="B60" s="8"/>
      <c r="C60" s="8"/>
      <c r="D60" s="8"/>
      <c r="E60" s="8"/>
      <c r="F60" s="8"/>
      <c r="G60" s="8"/>
    </row>
    <row r="61" spans="1:7" x14ac:dyDescent="0.2">
      <c r="A61" s="8"/>
      <c r="B61" s="8"/>
      <c r="C61" s="8"/>
      <c r="D61" s="8"/>
      <c r="E61" s="8"/>
      <c r="F61" s="8"/>
      <c r="G61" s="8"/>
    </row>
    <row r="62" spans="1:7" s="1" customFormat="1" x14ac:dyDescent="0.2">
      <c r="A62" s="9"/>
      <c r="B62" s="9"/>
      <c r="C62" s="9"/>
      <c r="D62" s="9"/>
      <c r="E62" s="9"/>
      <c r="F62" s="9"/>
      <c r="G62" s="9"/>
    </row>
    <row r="63" spans="1:7" s="8" customFormat="1" x14ac:dyDescent="0.2">
      <c r="A63" s="9"/>
      <c r="B63" s="9"/>
      <c r="C63" s="9"/>
      <c r="D63" s="9"/>
      <c r="E63" s="9"/>
      <c r="F63" s="9"/>
      <c r="G63" s="9"/>
    </row>
    <row r="64" spans="1:7" s="8" customFormat="1" x14ac:dyDescent="0.2">
      <c r="A64" s="9"/>
      <c r="B64" s="9"/>
      <c r="C64" s="9"/>
      <c r="D64" s="9"/>
      <c r="E64" s="9"/>
      <c r="F64" s="9"/>
      <c r="G64" s="9"/>
    </row>
    <row r="65" spans="1:7" s="8" customFormat="1" x14ac:dyDescent="0.2">
      <c r="A65" s="9"/>
      <c r="B65" s="9"/>
      <c r="C65" s="9"/>
      <c r="D65" s="9"/>
      <c r="E65" s="9"/>
      <c r="F65" s="9"/>
      <c r="G65" s="9"/>
    </row>
  </sheetData>
  <mergeCells count="4">
    <mergeCell ref="B1:D1"/>
    <mergeCell ref="B2:D2"/>
    <mergeCell ref="B3:D3"/>
    <mergeCell ref="A42:B42"/>
  </mergeCells>
  <printOptions horizontalCentered="1"/>
  <pageMargins left="0.15748031496062992" right="0.15748031496062992" top="0.27559055118110237" bottom="0.23622047244094491" header="0.31496062992125984" footer="0.31496062992125984"/>
  <pageSetup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7</vt:i4>
      </vt:variant>
    </vt:vector>
  </HeadingPairs>
  <TitlesOfParts>
    <vt:vector size="20" baseType="lpstr">
      <vt:lpstr>EDO ACTIVIDADES</vt:lpstr>
      <vt:lpstr>VAR HDA PUB</vt:lpstr>
      <vt:lpstr>FLUJO EFECTIVO</vt:lpstr>
      <vt:lpstr>ESTADO ANALITICO ACTIVO</vt:lpstr>
      <vt:lpstr>ESTADO ANALITICO OTROS PASIVOS</vt:lpstr>
      <vt:lpstr>NOTAS EDOS FIN</vt:lpstr>
      <vt:lpstr>EDO ANALITICO ING RUBRO</vt:lpstr>
      <vt:lpstr>EDO ING RUBRO-TIPO </vt:lpstr>
      <vt:lpstr>EDO ING RUBRO-TIPO-CONCEPTO</vt:lpstr>
      <vt:lpstr>EDO EGRESOS CAPITULO </vt:lpstr>
      <vt:lpstr>EDO EGRESOS CAPITULO-CONCEPTO</vt:lpstr>
      <vt:lpstr>EDO EGRESOS FUENTE FINANCIAMIEN</vt:lpstr>
      <vt:lpstr>EDO ANALITICO PPRIO NIV CAP</vt:lpstr>
      <vt:lpstr>'EDO ACTIVIDADES'!Área_de_impresión</vt:lpstr>
      <vt:lpstr>'EDO ANALITICO PPRIO NIV CAP'!Área_de_impresión</vt:lpstr>
      <vt:lpstr>'FLUJO EFECTIVO'!Área_de_impresión</vt:lpstr>
      <vt:lpstr>'NOTAS EDOS FIN'!Área_de_impresión</vt:lpstr>
      <vt:lpstr>'EDO ING RUBRO-TIPO-CONCEPTO'!Títulos_a_imprimir</vt:lpstr>
      <vt:lpstr>'FLUJO EFECTIVO'!Títulos_a_imprimir</vt:lpstr>
      <vt:lpstr>'NOTAS EDOS FIN'!Títulos_a_imprimir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Recursos Financieros</dc:creator>
  <cp:lastModifiedBy>APAD</cp:lastModifiedBy>
  <cp:lastPrinted>2017-08-25T21:04:37Z</cp:lastPrinted>
  <dcterms:created xsi:type="dcterms:W3CDTF">2011-10-27T15:01:12Z</dcterms:created>
  <dcterms:modified xsi:type="dcterms:W3CDTF">2017-08-25T21:05:15Z</dcterms:modified>
</cp:coreProperties>
</file>