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2. Información Trimestral\2. Información Presupuestaria\12. Diciembre\"/>
    </mc:Choice>
  </mc:AlternateContent>
  <bookViews>
    <workbookView xWindow="0" yWindow="0" windowWidth="21600" windowHeight="9735"/>
  </bookViews>
  <sheets>
    <sheet name="EDO EGR COG CTG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'EDO EGR COG CTG'!$15:$24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8" i="1"/>
  <c r="F7" i="1"/>
  <c r="D13" i="1"/>
  <c r="D7" i="1"/>
  <c r="D8" i="1"/>
  <c r="E7" i="1"/>
  <c r="D69" i="1"/>
  <c r="D59" i="1"/>
  <c r="D49" i="1"/>
  <c r="F81" i="1" l="1"/>
  <c r="D29" i="1"/>
  <c r="H81" i="1"/>
  <c r="E73" i="1"/>
  <c r="D39" i="1"/>
  <c r="E69" i="1"/>
  <c r="E59" i="1"/>
  <c r="E49" i="1"/>
  <c r="E39" i="1"/>
  <c r="E29" i="1"/>
  <c r="D81" i="1" l="1"/>
  <c r="E81" i="1"/>
  <c r="C81" i="1" l="1"/>
  <c r="G81" i="1"/>
  <c r="G13" i="1"/>
  <c r="H13" i="1"/>
  <c r="C13" i="1"/>
  <c r="E13" i="1"/>
</calcChain>
</file>

<file path=xl/sharedStrings.xml><?xml version="1.0" encoding="utf-8"?>
<sst xmlns="http://schemas.openxmlformats.org/spreadsheetml/2006/main" count="105" uniqueCount="90">
  <si>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</si>
  <si>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</si>
  <si>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</si>
  <si>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</si>
  <si>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</si>
  <si>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</si>
  <si>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</si>
  <si>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 xml:space="preserve">    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</si>
  <si>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</si>
  <si>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</si>
  <si>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</si>
  <si>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</si>
  <si>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</si>
  <si>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</si>
  <si>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</si>
  <si>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</si>
  <si>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</si>
  <si>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</si>
  <si>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</si>
  <si>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</si>
  <si>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ESTADO ANALÍTICO DE EGRESOS POR CAPÍTULO-CONCEPTO</t>
  </si>
  <si>
    <t>UNIVERSIDAD POLITÉCNICA DE PÉNJAMO</t>
  </si>
  <si>
    <t xml:space="preserve">                                        </t>
  </si>
  <si>
    <t>ESTADO ANALÍTICO DE EGRESOS CLASIFICACIÓN ECONÓMICA (POR TIPO DE GASTO)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</si>
  <si>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</si>
  <si>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</si>
  <si>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</si>
  <si>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</si>
  <si>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</si>
  <si>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</si>
  <si>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</si>
  <si>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</si>
  <si>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</si>
  <si>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</si>
  <si>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</si>
  <si>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</si>
  <si>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</si>
  <si>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</si>
  <si>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</si>
  <si>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</si>
  <si>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</si>
  <si>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</si>
  <si>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</si>
  <si>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</si>
  <si>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</si>
  <si>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</si>
  <si>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</si>
  <si>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</si>
  <si>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</si>
  <si>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</si>
  <si>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</si>
  <si>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</si>
  <si>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</si>
  <si>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</si>
  <si>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</si>
  <si>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</si>
  <si>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</si>
  <si>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</si>
  <si>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</si>
  <si>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</si>
  <si>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</si>
  <si>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</si>
  <si>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</si>
  <si>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</si>
  <si>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</si>
  <si>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</si>
  <si>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</si>
  <si>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</si>
  <si>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</si>
  <si>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</si>
  <si>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</si>
  <si>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</si>
  <si>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</si>
  <si>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</si>
  <si>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</si>
  <si>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</si>
  <si>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</si>
  <si>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</si>
  <si>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</si>
  <si>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</si>
  <si>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</si>
  <si>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</si>
  <si>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</si>
  <si>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</si>
  <si>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</si>
  <si>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</si>
  <si>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</si>
  <si>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</si>
  <si>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</si>
  <si>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AL 31 DE DICIEMBRE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</si>
</sst>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\-;#,##0.00_-;&quot; &quot;"/>
    <numFmt numFmtId="165" formatCode="0000"/>
    <numFmt numFmtId="170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sz val="9"/>
      <color theme="1"/>
      <name val="Lucida Sans"/>
      <family val="2"/>
    </font>
    <font>
      <b/>
      <sz val="9"/>
      <name val="Calibri Light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b/>
      <sz val="8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0" fontId="4" fillId="0" borderId="0" xfId="2" applyFont="1" applyFill="1" applyAlignment="1" applyProtection="1"/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1" xfId="1" applyFont="1" applyBorder="1" applyAlignment="1">
      <alignment wrapText="1"/>
    </xf>
    <xf numFmtId="43" fontId="2" fillId="0" borderId="3" xfId="1" applyFont="1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8" fillId="0" borderId="0" xfId="0" applyFont="1" applyFill="1"/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left" vertical="center"/>
    </xf>
    <xf numFmtId="43" fontId="6" fillId="0" borderId="4" xfId="1" applyFont="1" applyBorder="1" applyAlignment="1">
      <alignment wrapText="1"/>
    </xf>
    <xf numFmtId="0" fontId="10" fillId="0" borderId="0" xfId="5" applyFont="1" applyBorder="1" applyProtection="1"/>
    <xf numFmtId="49" fontId="9" fillId="2" borderId="5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left" vertical="center" wrapText="1"/>
    </xf>
    <xf numFmtId="0" fontId="10" fillId="0" borderId="12" xfId="5" applyFont="1" applyBorder="1" applyProtection="1"/>
    <xf numFmtId="43" fontId="2" fillId="0" borderId="5" xfId="1" applyFont="1" applyBorder="1" applyAlignment="1">
      <alignment wrapText="1"/>
    </xf>
    <xf numFmtId="0" fontId="2" fillId="0" borderId="13" xfId="0" applyNumberFormat="1" applyFont="1" applyFill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/>
    </xf>
    <xf numFmtId="0" fontId="2" fillId="0" borderId="10" xfId="0" applyFont="1" applyBorder="1"/>
    <xf numFmtId="0" fontId="12" fillId="0" borderId="13" xfId="5" applyFont="1" applyFill="1" applyBorder="1" applyAlignment="1" applyProtection="1">
      <alignment horizontal="center"/>
    </xf>
    <xf numFmtId="0" fontId="10" fillId="0" borderId="13" xfId="5" applyFont="1" applyFill="1" applyBorder="1" applyAlignment="1" applyProtection="1">
      <alignment horizontal="center"/>
    </xf>
    <xf numFmtId="0" fontId="10" fillId="0" borderId="0" xfId="5" applyFont="1" applyFill="1" applyBorder="1" applyProtection="1"/>
    <xf numFmtId="0" fontId="6" fillId="0" borderId="0" xfId="0" applyFont="1"/>
    <xf numFmtId="0" fontId="6" fillId="0" borderId="0" xfId="0" applyFont="1" applyFill="1"/>
    <xf numFmtId="43" fontId="12" fillId="0" borderId="5" xfId="1" applyFont="1" applyBorder="1" applyProtection="1">
      <protection locked="0"/>
    </xf>
    <xf numFmtId="43" fontId="10" fillId="0" borderId="1" xfId="1" applyFont="1" applyBorder="1" applyProtection="1">
      <protection locked="0"/>
    </xf>
    <xf numFmtId="43" fontId="12" fillId="0" borderId="1" xfId="1" applyFont="1" applyBorder="1" applyProtection="1">
      <protection locked="0"/>
    </xf>
    <xf numFmtId="43" fontId="10" fillId="0" borderId="3" xfId="1" applyFont="1" applyBorder="1" applyProtection="1">
      <protection locked="0"/>
    </xf>
    <xf numFmtId="49" fontId="13" fillId="2" borderId="4" xfId="0" applyNumberFormat="1" applyFont="1" applyFill="1" applyBorder="1" applyAlignment="1">
      <alignment horizontal="center" vertical="center" wrapText="1"/>
    </xf>
    <xf numFmtId="49" fontId="13" fillId="2" borderId="5" xfId="0" applyNumberFormat="1" applyFont="1" applyFill="1" applyBorder="1" applyAlignment="1">
      <alignment horizontal="center" vertical="center"/>
    </xf>
    <xf numFmtId="49" fontId="13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43" fontId="2" fillId="0" borderId="5" xfId="1" applyFont="1" applyBorder="1" applyAlignment="1">
      <alignment horizontal="right" wrapText="1"/>
    </xf>
    <xf numFmtId="0" fontId="12" fillId="0" borderId="0" xfId="5" applyFont="1" applyFill="1" applyBorder="1" applyProtection="1"/>
    <xf numFmtId="4" fontId="10" fillId="0" borderId="1" xfId="5" applyNumberFormat="1" applyFont="1" applyBorder="1" applyProtection="1">
      <protection locked="0"/>
    </xf>
    <xf numFmtId="49" fontId="13" fillId="2" borderId="4" xfId="0" applyNumberFormat="1" applyFont="1" applyFill="1" applyBorder="1" applyAlignment="1">
      <alignment horizontal="center" vertical="center"/>
    </xf>
    <xf numFmtId="4" fontId="10" fillId="0" borderId="0" xfId="5" applyNumberFormat="1" applyFont="1" applyBorder="1" applyProtection="1">
      <protection locked="0"/>
    </xf>
    <xf numFmtId="0" fontId="7" fillId="3" borderId="0" xfId="0" applyFont="1" applyFill="1" applyAlignment="1">
      <alignment horizontal="center"/>
    </xf>
    <xf numFmtId="49" fontId="9" fillId="2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 wrapText="1"/>
    </xf>
    <xf numFmtId="49" fontId="13" fillId="2" borderId="5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6" xfId="0" applyNumberFormat="1" applyFont="1" applyFill="1" applyBorder="1" applyAlignment="1">
      <alignment horizontal="center" vertical="center"/>
    </xf>
    <xf numFmtId="49" fontId="13" fillId="2" borderId="7" xfId="0" applyNumberFormat="1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3" fillId="2" borderId="9" xfId="0" applyNumberFormat="1" applyFont="1" applyFill="1" applyBorder="1" applyAlignment="1">
      <alignment horizontal="center" vertical="center"/>
    </xf>
    <xf numFmtId="43" fontId="10" fillId="0" borderId="15" xfId="1" applyFont="1" applyBorder="1" applyProtection="1">
      <protection locked="0"/>
    </xf>
    <xf numFmtId="43" fontId="12" fillId="0" borderId="15" xfId="1" applyFont="1" applyBorder="1" applyProtection="1">
      <protection locked="0"/>
    </xf>
    <xf numFmtId="170" fontId="10" fillId="0" borderId="1" xfId="5" applyNumberFormat="1" applyFont="1" applyBorder="1" applyProtection="1">
      <protection locked="0"/>
    </xf>
    <xf numFmtId="170" fontId="10" fillId="0" borderId="0" xfId="5" applyNumberFormat="1" applyFont="1" applyBorder="1" applyProtection="1">
      <protection locked="0"/>
    </xf>
    <xf numFmtId="170" fontId="10" fillId="0" borderId="0" xfId="5" applyNumberFormat="1" applyFont="1" applyBorder="1" applyProtection="1">
      <protection locked="0"/>
    </xf>
    <xf numFmtId="170" fontId="10" fillId="0" borderId="0" xfId="5" applyNumberFormat="1" applyFont="1" applyBorder="1" applyProtection="1">
      <protection locked="0"/>
    </xf>
    <xf numFmtId="170" fontId="10" fillId="0" borderId="0" xfId="5" applyNumberFormat="1" applyFont="1" applyBorder="1" applyProtection="1">
      <protection locked="0"/>
    </xf>
    <xf numFmtId="170" fontId="10" fillId="0" borderId="0" xfId="5" applyNumberFormat="1" applyFont="1" applyBorder="1" applyProtection="1">
      <protection locked="0"/>
    </xf>
    <xf numFmtId="170" fontId="10" fillId="0" borderId="0" xfId="5" applyNumberFormat="1" applyFont="1" applyBorder="1" applyProtection="1">
      <protection locked="0"/>
    </xf>
    <xf numFmtId="170" fontId="10" fillId="0" borderId="0" xfId="5" applyNumberFormat="1" applyFont="1" applyBorder="1" applyProtection="1">
      <protection locked="0"/>
    </xf>
    <xf numFmtId="170" fontId="10" fillId="0" borderId="15" xfId="5" applyNumberFormat="1" applyFont="1" applyBorder="1" applyProtection="1">
      <protection locked="0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89</xdr:row>
      <xdr:rowOff>9524</xdr:rowOff>
    </xdr:from>
    <xdr:to>
      <xdr:col>1</xdr:col>
      <xdr:colOff>1866900</xdr:colOff>
      <xdr:row>89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16011524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89</xdr:row>
      <xdr:rowOff>9524</xdr:rowOff>
    </xdr:from>
    <xdr:to>
      <xdr:col>5</xdr:col>
      <xdr:colOff>95250</xdr:colOff>
      <xdr:row>89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160115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85726</xdr:colOff>
      <xdr:row>14</xdr:row>
      <xdr:rowOff>123825</xdr:rowOff>
    </xdr:from>
    <xdr:ext cx="1168399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6" y="123825"/>
          <a:ext cx="1168399" cy="448490"/>
        </a:xfrm>
        <a:prstGeom prst="rect">
          <a:avLst/>
        </a:prstGeom>
      </xdr:spPr>
    </xdr:pic>
    <xdr:clientData/>
  </xdr:oneCellAnchor>
  <xdr:oneCellAnchor>
    <xdr:from>
      <xdr:col>0</xdr:col>
      <xdr:colOff>57151</xdr:colOff>
      <xdr:row>0</xdr:row>
      <xdr:rowOff>76200</xdr:rowOff>
    </xdr:from>
    <xdr:ext cx="1035050" cy="508815"/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1" y="76200"/>
          <a:ext cx="1035050" cy="5088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5"/>
  <sheetViews>
    <sheetView showGridLines="0" tabSelected="1" view="pageBreakPreview" zoomScaleNormal="100" zoomScaleSheetLayoutView="100" workbookViewId="0">
      <selection activeCell="C81" sqref="C81:H81"/>
    </sheetView>
  </sheetViews>
  <sheetFormatPr baseColWidth="10" defaultRowHeight="11.25" x14ac:dyDescent="0.2"/>
  <cols>
    <col min="1" max="1" width="5.140625" style="1" customWidth="1"/>
    <col min="2" max="2" width="48.42578125" style="1" customWidth="1"/>
    <col min="3" max="8" width="16.28515625" style="2" customWidth="1"/>
    <col min="9" max="16384" width="11.42578125" style="1"/>
  </cols>
  <sheetData>
    <row r="1" spans="1:9" s="4" customFormat="1" ht="12.75" x14ac:dyDescent="0.2">
      <c r="B1" s="53" t="s">
        <v>21</v>
      </c>
      <c r="C1" s="53"/>
      <c r="D1" s="53"/>
      <c r="E1" s="53"/>
      <c r="F1" s="53"/>
      <c r="G1" s="53"/>
      <c r="H1" s="53"/>
    </row>
    <row r="2" spans="1:9" s="4" customFormat="1" ht="12.75" x14ac:dyDescent="0.2">
      <c r="B2" s="53" t="s">
        <v>23</v>
      </c>
      <c r="C2" s="53"/>
      <c r="D2" s="53"/>
      <c r="E2" s="53"/>
      <c r="F2" s="53"/>
      <c r="G2" s="53"/>
      <c r="H2" s="53"/>
      <c r="I2" s="19"/>
    </row>
    <row r="3" spans="1:9" s="4" customFormat="1" ht="12.75" x14ac:dyDescent="0.2">
      <c r="B3" s="53" t="s">
        <v>89</v>
      </c>
      <c r="C3" s="53"/>
      <c r="D3" s="53"/>
      <c r="E3" s="53"/>
      <c r="F3" s="53"/>
      <c r="G3" s="53"/>
      <c r="H3" s="53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20" customFormat="1" ht="39.75" customHeight="1" x14ac:dyDescent="0.2">
      <c r="A5" s="54" t="s">
        <v>19</v>
      </c>
      <c r="B5" s="55"/>
      <c r="C5" s="21" t="s">
        <v>18</v>
      </c>
      <c r="D5" s="22" t="s">
        <v>17</v>
      </c>
      <c r="E5" s="22" t="s">
        <v>16</v>
      </c>
      <c r="F5" s="21" t="s">
        <v>15</v>
      </c>
      <c r="G5" s="23" t="s">
        <v>14</v>
      </c>
      <c r="H5" s="56" t="s">
        <v>13</v>
      </c>
    </row>
    <row r="6" spans="1:9" s="20" customFormat="1" ht="24" customHeight="1" x14ac:dyDescent="0.2">
      <c r="A6" s="58"/>
      <c r="B6" s="59"/>
      <c r="C6" s="26" t="s">
        <v>12</v>
      </c>
      <c r="D6" s="27" t="s">
        <v>11</v>
      </c>
      <c r="E6" s="28" t="s">
        <v>10</v>
      </c>
      <c r="F6" s="26" t="s">
        <v>9</v>
      </c>
      <c r="G6" s="26" t="s">
        <v>8</v>
      </c>
      <c r="H6" s="57"/>
    </row>
    <row r="7" spans="1:9" ht="15" customHeight="1" x14ac:dyDescent="0.2">
      <c r="A7" s="29">
        <v>1</v>
      </c>
      <c r="B7" s="30" t="s">
        <v>24</v>
      </c>
      <c r="C7" s="31">
        <v>18415406</v>
      </c>
      <c r="D7" s="48">
        <f>+D21+D29+D39+D49+D73</f>
        <v>8689073.3100000005</v>
      </c>
      <c r="E7" s="31">
        <f>E29+E39+E73</f>
        <v>-1248993.71</v>
      </c>
      <c r="F7" s="48">
        <f>+F21+F29+F39+F73</f>
        <v>25225848.599999998</v>
      </c>
      <c r="G7" s="48">
        <v>24612189.149999999</v>
      </c>
      <c r="H7" s="48">
        <v>1243296.450000003</v>
      </c>
    </row>
    <row r="8" spans="1:9" ht="15" customHeight="1" x14ac:dyDescent="0.2">
      <c r="A8" s="32">
        <v>2</v>
      </c>
      <c r="B8" s="25" t="s">
        <v>25</v>
      </c>
      <c r="C8" s="16">
        <v>1796822</v>
      </c>
      <c r="D8" s="52">
        <f>D59+D69</f>
        <v>45324968.75</v>
      </c>
      <c r="E8" s="16">
        <v>0</v>
      </c>
      <c r="F8" s="50">
        <f>+F59+F69</f>
        <v>47121790.75</v>
      </c>
      <c r="G8" s="50">
        <v>18183877.190000001</v>
      </c>
      <c r="H8" s="50">
        <v>28937913.559999999</v>
      </c>
    </row>
    <row r="9" spans="1:9" ht="15" customHeight="1" x14ac:dyDescent="0.2">
      <c r="A9" s="32">
        <v>3</v>
      </c>
      <c r="B9" s="25" t="s">
        <v>26</v>
      </c>
      <c r="C9" s="16"/>
      <c r="D9" s="16"/>
      <c r="E9" s="16"/>
      <c r="F9" s="16"/>
      <c r="G9" s="16"/>
      <c r="H9" s="16"/>
    </row>
    <row r="10" spans="1:9" ht="15" customHeight="1" x14ac:dyDescent="0.2">
      <c r="A10" s="32">
        <v>4</v>
      </c>
      <c r="B10" s="25" t="s">
        <v>27</v>
      </c>
      <c r="C10" s="16"/>
      <c r="D10" s="16"/>
      <c r="E10" s="16"/>
      <c r="F10" s="16"/>
      <c r="G10" s="16"/>
      <c r="H10" s="16"/>
    </row>
    <row r="11" spans="1:9" ht="15" customHeight="1" x14ac:dyDescent="0.2">
      <c r="A11" s="32">
        <v>5</v>
      </c>
      <c r="B11" s="25" t="s">
        <v>28</v>
      </c>
      <c r="C11" s="16"/>
      <c r="D11" s="16"/>
      <c r="E11" s="16"/>
      <c r="F11" s="16"/>
      <c r="G11" s="16"/>
      <c r="H11" s="16"/>
    </row>
    <row r="12" spans="1:9" ht="15" customHeight="1" x14ac:dyDescent="0.2">
      <c r="A12" s="33" t="s">
        <v>7</v>
      </c>
      <c r="B12" s="34" t="s">
        <v>22</v>
      </c>
      <c r="C12" s="17"/>
      <c r="D12" s="17"/>
      <c r="E12" s="17"/>
      <c r="F12" s="17"/>
      <c r="G12" s="17"/>
      <c r="H12" s="17"/>
    </row>
    <row r="13" spans="1:9" ht="15" customHeight="1" x14ac:dyDescent="0.2">
      <c r="A13" s="60" t="s">
        <v>6</v>
      </c>
      <c r="B13" s="60"/>
      <c r="C13" s="24">
        <f t="shared" ref="C13:H13" si="0">SUM(C7:C12)</f>
        <v>20212228</v>
      </c>
      <c r="D13" s="24">
        <f>SUM(D7:D12)</f>
        <v>54014042.060000002</v>
      </c>
      <c r="E13" s="24">
        <f t="shared" si="0"/>
        <v>-1248993.71</v>
      </c>
      <c r="F13" s="24">
        <f>SUM(F7:F12)</f>
        <v>72347639.349999994</v>
      </c>
      <c r="G13" s="24">
        <f t="shared" si="0"/>
        <v>42796066.340000004</v>
      </c>
      <c r="H13" s="24">
        <f t="shared" si="0"/>
        <v>30181210.010000002</v>
      </c>
    </row>
    <row r="15" spans="1:9" s="4" customFormat="1" ht="12.75" x14ac:dyDescent="0.2">
      <c r="B15" s="53" t="s">
        <v>21</v>
      </c>
      <c r="C15" s="53"/>
      <c r="D15" s="53"/>
      <c r="E15" s="53"/>
      <c r="F15" s="53"/>
      <c r="G15" s="53"/>
      <c r="H15" s="53"/>
    </row>
    <row r="16" spans="1:9" s="4" customFormat="1" ht="12.75" x14ac:dyDescent="0.2">
      <c r="B16" s="53" t="s">
        <v>20</v>
      </c>
      <c r="C16" s="53"/>
      <c r="D16" s="53"/>
      <c r="E16" s="53"/>
      <c r="F16" s="53"/>
      <c r="G16" s="53"/>
      <c r="H16" s="53"/>
      <c r="I16" s="19"/>
    </row>
    <row r="17" spans="1:8" s="4" customFormat="1" ht="12.75" x14ac:dyDescent="0.2">
      <c r="B17" s="53" t="s">
        <v>89</v>
      </c>
      <c r="C17" s="53"/>
      <c r="D17" s="53"/>
      <c r="E17" s="53"/>
      <c r="F17" s="53"/>
      <c r="G17" s="53"/>
      <c r="H17" s="53"/>
    </row>
    <row r="18" spans="1:8" s="4" customFormat="1" x14ac:dyDescent="0.2">
      <c r="A18" s="1"/>
      <c r="B18" s="1"/>
      <c r="C18" s="2"/>
      <c r="D18" s="2"/>
      <c r="E18" s="2"/>
      <c r="F18" s="2"/>
      <c r="G18" s="2"/>
      <c r="H18" s="2"/>
    </row>
    <row r="19" spans="1:8" s="47" customFormat="1" ht="24" customHeight="1" x14ac:dyDescent="0.25">
      <c r="A19" s="65" t="s">
        <v>19</v>
      </c>
      <c r="B19" s="66"/>
      <c r="C19" s="44" t="s">
        <v>18</v>
      </c>
      <c r="D19" s="51" t="s">
        <v>17</v>
      </c>
      <c r="E19" s="51" t="s">
        <v>16</v>
      </c>
      <c r="F19" s="44" t="s">
        <v>15</v>
      </c>
      <c r="G19" s="44" t="s">
        <v>14</v>
      </c>
      <c r="H19" s="61" t="s">
        <v>13</v>
      </c>
    </row>
    <row r="20" spans="1:8" s="47" customFormat="1" ht="24" customHeight="1" thickBot="1" x14ac:dyDescent="0.3">
      <c r="A20" s="63"/>
      <c r="B20" s="64"/>
      <c r="C20" s="45" t="s">
        <v>12</v>
      </c>
      <c r="D20" s="46" t="s">
        <v>11</v>
      </c>
      <c r="E20" s="46" t="s">
        <v>10</v>
      </c>
      <c r="F20" s="45" t="s">
        <v>9</v>
      </c>
      <c r="G20" s="45" t="s">
        <v>8</v>
      </c>
      <c r="H20" s="62"/>
    </row>
    <row r="21" spans="1:8" s="39" customFormat="1" ht="12" customHeight="1" x14ac:dyDescent="0.2">
      <c r="A21" s="35">
        <v>1000</v>
      </c>
      <c r="B21" s="49" t="s">
        <v>29</v>
      </c>
      <c r="C21" s="40">
        <v>14542784</v>
      </c>
      <c r="D21" s="40">
        <v>5339287.4700000007</v>
      </c>
      <c r="E21" s="40">
        <v>0</v>
      </c>
      <c r="F21" s="40">
        <v>19882071.469999999</v>
      </c>
      <c r="G21" s="40">
        <v>19033459.18</v>
      </c>
      <c r="H21" s="40">
        <v>848612.29000000027</v>
      </c>
    </row>
    <row r="22" spans="1:8" ht="12" customHeight="1" x14ac:dyDescent="0.2">
      <c r="A22" s="36">
        <v>1100</v>
      </c>
      <c r="B22" s="37" t="s">
        <v>30</v>
      </c>
      <c r="C22" s="41">
        <v>7522512</v>
      </c>
      <c r="D22" s="41">
        <v>321642.73</v>
      </c>
      <c r="E22" s="41"/>
      <c r="F22" s="41">
        <v>7844154.7300000004</v>
      </c>
      <c r="G22" s="41">
        <v>7131272.0300000003</v>
      </c>
      <c r="H22" s="41">
        <v>712882.70000000019</v>
      </c>
    </row>
    <row r="23" spans="1:8" ht="12" customHeight="1" x14ac:dyDescent="0.2">
      <c r="A23" s="36">
        <v>1200</v>
      </c>
      <c r="B23" s="37" t="s">
        <v>31</v>
      </c>
      <c r="C23" s="41">
        <v>3963528</v>
      </c>
      <c r="D23" s="41">
        <v>3330708.44</v>
      </c>
      <c r="E23" s="41"/>
      <c r="F23" s="41">
        <v>7294236.4399999995</v>
      </c>
      <c r="G23" s="41">
        <v>7294236.4400000004</v>
      </c>
      <c r="H23" s="41">
        <v>0</v>
      </c>
    </row>
    <row r="24" spans="1:8" ht="12" customHeight="1" x14ac:dyDescent="0.2">
      <c r="A24" s="36">
        <v>1300</v>
      </c>
      <c r="B24" s="37" t="s">
        <v>32</v>
      </c>
      <c r="C24" s="41">
        <v>929952</v>
      </c>
      <c r="D24" s="41">
        <v>392312.99</v>
      </c>
      <c r="E24" s="41"/>
      <c r="F24" s="41">
        <v>1322264.99</v>
      </c>
      <c r="G24" s="41">
        <v>1322264.93</v>
      </c>
      <c r="H24" s="41">
        <v>6.0000000055879354E-2</v>
      </c>
    </row>
    <row r="25" spans="1:8" s="18" customFormat="1" ht="12" customHeight="1" x14ac:dyDescent="0.2">
      <c r="A25" s="36">
        <v>1400</v>
      </c>
      <c r="B25" s="37" t="s">
        <v>33</v>
      </c>
      <c r="C25" s="41">
        <v>1180728</v>
      </c>
      <c r="D25" s="41">
        <v>558020.74</v>
      </c>
      <c r="E25" s="41"/>
      <c r="F25" s="41">
        <v>1738748.74</v>
      </c>
      <c r="G25" s="41">
        <v>1603019.21</v>
      </c>
      <c r="H25" s="41">
        <v>135729.53000000003</v>
      </c>
    </row>
    <row r="26" spans="1:8" ht="12" customHeight="1" x14ac:dyDescent="0.2">
      <c r="A26" s="36">
        <v>1500</v>
      </c>
      <c r="B26" s="37" t="s">
        <v>34</v>
      </c>
      <c r="C26" s="41">
        <v>946064</v>
      </c>
      <c r="D26" s="41">
        <v>736602.57</v>
      </c>
      <c r="E26" s="41"/>
      <c r="F26" s="41">
        <v>1682666.5699999998</v>
      </c>
      <c r="G26" s="41">
        <v>1682666.57</v>
      </c>
      <c r="H26" s="41">
        <v>0</v>
      </c>
    </row>
    <row r="27" spans="1:8" ht="12" customHeight="1" x14ac:dyDescent="0.2">
      <c r="A27" s="36">
        <v>1600</v>
      </c>
      <c r="B27" s="37" t="s">
        <v>35</v>
      </c>
      <c r="C27" s="41">
        <v>0</v>
      </c>
      <c r="D27" s="41">
        <v>0</v>
      </c>
      <c r="E27" s="41"/>
      <c r="F27" s="41">
        <v>0</v>
      </c>
      <c r="G27" s="41">
        <v>0</v>
      </c>
      <c r="H27" s="41">
        <v>0</v>
      </c>
    </row>
    <row r="28" spans="1:8" ht="12" customHeight="1" x14ac:dyDescent="0.2">
      <c r="A28" s="36">
        <v>1700</v>
      </c>
      <c r="B28" s="37" t="s">
        <v>36</v>
      </c>
      <c r="C28" s="41">
        <v>0</v>
      </c>
      <c r="D28" s="41">
        <v>0</v>
      </c>
      <c r="E28" s="41"/>
      <c r="F28" s="41">
        <v>0</v>
      </c>
      <c r="G28" s="41">
        <v>0</v>
      </c>
      <c r="H28" s="41">
        <v>0</v>
      </c>
    </row>
    <row r="29" spans="1:8" s="38" customFormat="1" ht="12" customHeight="1" x14ac:dyDescent="0.2">
      <c r="A29" s="35">
        <v>2000</v>
      </c>
      <c r="B29" s="49" t="s">
        <v>37</v>
      </c>
      <c r="C29" s="42">
        <v>344348</v>
      </c>
      <c r="D29" s="42">
        <f>SUM(D30:D38)</f>
        <v>458327.27</v>
      </c>
      <c r="E29" s="42">
        <f>SUM(E30:E38)</f>
        <v>-25735.200000000001</v>
      </c>
      <c r="F29" s="42">
        <v>776940.07</v>
      </c>
      <c r="G29" s="42">
        <v>737933.83</v>
      </c>
      <c r="H29" s="42">
        <v>39006.24000000002</v>
      </c>
    </row>
    <row r="30" spans="1:8" ht="12" customHeight="1" x14ac:dyDescent="0.2">
      <c r="A30" s="36">
        <v>2100</v>
      </c>
      <c r="B30" s="37" t="s">
        <v>38</v>
      </c>
      <c r="C30" s="41">
        <v>163366</v>
      </c>
      <c r="D30" s="70">
        <v>48649.599999999999</v>
      </c>
      <c r="E30" s="41"/>
      <c r="F30" s="69">
        <v>212015.6</v>
      </c>
      <c r="G30" s="76">
        <v>173009.36</v>
      </c>
      <c r="H30" s="69">
        <v>39006.24000000002</v>
      </c>
    </row>
    <row r="31" spans="1:8" ht="12" customHeight="1" x14ac:dyDescent="0.2">
      <c r="A31" s="36">
        <v>2200</v>
      </c>
      <c r="B31" s="37" t="s">
        <v>39</v>
      </c>
      <c r="C31" s="41">
        <v>21888</v>
      </c>
      <c r="D31" s="70">
        <v>3110.9</v>
      </c>
      <c r="E31" s="41"/>
      <c r="F31" s="69">
        <v>24998.9</v>
      </c>
      <c r="G31" s="76">
        <v>24998.9</v>
      </c>
      <c r="H31" s="69">
        <v>0</v>
      </c>
    </row>
    <row r="32" spans="1:8" ht="12" customHeight="1" x14ac:dyDescent="0.2">
      <c r="A32" s="36">
        <v>2300</v>
      </c>
      <c r="B32" s="37" t="s">
        <v>40</v>
      </c>
      <c r="C32" s="41">
        <v>0</v>
      </c>
      <c r="D32" s="70">
        <v>0</v>
      </c>
      <c r="E32" s="41"/>
      <c r="F32" s="69">
        <v>0</v>
      </c>
      <c r="G32" s="76">
        <v>0</v>
      </c>
      <c r="H32" s="69">
        <v>0</v>
      </c>
    </row>
    <row r="33" spans="1:8" ht="12" customHeight="1" x14ac:dyDescent="0.2">
      <c r="A33" s="36">
        <v>2400</v>
      </c>
      <c r="B33" s="37" t="s">
        <v>41</v>
      </c>
      <c r="C33" s="41">
        <v>25536</v>
      </c>
      <c r="D33" s="70">
        <v>50233.63</v>
      </c>
      <c r="E33" s="41"/>
      <c r="F33" s="69">
        <v>75769.63</v>
      </c>
      <c r="G33" s="76">
        <v>75769.63</v>
      </c>
      <c r="H33" s="69">
        <v>0</v>
      </c>
    </row>
    <row r="34" spans="1:8" ht="12" customHeight="1" x14ac:dyDescent="0.2">
      <c r="A34" s="36">
        <v>2500</v>
      </c>
      <c r="B34" s="37" t="s">
        <v>42</v>
      </c>
      <c r="C34" s="41">
        <v>26712</v>
      </c>
      <c r="D34" s="70">
        <v>103316.76</v>
      </c>
      <c r="E34" s="41"/>
      <c r="F34" s="69">
        <v>130028.76</v>
      </c>
      <c r="G34" s="76">
        <v>130028.76</v>
      </c>
      <c r="H34" s="69">
        <v>0</v>
      </c>
    </row>
    <row r="35" spans="1:8" ht="12" customHeight="1" x14ac:dyDescent="0.2">
      <c r="A35" s="36">
        <v>2600</v>
      </c>
      <c r="B35" s="37" t="s">
        <v>43</v>
      </c>
      <c r="C35" s="41">
        <v>42648</v>
      </c>
      <c r="D35" s="70">
        <v>234004.05</v>
      </c>
      <c r="E35" s="41"/>
      <c r="F35" s="69">
        <v>276652.05</v>
      </c>
      <c r="G35" s="76">
        <v>276652.05</v>
      </c>
      <c r="H35" s="69">
        <v>0</v>
      </c>
    </row>
    <row r="36" spans="1:8" ht="12" customHeight="1" x14ac:dyDescent="0.2">
      <c r="A36" s="36">
        <v>2700</v>
      </c>
      <c r="B36" s="37" t="s">
        <v>44</v>
      </c>
      <c r="C36" s="41">
        <v>39168</v>
      </c>
      <c r="D36" s="69"/>
      <c r="E36" s="70">
        <v>-25735.200000000001</v>
      </c>
      <c r="F36" s="69">
        <v>13432.8</v>
      </c>
      <c r="G36" s="77">
        <v>13432.8</v>
      </c>
      <c r="H36" s="69">
        <v>0</v>
      </c>
    </row>
    <row r="37" spans="1:8" ht="12" customHeight="1" x14ac:dyDescent="0.2">
      <c r="A37" s="36">
        <v>2800</v>
      </c>
      <c r="B37" s="37" t="s">
        <v>45</v>
      </c>
      <c r="C37" s="41">
        <v>0</v>
      </c>
      <c r="D37" s="70">
        <v>0</v>
      </c>
      <c r="E37" s="41"/>
      <c r="F37" s="69">
        <v>0</v>
      </c>
      <c r="G37" s="76">
        <v>0</v>
      </c>
      <c r="H37" s="69">
        <v>0</v>
      </c>
    </row>
    <row r="38" spans="1:8" ht="12" customHeight="1" x14ac:dyDescent="0.2">
      <c r="A38" s="36">
        <v>2900</v>
      </c>
      <c r="B38" s="37" t="s">
        <v>46</v>
      </c>
      <c r="C38" s="41">
        <v>25030</v>
      </c>
      <c r="D38" s="70">
        <v>19012.330000000002</v>
      </c>
      <c r="E38" s="41"/>
      <c r="F38" s="69">
        <v>44042.33</v>
      </c>
      <c r="G38" s="76">
        <v>44042.33</v>
      </c>
      <c r="H38" s="69">
        <v>0</v>
      </c>
    </row>
    <row r="39" spans="1:8" s="38" customFormat="1" ht="12" customHeight="1" x14ac:dyDescent="0.2">
      <c r="A39" s="35">
        <v>3000</v>
      </c>
      <c r="B39" s="49" t="s">
        <v>47</v>
      </c>
      <c r="C39" s="42">
        <v>2413254</v>
      </c>
      <c r="D39" s="42">
        <f>SUM(D40:D48)</f>
        <v>2511821.5699999998</v>
      </c>
      <c r="E39" s="42">
        <f>SUM(E40:E48)</f>
        <v>-358238.50999999995</v>
      </c>
      <c r="F39" s="42">
        <v>4566837.0599999996</v>
      </c>
      <c r="G39" s="68">
        <v>4408772.1399999997</v>
      </c>
      <c r="H39" s="42">
        <v>158064.91999999998</v>
      </c>
    </row>
    <row r="40" spans="1:8" ht="12" customHeight="1" x14ac:dyDescent="0.2">
      <c r="A40" s="36">
        <v>3100</v>
      </c>
      <c r="B40" s="37" t="s">
        <v>48</v>
      </c>
      <c r="C40" s="41">
        <v>758112</v>
      </c>
      <c r="D40" s="69">
        <v>0</v>
      </c>
      <c r="E40" s="71">
        <v>-137878.60999999999</v>
      </c>
      <c r="F40" s="69">
        <v>620233.39</v>
      </c>
      <c r="G40" s="77">
        <v>620233.39</v>
      </c>
      <c r="H40" s="69">
        <v>0</v>
      </c>
    </row>
    <row r="41" spans="1:8" ht="12" customHeight="1" x14ac:dyDescent="0.2">
      <c r="A41" s="36">
        <v>3200</v>
      </c>
      <c r="B41" s="37" t="s">
        <v>49</v>
      </c>
      <c r="C41" s="41">
        <v>54192</v>
      </c>
      <c r="D41" s="69">
        <v>553939.92000000004</v>
      </c>
      <c r="E41" s="71"/>
      <c r="F41" s="69">
        <v>608131.92000000004</v>
      </c>
      <c r="G41" s="77">
        <v>608131.92000000004</v>
      </c>
      <c r="H41" s="69">
        <v>0</v>
      </c>
    </row>
    <row r="42" spans="1:8" ht="12" customHeight="1" x14ac:dyDescent="0.2">
      <c r="A42" s="36">
        <v>3300</v>
      </c>
      <c r="B42" s="37" t="s">
        <v>50</v>
      </c>
      <c r="C42" s="41">
        <v>450766</v>
      </c>
      <c r="D42" s="69">
        <v>801754.83</v>
      </c>
      <c r="E42" s="71"/>
      <c r="F42" s="69">
        <v>1252520.83</v>
      </c>
      <c r="G42" s="77">
        <v>1252520.83</v>
      </c>
      <c r="H42" s="69">
        <v>0</v>
      </c>
    </row>
    <row r="43" spans="1:8" ht="12" customHeight="1" x14ac:dyDescent="0.2">
      <c r="A43" s="36">
        <v>3400</v>
      </c>
      <c r="B43" s="37" t="s">
        <v>51</v>
      </c>
      <c r="C43" s="41">
        <v>15744</v>
      </c>
      <c r="D43" s="69">
        <v>80622.39</v>
      </c>
      <c r="E43" s="71"/>
      <c r="F43" s="69">
        <v>96366.39</v>
      </c>
      <c r="G43" s="77">
        <v>96366.39</v>
      </c>
      <c r="H43" s="69">
        <v>0</v>
      </c>
    </row>
    <row r="44" spans="1:8" ht="12" customHeight="1" x14ac:dyDescent="0.2">
      <c r="A44" s="36">
        <v>3500</v>
      </c>
      <c r="B44" s="37" t="s">
        <v>52</v>
      </c>
      <c r="C44" s="41">
        <v>269038</v>
      </c>
      <c r="D44" s="69">
        <v>939779.85</v>
      </c>
      <c r="E44" s="71"/>
      <c r="F44" s="69">
        <v>1208817.8500000001</v>
      </c>
      <c r="G44" s="77">
        <v>1173817.8500000001</v>
      </c>
      <c r="H44" s="69">
        <v>35000</v>
      </c>
    </row>
    <row r="45" spans="1:8" ht="12" customHeight="1" x14ac:dyDescent="0.2">
      <c r="A45" s="36">
        <v>3600</v>
      </c>
      <c r="B45" s="37" t="s">
        <v>53</v>
      </c>
      <c r="C45" s="41">
        <v>238918</v>
      </c>
      <c r="D45" s="69"/>
      <c r="E45" s="71">
        <v>-3449.06</v>
      </c>
      <c r="F45" s="69">
        <v>235468.94</v>
      </c>
      <c r="G45" s="77">
        <v>227724.02</v>
      </c>
      <c r="H45" s="69">
        <v>7744.9200000000128</v>
      </c>
    </row>
    <row r="46" spans="1:8" ht="12" customHeight="1" x14ac:dyDescent="0.2">
      <c r="A46" s="36">
        <v>3700</v>
      </c>
      <c r="B46" s="37" t="s">
        <v>54</v>
      </c>
      <c r="C46" s="41">
        <v>408096</v>
      </c>
      <c r="D46" s="69"/>
      <c r="E46" s="71">
        <v>-208883.36</v>
      </c>
      <c r="F46" s="69">
        <v>199212.64</v>
      </c>
      <c r="G46" s="77">
        <v>199212.64</v>
      </c>
      <c r="H46" s="69">
        <v>0</v>
      </c>
    </row>
    <row r="47" spans="1:8" ht="12" customHeight="1" x14ac:dyDescent="0.2">
      <c r="A47" s="36">
        <v>3800</v>
      </c>
      <c r="B47" s="37" t="s">
        <v>55</v>
      </c>
      <c r="C47" s="41">
        <v>92868</v>
      </c>
      <c r="D47" s="69">
        <v>135724.57999999999</v>
      </c>
      <c r="E47" s="71"/>
      <c r="F47" s="69">
        <v>228592.58</v>
      </c>
      <c r="G47" s="77">
        <v>113272.58</v>
      </c>
      <c r="H47" s="69">
        <v>115319.99999999999</v>
      </c>
    </row>
    <row r="48" spans="1:8" ht="12" customHeight="1" x14ac:dyDescent="0.2">
      <c r="A48" s="36">
        <v>3900</v>
      </c>
      <c r="B48" s="37" t="s">
        <v>56</v>
      </c>
      <c r="C48" s="41">
        <v>125520</v>
      </c>
      <c r="D48" s="69"/>
      <c r="E48" s="71">
        <v>-8027.48</v>
      </c>
      <c r="F48" s="69">
        <v>117492.52</v>
      </c>
      <c r="G48" s="77">
        <v>117492.52</v>
      </c>
      <c r="H48" s="69">
        <v>0</v>
      </c>
    </row>
    <row r="49" spans="1:8" s="38" customFormat="1" ht="12" customHeight="1" x14ac:dyDescent="0.2">
      <c r="A49" s="35">
        <v>4000</v>
      </c>
      <c r="B49" s="49" t="s">
        <v>57</v>
      </c>
      <c r="C49" s="42">
        <v>250000</v>
      </c>
      <c r="D49" s="42">
        <f>D53</f>
        <v>379637</v>
      </c>
      <c r="E49" s="42">
        <f>SUM(E50:E58)</f>
        <v>0</v>
      </c>
      <c r="F49" s="42">
        <v>629637</v>
      </c>
      <c r="G49" s="68">
        <v>432024</v>
      </c>
      <c r="H49" s="42">
        <v>197613</v>
      </c>
    </row>
    <row r="50" spans="1:8" ht="12" customHeight="1" x14ac:dyDescent="0.2">
      <c r="A50" s="36">
        <v>4100</v>
      </c>
      <c r="B50" s="37" t="s">
        <v>58</v>
      </c>
      <c r="C50" s="41">
        <v>0</v>
      </c>
      <c r="D50" s="41">
        <v>0</v>
      </c>
      <c r="E50" s="41"/>
      <c r="F50" s="41">
        <v>0</v>
      </c>
      <c r="G50" s="67">
        <v>0</v>
      </c>
      <c r="H50" s="41">
        <v>0</v>
      </c>
    </row>
    <row r="51" spans="1:8" ht="12" customHeight="1" x14ac:dyDescent="0.2">
      <c r="A51" s="36">
        <v>4200</v>
      </c>
      <c r="B51" s="37" t="s">
        <v>59</v>
      </c>
      <c r="C51" s="41">
        <v>0</v>
      </c>
      <c r="D51" s="41">
        <v>0</v>
      </c>
      <c r="E51" s="41"/>
      <c r="F51" s="41">
        <v>0</v>
      </c>
      <c r="G51" s="67">
        <v>0</v>
      </c>
      <c r="H51" s="41">
        <v>0</v>
      </c>
    </row>
    <row r="52" spans="1:8" ht="12" customHeight="1" x14ac:dyDescent="0.2">
      <c r="A52" s="36">
        <v>4300</v>
      </c>
      <c r="B52" s="37" t="s">
        <v>60</v>
      </c>
      <c r="C52" s="41">
        <v>0</v>
      </c>
      <c r="D52" s="41">
        <v>0</v>
      </c>
      <c r="E52" s="41"/>
      <c r="F52" s="41">
        <v>0</v>
      </c>
      <c r="G52" s="67">
        <v>0</v>
      </c>
      <c r="H52" s="41">
        <v>0</v>
      </c>
    </row>
    <row r="53" spans="1:8" ht="12" customHeight="1" x14ac:dyDescent="0.2">
      <c r="A53" s="36">
        <v>4400</v>
      </c>
      <c r="B53" s="37" t="s">
        <v>61</v>
      </c>
      <c r="C53" s="41">
        <v>250000</v>
      </c>
      <c r="D53" s="72">
        <v>379637</v>
      </c>
      <c r="E53" s="41"/>
      <c r="F53" s="69">
        <v>629637</v>
      </c>
      <c r="G53" s="76">
        <v>432024</v>
      </c>
      <c r="H53" s="69">
        <v>197613</v>
      </c>
    </row>
    <row r="54" spans="1:8" ht="12" customHeight="1" x14ac:dyDescent="0.2">
      <c r="A54" s="36">
        <v>4500</v>
      </c>
      <c r="B54" s="37" t="s">
        <v>62</v>
      </c>
      <c r="C54" s="41">
        <v>0</v>
      </c>
      <c r="D54" s="41">
        <v>0</v>
      </c>
      <c r="E54" s="41"/>
      <c r="F54" s="41">
        <v>0</v>
      </c>
      <c r="G54" s="67">
        <v>0</v>
      </c>
      <c r="H54" s="41">
        <v>0</v>
      </c>
    </row>
    <row r="55" spans="1:8" ht="12" customHeight="1" x14ac:dyDescent="0.2">
      <c r="A55" s="36">
        <v>4600</v>
      </c>
      <c r="B55" s="37" t="s">
        <v>63</v>
      </c>
      <c r="C55" s="41">
        <v>0</v>
      </c>
      <c r="D55" s="41">
        <v>0</v>
      </c>
      <c r="E55" s="41"/>
      <c r="F55" s="41">
        <v>0</v>
      </c>
      <c r="G55" s="67">
        <v>0</v>
      </c>
      <c r="H55" s="41">
        <v>0</v>
      </c>
    </row>
    <row r="56" spans="1:8" ht="12" customHeight="1" x14ac:dyDescent="0.2">
      <c r="A56" s="36">
        <v>4700</v>
      </c>
      <c r="B56" s="37" t="s">
        <v>64</v>
      </c>
      <c r="C56" s="41">
        <v>0</v>
      </c>
      <c r="D56" s="41">
        <v>0</v>
      </c>
      <c r="E56" s="41"/>
      <c r="F56" s="41">
        <v>0</v>
      </c>
      <c r="G56" s="67">
        <v>0</v>
      </c>
      <c r="H56" s="41">
        <v>0</v>
      </c>
    </row>
    <row r="57" spans="1:8" ht="12" customHeight="1" x14ac:dyDescent="0.2">
      <c r="A57" s="36">
        <v>4800</v>
      </c>
      <c r="B57" s="37" t="s">
        <v>65</v>
      </c>
      <c r="C57" s="41">
        <v>0</v>
      </c>
      <c r="D57" s="41">
        <v>0</v>
      </c>
      <c r="E57" s="41"/>
      <c r="F57" s="41">
        <v>0</v>
      </c>
      <c r="G57" s="67">
        <v>0</v>
      </c>
      <c r="H57" s="41">
        <v>0</v>
      </c>
    </row>
    <row r="58" spans="1:8" ht="12" customHeight="1" x14ac:dyDescent="0.2">
      <c r="A58" s="36">
        <v>4900</v>
      </c>
      <c r="B58" s="37" t="s">
        <v>66</v>
      </c>
      <c r="C58" s="41">
        <v>0</v>
      </c>
      <c r="D58" s="41">
        <v>0</v>
      </c>
      <c r="E58" s="41"/>
      <c r="F58" s="41">
        <v>0</v>
      </c>
      <c r="G58" s="67">
        <v>0</v>
      </c>
      <c r="H58" s="41">
        <v>0</v>
      </c>
    </row>
    <row r="59" spans="1:8" s="38" customFormat="1" ht="12" customHeight="1" x14ac:dyDescent="0.2">
      <c r="A59" s="35">
        <v>5000</v>
      </c>
      <c r="B59" s="49" t="s">
        <v>67</v>
      </c>
      <c r="C59" s="42">
        <v>796822</v>
      </c>
      <c r="D59" s="42">
        <f>SUM(D60:D68)</f>
        <v>8848312.1999999993</v>
      </c>
      <c r="E59" s="42">
        <f>SUM(E60:E68)</f>
        <v>0</v>
      </c>
      <c r="F59" s="42">
        <v>9645134.1999999993</v>
      </c>
      <c r="G59" s="68">
        <v>4939150.1099999994</v>
      </c>
      <c r="H59" s="42">
        <v>4705984.09</v>
      </c>
    </row>
    <row r="60" spans="1:8" ht="12" customHeight="1" x14ac:dyDescent="0.2">
      <c r="A60" s="36">
        <v>5100</v>
      </c>
      <c r="B60" s="37" t="s">
        <v>68</v>
      </c>
      <c r="C60" s="41">
        <v>657775.26</v>
      </c>
      <c r="D60" s="73">
        <v>5859000.1200000001</v>
      </c>
      <c r="E60" s="41"/>
      <c r="F60" s="69">
        <v>6516775.3799999999</v>
      </c>
      <c r="G60" s="76">
        <v>1949838.03</v>
      </c>
      <c r="H60" s="69">
        <v>4566937.3499999996</v>
      </c>
    </row>
    <row r="61" spans="1:8" ht="12" customHeight="1" x14ac:dyDescent="0.2">
      <c r="A61" s="36">
        <v>5200</v>
      </c>
      <c r="B61" s="37" t="s">
        <v>69</v>
      </c>
      <c r="C61" s="41">
        <v>139046.74</v>
      </c>
      <c r="D61" s="73">
        <v>496968.08</v>
      </c>
      <c r="E61" s="41"/>
      <c r="F61" s="69">
        <v>636014.82000000007</v>
      </c>
      <c r="G61" s="76">
        <v>496968.08</v>
      </c>
      <c r="H61" s="69">
        <v>139046.74000000005</v>
      </c>
    </row>
    <row r="62" spans="1:8" ht="12" customHeight="1" x14ac:dyDescent="0.2">
      <c r="A62" s="36">
        <v>5300</v>
      </c>
      <c r="B62" s="37" t="s">
        <v>70</v>
      </c>
      <c r="C62" s="41">
        <v>0</v>
      </c>
      <c r="D62" s="73">
        <v>449975.6</v>
      </c>
      <c r="E62" s="41"/>
      <c r="F62" s="69">
        <v>449975.6</v>
      </c>
      <c r="G62" s="76">
        <v>449975.6</v>
      </c>
      <c r="H62" s="69">
        <v>0</v>
      </c>
    </row>
    <row r="63" spans="1:8" ht="12" customHeight="1" x14ac:dyDescent="0.2">
      <c r="A63" s="36">
        <v>5400</v>
      </c>
      <c r="B63" s="37" t="s">
        <v>71</v>
      </c>
      <c r="C63" s="41">
        <v>0</v>
      </c>
      <c r="D63" s="41">
        <v>0</v>
      </c>
      <c r="E63" s="41"/>
      <c r="F63" s="41">
        <v>0</v>
      </c>
      <c r="G63" s="67">
        <v>0</v>
      </c>
      <c r="H63" s="41">
        <v>0</v>
      </c>
    </row>
    <row r="64" spans="1:8" ht="12" customHeight="1" x14ac:dyDescent="0.2">
      <c r="A64" s="36">
        <v>5500</v>
      </c>
      <c r="B64" s="37" t="s">
        <v>72</v>
      </c>
      <c r="C64" s="41">
        <v>0</v>
      </c>
      <c r="D64" s="41">
        <v>0</v>
      </c>
      <c r="E64" s="41"/>
      <c r="F64" s="41">
        <v>0</v>
      </c>
      <c r="G64" s="67">
        <v>0</v>
      </c>
      <c r="H64" s="41">
        <v>0</v>
      </c>
    </row>
    <row r="65" spans="1:8" ht="12" customHeight="1" x14ac:dyDescent="0.2">
      <c r="A65" s="36">
        <v>5600</v>
      </c>
      <c r="B65" s="37" t="s">
        <v>73</v>
      </c>
      <c r="C65" s="41">
        <v>0</v>
      </c>
      <c r="D65" s="74">
        <v>2042368.4</v>
      </c>
      <c r="E65" s="41"/>
      <c r="F65" s="69">
        <v>2042368.4</v>
      </c>
      <c r="G65" s="76">
        <v>2042368.4</v>
      </c>
      <c r="H65" s="69">
        <v>0</v>
      </c>
    </row>
    <row r="66" spans="1:8" ht="12" customHeight="1" x14ac:dyDescent="0.2">
      <c r="A66" s="36">
        <v>5700</v>
      </c>
      <c r="B66" s="37" t="s">
        <v>74</v>
      </c>
      <c r="C66" s="41">
        <v>0</v>
      </c>
      <c r="D66" s="41">
        <v>0</v>
      </c>
      <c r="E66" s="41"/>
      <c r="F66" s="41">
        <v>0</v>
      </c>
      <c r="G66" s="67">
        <v>0</v>
      </c>
      <c r="H66" s="41">
        <v>0</v>
      </c>
    </row>
    <row r="67" spans="1:8" ht="12" customHeight="1" x14ac:dyDescent="0.2">
      <c r="A67" s="36">
        <v>5800</v>
      </c>
      <c r="B67" s="37" t="s">
        <v>75</v>
      </c>
      <c r="C67" s="41">
        <v>0</v>
      </c>
      <c r="D67" s="41">
        <v>0</v>
      </c>
      <c r="E67" s="41"/>
      <c r="F67" s="41">
        <v>0</v>
      </c>
      <c r="G67" s="67">
        <v>0</v>
      </c>
      <c r="H67" s="41">
        <v>0</v>
      </c>
    </row>
    <row r="68" spans="1:8" ht="12" customHeight="1" x14ac:dyDescent="0.2">
      <c r="A68" s="36">
        <v>5900</v>
      </c>
      <c r="B68" s="37" t="s">
        <v>76</v>
      </c>
      <c r="C68" s="41">
        <v>0</v>
      </c>
      <c r="D68" s="41">
        <v>0</v>
      </c>
      <c r="E68" s="41"/>
      <c r="F68" s="41">
        <v>0</v>
      </c>
      <c r="G68" s="67">
        <v>0</v>
      </c>
      <c r="H68" s="41">
        <v>0</v>
      </c>
    </row>
    <row r="69" spans="1:8" s="38" customFormat="1" ht="12" customHeight="1" x14ac:dyDescent="0.2">
      <c r="A69" s="35">
        <v>6000</v>
      </c>
      <c r="B69" s="49" t="s">
        <v>77</v>
      </c>
      <c r="C69" s="42">
        <v>1000000</v>
      </c>
      <c r="D69" s="42">
        <f>D71</f>
        <v>36476656.549999997</v>
      </c>
      <c r="E69" s="42">
        <f>SUM(E70:E72)</f>
        <v>0</v>
      </c>
      <c r="F69" s="42">
        <v>37476656.549999997</v>
      </c>
      <c r="G69" s="68">
        <v>13244727.08</v>
      </c>
      <c r="H69" s="42">
        <v>24231929.469999999</v>
      </c>
    </row>
    <row r="70" spans="1:8" ht="12" customHeight="1" x14ac:dyDescent="0.2">
      <c r="A70" s="36">
        <v>6100</v>
      </c>
      <c r="B70" s="37" t="s">
        <v>78</v>
      </c>
      <c r="C70" s="41">
        <v>0</v>
      </c>
      <c r="D70" s="41">
        <v>0</v>
      </c>
      <c r="E70" s="41"/>
      <c r="F70" s="41">
        <v>0</v>
      </c>
      <c r="G70" s="67">
        <v>0</v>
      </c>
      <c r="H70" s="41">
        <v>0</v>
      </c>
    </row>
    <row r="71" spans="1:8" ht="12" customHeight="1" x14ac:dyDescent="0.2">
      <c r="A71" s="36">
        <v>6200</v>
      </c>
      <c r="B71" s="37" t="s">
        <v>79</v>
      </c>
      <c r="C71" s="41">
        <v>1000000</v>
      </c>
      <c r="D71" s="75">
        <v>36476656.549999997</v>
      </c>
      <c r="E71" s="41"/>
      <c r="F71" s="69">
        <v>37476656.549999997</v>
      </c>
      <c r="G71" s="76">
        <v>13244727.08</v>
      </c>
      <c r="H71" s="69">
        <v>24231929.469999999</v>
      </c>
    </row>
    <row r="72" spans="1:8" ht="12" customHeight="1" x14ac:dyDescent="0.2">
      <c r="A72" s="36">
        <v>6300</v>
      </c>
      <c r="B72" s="37" t="s">
        <v>80</v>
      </c>
      <c r="C72" s="41">
        <v>0</v>
      </c>
      <c r="D72" s="41">
        <v>0</v>
      </c>
      <c r="E72" s="41"/>
      <c r="F72" s="41">
        <v>0</v>
      </c>
      <c r="G72" s="67">
        <v>0</v>
      </c>
      <c r="H72" s="41">
        <v>0</v>
      </c>
    </row>
    <row r="73" spans="1:8" s="38" customFormat="1" ht="12" customHeight="1" x14ac:dyDescent="0.2">
      <c r="A73" s="35">
        <v>7000</v>
      </c>
      <c r="B73" s="49" t="s">
        <v>81</v>
      </c>
      <c r="C73" s="42">
        <v>865020</v>
      </c>
      <c r="D73" s="42">
        <v>0</v>
      </c>
      <c r="E73" s="42">
        <f>SUM(E74:E80)</f>
        <v>-865020</v>
      </c>
      <c r="F73" s="42">
        <v>0</v>
      </c>
      <c r="G73" s="68">
        <v>0</v>
      </c>
      <c r="H73" s="42">
        <v>0</v>
      </c>
    </row>
    <row r="74" spans="1:8" ht="12" customHeight="1" x14ac:dyDescent="0.2">
      <c r="A74" s="36">
        <v>7100</v>
      </c>
      <c r="B74" s="37" t="s">
        <v>82</v>
      </c>
      <c r="C74" s="41">
        <v>0</v>
      </c>
      <c r="D74" s="41">
        <v>0</v>
      </c>
      <c r="E74" s="41"/>
      <c r="F74" s="41">
        <v>0</v>
      </c>
      <c r="G74" s="41">
        <v>0</v>
      </c>
      <c r="H74" s="41">
        <v>0</v>
      </c>
    </row>
    <row r="75" spans="1:8" ht="12" customHeight="1" x14ac:dyDescent="0.2">
      <c r="A75" s="36">
        <v>7200</v>
      </c>
      <c r="B75" s="37" t="s">
        <v>83</v>
      </c>
      <c r="C75" s="41">
        <v>0</v>
      </c>
      <c r="D75" s="41">
        <v>0</v>
      </c>
      <c r="E75" s="41"/>
      <c r="F75" s="41">
        <v>0</v>
      </c>
      <c r="G75" s="41">
        <v>0</v>
      </c>
      <c r="H75" s="41">
        <v>0</v>
      </c>
    </row>
    <row r="76" spans="1:8" ht="12" customHeight="1" x14ac:dyDescent="0.2">
      <c r="A76" s="36">
        <v>7300</v>
      </c>
      <c r="B76" s="37" t="s">
        <v>84</v>
      </c>
      <c r="C76" s="41">
        <v>0</v>
      </c>
      <c r="D76" s="41">
        <v>0</v>
      </c>
      <c r="E76" s="41"/>
      <c r="F76" s="41">
        <v>0</v>
      </c>
      <c r="G76" s="41">
        <v>0</v>
      </c>
      <c r="H76" s="41">
        <v>0</v>
      </c>
    </row>
    <row r="77" spans="1:8" ht="12" customHeight="1" x14ac:dyDescent="0.2">
      <c r="A77" s="36">
        <v>7400</v>
      </c>
      <c r="B77" s="37" t="s">
        <v>85</v>
      </c>
      <c r="C77" s="41">
        <v>0</v>
      </c>
      <c r="D77" s="41">
        <v>0</v>
      </c>
      <c r="E77" s="41"/>
      <c r="F77" s="41">
        <v>0</v>
      </c>
      <c r="G77" s="41">
        <v>0</v>
      </c>
      <c r="H77" s="41">
        <v>0</v>
      </c>
    </row>
    <row r="78" spans="1:8" ht="12" customHeight="1" x14ac:dyDescent="0.2">
      <c r="A78" s="36">
        <v>7500</v>
      </c>
      <c r="B78" s="37" t="s">
        <v>86</v>
      </c>
      <c r="C78" s="41">
        <v>0</v>
      </c>
      <c r="D78" s="41">
        <v>0</v>
      </c>
      <c r="E78" s="41"/>
      <c r="F78" s="41">
        <v>0</v>
      </c>
      <c r="G78" s="41">
        <v>0</v>
      </c>
      <c r="H78" s="41">
        <v>0</v>
      </c>
    </row>
    <row r="79" spans="1:8" ht="12" customHeight="1" x14ac:dyDescent="0.2">
      <c r="A79" s="36">
        <v>7600</v>
      </c>
      <c r="B79" s="37" t="s">
        <v>87</v>
      </c>
      <c r="C79" s="41">
        <v>0</v>
      </c>
      <c r="D79" s="41">
        <v>0</v>
      </c>
      <c r="E79" s="41"/>
      <c r="F79" s="41">
        <v>0</v>
      </c>
      <c r="G79" s="41">
        <v>0</v>
      </c>
      <c r="H79" s="41">
        <v>0</v>
      </c>
    </row>
    <row r="80" spans="1:8" ht="12" customHeight="1" x14ac:dyDescent="0.2">
      <c r="A80" s="36">
        <v>7900</v>
      </c>
      <c r="B80" s="37" t="s">
        <v>88</v>
      </c>
      <c r="C80" s="43">
        <v>865020</v>
      </c>
      <c r="D80" s="43"/>
      <c r="E80" s="43">
        <v>-865020</v>
      </c>
      <c r="F80" s="43">
        <v>0</v>
      </c>
      <c r="G80" s="43">
        <v>0</v>
      </c>
      <c r="H80" s="43">
        <v>432510</v>
      </c>
    </row>
    <row r="81" spans="1:8" x14ac:dyDescent="0.2">
      <c r="A81" s="60" t="s">
        <v>6</v>
      </c>
      <c r="B81" s="60"/>
      <c r="C81" s="24">
        <f t="shared" ref="C81:H81" si="1">+C21+C29+C39+C49+C59+C69+C73</f>
        <v>20212228</v>
      </c>
      <c r="D81" s="24">
        <f t="shared" si="1"/>
        <v>54014042.059999995</v>
      </c>
      <c r="E81" s="24">
        <f t="shared" si="1"/>
        <v>-1248993.71</v>
      </c>
      <c r="F81" s="24">
        <f t="shared" si="1"/>
        <v>72977276.349999994</v>
      </c>
      <c r="G81" s="24">
        <f t="shared" si="1"/>
        <v>42796066.339999996</v>
      </c>
      <c r="H81" s="24">
        <f t="shared" si="1"/>
        <v>30181210.009999998</v>
      </c>
    </row>
    <row r="84" spans="1:8" x14ac:dyDescent="0.2">
      <c r="A84" s="13" t="s">
        <v>5</v>
      </c>
      <c r="B84" s="15"/>
      <c r="C84" s="14"/>
      <c r="D84" s="13"/>
      <c r="E84" s="11"/>
      <c r="F84" s="12"/>
      <c r="G84" s="12"/>
      <c r="H84" s="12"/>
    </row>
    <row r="85" spans="1:8" x14ac:dyDescent="0.2">
      <c r="A85" s="13" t="s">
        <v>4</v>
      </c>
      <c r="B85" s="12"/>
      <c r="C85" s="14"/>
      <c r="D85" s="13"/>
      <c r="E85" s="11"/>
      <c r="F85" s="11"/>
      <c r="G85" s="11"/>
      <c r="H85" s="11"/>
    </row>
    <row r="86" spans="1:8" s="12" customFormat="1" x14ac:dyDescent="0.2">
      <c r="A86" s="1"/>
      <c r="B86" s="1"/>
      <c r="C86" s="2"/>
      <c r="D86" s="2"/>
      <c r="E86" s="2"/>
      <c r="F86" s="2"/>
      <c r="G86" s="2"/>
      <c r="H86" s="2"/>
    </row>
    <row r="87" spans="1:8" s="11" customFormat="1" x14ac:dyDescent="0.2">
      <c r="A87" s="1"/>
      <c r="B87" s="1"/>
      <c r="C87" s="2"/>
      <c r="D87" s="2"/>
      <c r="E87" s="2"/>
      <c r="F87" s="2"/>
      <c r="G87" s="2"/>
      <c r="H87" s="2"/>
    </row>
    <row r="88" spans="1:8" x14ac:dyDescent="0.2">
      <c r="A88" s="4"/>
      <c r="B88" s="4"/>
      <c r="C88" s="10"/>
      <c r="D88" s="10"/>
      <c r="E88" s="10"/>
      <c r="F88" s="10"/>
      <c r="G88" s="10"/>
      <c r="H88" s="10"/>
    </row>
    <row r="89" spans="1:8" x14ac:dyDescent="0.2">
      <c r="A89" s="9"/>
      <c r="B89" s="8"/>
      <c r="C89" s="7"/>
      <c r="D89" s="7"/>
      <c r="E89" s="7"/>
      <c r="F89" s="7"/>
      <c r="G89" s="7"/>
      <c r="H89" s="5"/>
    </row>
    <row r="90" spans="1:8" x14ac:dyDescent="0.2">
      <c r="A90" s="3" t="s">
        <v>3</v>
      </c>
      <c r="B90" s="3"/>
      <c r="C90" s="5"/>
      <c r="D90" s="6" t="s">
        <v>2</v>
      </c>
      <c r="E90" s="5"/>
      <c r="F90" s="5"/>
      <c r="G90" s="5"/>
      <c r="H90" s="5"/>
    </row>
    <row r="91" spans="1:8" x14ac:dyDescent="0.2">
      <c r="A91" s="3" t="s">
        <v>1</v>
      </c>
      <c r="B91" s="3"/>
      <c r="C91" s="5"/>
      <c r="D91" s="6" t="s">
        <v>0</v>
      </c>
      <c r="E91" s="5"/>
      <c r="F91" s="5"/>
      <c r="G91" s="5"/>
      <c r="H91" s="5"/>
    </row>
    <row r="92" spans="1:8" s="4" customFormat="1" x14ac:dyDescent="0.2">
      <c r="A92" s="1"/>
      <c r="B92" s="1"/>
      <c r="C92" s="2"/>
      <c r="D92" s="2"/>
      <c r="E92" s="2"/>
      <c r="F92" s="2"/>
      <c r="G92" s="2"/>
      <c r="H92" s="2"/>
    </row>
    <row r="93" spans="1:8" s="3" customFormat="1" x14ac:dyDescent="0.2">
      <c r="A93" s="1"/>
      <c r="B93" s="1"/>
      <c r="C93" s="2"/>
      <c r="D93" s="2"/>
      <c r="E93" s="2"/>
      <c r="F93" s="2"/>
      <c r="G93" s="2"/>
      <c r="H93" s="2"/>
    </row>
    <row r="94" spans="1:8" s="3" customFormat="1" ht="11.25" customHeight="1" x14ac:dyDescent="0.2">
      <c r="A94" s="1"/>
      <c r="B94" s="1"/>
      <c r="C94" s="2"/>
      <c r="D94" s="2"/>
      <c r="E94" s="2"/>
      <c r="F94" s="2"/>
      <c r="G94" s="2"/>
      <c r="H94" s="2"/>
    </row>
    <row r="95" spans="1:8" s="3" customFormat="1" ht="11.25" customHeight="1" x14ac:dyDescent="0.2">
      <c r="A95" s="1"/>
      <c r="B95" s="1"/>
      <c r="C95" s="2"/>
      <c r="D95" s="2"/>
      <c r="E95" s="2"/>
      <c r="F95" s="2"/>
      <c r="G95" s="2"/>
      <c r="H95" s="2"/>
    </row>
  </sheetData>
  <mergeCells count="14">
    <mergeCell ref="A13:B13"/>
    <mergeCell ref="A81:B81"/>
    <mergeCell ref="H19:H20"/>
    <mergeCell ref="B15:H15"/>
    <mergeCell ref="B16:H16"/>
    <mergeCell ref="B17:H17"/>
    <mergeCell ref="A20:B20"/>
    <mergeCell ref="A19:B19"/>
    <mergeCell ref="B1:H1"/>
    <mergeCell ref="B2:H2"/>
    <mergeCell ref="B3:H3"/>
    <mergeCell ref="A5:B5"/>
    <mergeCell ref="H5:H6"/>
    <mergeCell ref="A6:B6"/>
  </mergeCells>
  <printOptions horizontalCentered="1"/>
  <pageMargins left="0.19685039370078741" right="0.15748031496062992" top="0.27559055118110237" bottom="0.31496062992125984" header="0.31496062992125984" footer="0.31496062992125984"/>
  <pageSetup scale="89" fitToHeight="0" orientation="landscape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EDO EGR COG CTG</vt:lpstr>
      <vt:lpstr>'EDO EGR COG CTG'!Títulos_a_imprimir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2017-08-25T20:42:02Z</dcterms:created>
  <dcterms:modified xsi:type="dcterms:W3CDTF">2017-08-31T20:08:57Z</dcterms:modified>
</cp:coreProperties>
</file>