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NOTAS" sheetId="1" r:id="rId1"/>
  </sheets>
  <definedNames>
    <definedName name="_xlnm.Print_Area" localSheetId="0">NOTAS!$A$1:$G$527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/>
  <c r="C23" i="1"/>
  <c r="D23" i="1"/>
  <c r="E23" i="1"/>
  <c r="C32" i="1"/>
  <c r="D32" i="1"/>
  <c r="E32" i="1"/>
  <c r="F32" i="1"/>
  <c r="C41" i="1"/>
  <c r="C50" i="1"/>
  <c r="C55" i="1"/>
  <c r="C62" i="1"/>
  <c r="D62" i="1"/>
  <c r="C87" i="1"/>
  <c r="C105" i="1" s="1"/>
  <c r="D87" i="1"/>
  <c r="E87" i="1"/>
  <c r="C104" i="1"/>
  <c r="D104" i="1"/>
  <c r="D105" i="1" s="1"/>
  <c r="E104" i="1"/>
  <c r="E105" i="1"/>
  <c r="C113" i="1"/>
  <c r="D113" i="1"/>
  <c r="E113" i="1"/>
  <c r="C120" i="1"/>
  <c r="C129" i="1"/>
  <c r="C158" i="1"/>
  <c r="D158" i="1"/>
  <c r="E158" i="1"/>
  <c r="F158" i="1"/>
  <c r="C165" i="1"/>
  <c r="C172" i="1"/>
  <c r="C179" i="1"/>
  <c r="C186" i="1"/>
  <c r="C193" i="1"/>
  <c r="C198" i="1"/>
  <c r="C204" i="1" s="1"/>
  <c r="C215" i="1" s="1"/>
  <c r="C200" i="1"/>
  <c r="C203" i="1"/>
  <c r="C213" i="1"/>
  <c r="C223" i="1"/>
  <c r="C310" i="1"/>
  <c r="C331" i="1"/>
  <c r="D331" i="1"/>
  <c r="E331" i="1"/>
  <c r="C351" i="1"/>
  <c r="D351" i="1"/>
  <c r="E351" i="1"/>
  <c r="C392" i="1"/>
  <c r="D392" i="1"/>
  <c r="E392" i="1"/>
  <c r="C405" i="1"/>
  <c r="E461" i="1"/>
  <c r="E467" i="1"/>
  <c r="E494" i="1"/>
  <c r="E503" i="1"/>
  <c r="C516" i="1"/>
  <c r="D516" i="1"/>
  <c r="E516" i="1"/>
</calcChain>
</file>

<file path=xl/sharedStrings.xml><?xml version="1.0" encoding="utf-8"?>
<sst xmlns="http://schemas.openxmlformats.org/spreadsheetml/2006/main" count="485" uniqueCount="423">
  <si>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</si>
  <si>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</si>
  <si>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</si>
  <si>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</si>
  <si>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</si>
  <si>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7000 CUENTAS DE ORDEN CONTABLES</t>
  </si>
  <si>
    <t>FLUJO</t>
  </si>
  <si>
    <t>SALDO FINAL</t>
  </si>
  <si>
    <t>SALDO INICIAL</t>
  </si>
  <si>
    <t>NOTAS DE MEMORIA.</t>
  </si>
  <si>
    <t>NOTAS DE MEMORIA</t>
  </si>
  <si>
    <t>4. Total de Gasto Contable (4 = 1 - 2 + 3)</t>
  </si>
  <si>
    <t>Otros Gastos Contables No Presupuestales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</si>
  <si>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</si>
  <si>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</si>
  <si>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</si>
  <si>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</si>
  <si>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</si>
  <si>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Estimaciones, depreciaciones, deterioros, obsolescencia y amortizaciones</t>
  </si>
  <si>
    <t>3. Más Gasto Contables No Presupuestales</t>
  </si>
  <si>
    <t>Otros Egresos Presupuestales No Contables</t>
  </si>
  <si>
    <t>Adeudos de ejercicios fiscales anteriores (ADEFAS)</t>
  </si>
  <si>
    <t>Amortización de la deuda publica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</si>
  <si>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</si>
  <si>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</si>
  <si>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</si>
  <si>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</si>
  <si>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</si>
  <si>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</si>
  <si>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</si>
  <si>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</si>
  <si>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</si>
  <si>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</si>
  <si>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</si>
  <si>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</si>
  <si>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</si>
  <si>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</si>
  <si>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</si>
  <si>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</si>
  <si>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(Cifras en pesos)</t>
  </si>
  <si>
    <t>Correspondiente del 1 de enero al 31 de Marzo del 2017</t>
  </si>
  <si>
    <t>Conciliación entre los Egresos Presupuestarios y los Gastos Contables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</si>
  <si>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</si>
  <si>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</si>
  <si>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</si>
  <si>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</si>
  <si>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</si>
  <si>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</si>
  <si>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</si>
  <si>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</si>
  <si>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</si>
  <si>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</si>
  <si>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</si>
  <si>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</si>
  <si>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</si>
  <si>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Conciliación entre los Ingresos Presupuestarios y Contables</t>
  </si>
  <si>
    <t>PRESUPUESTARIOS Y LOS GASTOS</t>
  </si>
  <si>
    <t xml:space="preserve">IV) CONCILIACIÓN DE LOS INGRESOS PRESUPUESTARIOS Y CONTABLES, ASI COMO ENTRE LOS EGRESOS </t>
  </si>
  <si>
    <t>5611 Construcción en bienes no capitalizable</t>
  </si>
  <si>
    <t>5610 Inversión pública no capitalizable</t>
  </si>
  <si>
    <t>5600 INVERSIÓN PÚBLICA</t>
  </si>
  <si>
    <t>5599 Otros gastos varios</t>
  </si>
  <si>
    <t>5597 Pérdidas por participación patrimonial</t>
  </si>
  <si>
    <t>5596 Resultado por posición monetaria</t>
  </si>
  <si>
    <t>5595 Diferencias de cotizaciones negativas en valores negociables</t>
  </si>
  <si>
    <t>5594 Diferencias por tipo de cambio negativas en efectivo y equivalentes</t>
  </si>
  <si>
    <t>5593 Bonificaciones y descuentos otorgados</t>
  </si>
  <si>
    <t>5592 Pérdidas por responsabilidades</t>
  </si>
  <si>
    <t>5591 Gastos de ejercicios anteriores</t>
  </si>
  <si>
    <t>5590 Otros gastos</t>
  </si>
  <si>
    <t>5551 Aumento por insuficiencia de provisiones</t>
  </si>
  <si>
    <t>5550 Aumento por insuficiencia de provisiones</t>
  </si>
  <si>
    <t>5541 Aumento por insuficiencia de estimaciones por pérdida o deterioro u obsolescencia</t>
  </si>
  <si>
    <t>5540 Aumento por insuficiencia de estimaciones por pérdida o deterioro u obsolescencia</t>
  </si>
  <si>
    <t>5535 Disminución de almacén de materiales y suministros de consumo</t>
  </si>
  <si>
    <t>5534 Disminución de inventarios de materias primas, materiales y suministros para producción</t>
  </si>
  <si>
    <t>5533 Disminución de inventarios de mercancías en proceso de elaboración</t>
  </si>
  <si>
    <t>5532 Disminución de inventarios de mercancías terminadas</t>
  </si>
  <si>
    <t>5531 Disminución de inventarios de mercancías para venta</t>
  </si>
  <si>
    <t>5530 Disminución de inventarios</t>
  </si>
  <si>
    <t>5522 Provisiones de pasivos a largo plazo</t>
  </si>
  <si>
    <t>5521 Provisiones de pasivos a corto plazo</t>
  </si>
  <si>
    <t>5520 Provisiones</t>
  </si>
  <si>
    <t>5518 Disminución de Bienes por pérdida, obsolescencia y deterioro</t>
  </si>
  <si>
    <t>5517 Amortización de activos intangibles</t>
  </si>
  <si>
    <t>5516 Deterioro de los activos biológicos</t>
  </si>
  <si>
    <t>5515 Depreciación de bienes muebles</t>
  </si>
  <si>
    <t>5514 Depreciación de infraestructura</t>
  </si>
  <si>
    <t>5513 Depreciación de bienes inmuebles</t>
  </si>
  <si>
    <t>5512 Estimaciones por pérdida o deterioro de activos no circulantes</t>
  </si>
  <si>
    <t>5511 Estimaciones por pérdida o deterioro de activos circulantes</t>
  </si>
  <si>
    <t>5510 Estimaciones, depreciaciones, deterioros, obsolescencia y amortizaciones</t>
  </si>
  <si>
    <t>5500 OTROS GASTOS Y PÉRDIDAS EXTRAORDINARIAS</t>
  </si>
  <si>
    <t>CUENTA</t>
  </si>
  <si>
    <t>EFE-03 CONCILIACIÓN DEL FLUJO DE EFECTIVO</t>
  </si>
  <si>
    <t>1246956900  OTROS EQUIPOS</t>
  </si>
  <si>
    <t>1246656600  EQUIPOS DE GENERACIÓN ELÉCTRICA, APARATOS Y ACCES</t>
  </si>
  <si>
    <t>1246256200  MAQUINARIA Y EQUIPO INDUSTRIAL</t>
  </si>
  <si>
    <t>1246156100  MAQUINARIA Y EQUIPO AGROPECUARIO</t>
  </si>
  <si>
    <t>1243253200  INSTRUMENTAL MÉDICO Y DE LABORATORIO</t>
  </si>
  <si>
    <t>1243153100  EQUIPO MÉDICO Y DE LABORATORIO</t>
  </si>
  <si>
    <t>1242152100  EQUIPO Y APARATOS AUDIOVISUALES</t>
  </si>
  <si>
    <t>1241351500  EQUIPO DE CÓMPUTO Y DE TECNOLOGÍAS DE LA INFORMACI</t>
  </si>
  <si>
    <t>1241151100  MUEBLES DE OFICINA Y ESTANTERÍA</t>
  </si>
  <si>
    <t>% SUB</t>
  </si>
  <si>
    <t>EFE-02 ADQ. BIENES MUEBLES E INMUEBLES</t>
  </si>
  <si>
    <t>1112106014  BAJIO 19898394-0101 JÓVENES INVESTIGADORES 2017</t>
  </si>
  <si>
    <t>1112106012  BAJIO 19285675  FAM 2017</t>
  </si>
  <si>
    <t>1112106011  BAJIO 18228916 PROGRAMA COBERTURA CON CALIDAD</t>
  </si>
  <si>
    <t>1112106010  BAJIO 17937913 SUBSIDIO FEDERAL 2017</t>
  </si>
  <si>
    <t>1112106009  BAJIO 17860693 SUBSIDIO ESTATAL 2017</t>
  </si>
  <si>
    <t>1112106008  BAJIO 17534991 ESTATAL 2016</t>
  </si>
  <si>
    <t>1112106007  BAJIO 172371320101 FAM 2016</t>
  </si>
  <si>
    <t>1112106006  BAJIO 166903980101 FEDERAL 2016</t>
  </si>
  <si>
    <t>1112106004  BAJIO 160248950101  PROEXES 2016</t>
  </si>
  <si>
    <t>1112106003  BAJIO 160253630101 PFCE 2016</t>
  </si>
  <si>
    <t>1112106002  BAJIO 160252490101 BONNACARNE 2016</t>
  </si>
  <si>
    <t>1112106001  BAJIO 160252720101 BIOKRONE 2016</t>
  </si>
  <si>
    <t>1112105002  SCOTIABANK  01705309883 CTA MTRA SCOTIABANK</t>
  </si>
  <si>
    <t>1112105001  SCOTIABANK  01705309891 INGRESOS PROPIOS UPP</t>
  </si>
  <si>
    <t>1112102019  BANCOMER 101437119 PROFOCIE 2015</t>
  </si>
  <si>
    <t>1112102018  BANCOMER 0199043241 BECAS ALIMENTICIAS UPPE</t>
  </si>
  <si>
    <t>1112102017  BANCOMER 0198883971 CONVENIOS EMPRESA - UPPE</t>
  </si>
  <si>
    <t>1112102016  BANCOMER 0198197177 PROFOCIES 2014</t>
  </si>
  <si>
    <t>1112102015  BANCOMER 0194321049 CONVENIOS MEZFER</t>
  </si>
  <si>
    <t>1112102014  BANCOMER 1796 0193971643 FESE 4 EXPERIMENTA</t>
  </si>
  <si>
    <t>1112102012  BANCOMER (1796) 0193176959</t>
  </si>
  <si>
    <t>1112102011  BANCOMER (1796)0193971406</t>
  </si>
  <si>
    <t>1112102008  BANCOMER 0192407450 PUENTE PEATONAL</t>
  </si>
  <si>
    <t>1112102006  BANCOMER 0190589632 RECURSO FAFEF 2009</t>
  </si>
  <si>
    <t>1112102005  BANCOMER 0189474048 FAFEF</t>
  </si>
  <si>
    <t>1112102004  BANCOMER 0186533086 PROMEP</t>
  </si>
  <si>
    <t>1112102003  BANCOMER 0188267367 CAPUFE</t>
  </si>
  <si>
    <t>1112102002  BANCOMER 180523453</t>
  </si>
  <si>
    <t>1112102001  BANCOMER 1776515542</t>
  </si>
  <si>
    <t>1112101010  BANAMEX  7293627 REMANENTES FAM 2016</t>
  </si>
  <si>
    <t>1112101009  BANAMEX 5560016 CERTIFICACIÓN INGLES</t>
  </si>
  <si>
    <t>1112101008  BANAMEX 2974484  CUENTA CONCENTRADORA</t>
  </si>
  <si>
    <t>1112101005  BANAMEX 649 INGRESOS PROPIOS REINSCRIPCIONES</t>
  </si>
  <si>
    <t>1112101004  BANAMEX 657 NOMINAS</t>
  </si>
  <si>
    <t>1112101003  BANAMEX 614 ING PROPIOS</t>
  </si>
  <si>
    <t>1112101002  BANAMEX 584 FEDERAL</t>
  </si>
  <si>
    <t>1112101001  BANAMEX 576 ESTATAL</t>
  </si>
  <si>
    <t>EFE-01 FLUJO DE EFECTIVO</t>
  </si>
  <si>
    <t>IV) NOTAS AL ESTADO DE FLUJO DE EFECTIVO</t>
  </si>
  <si>
    <t>3252000001  AJUSTES Y CORECCIONES</t>
  </si>
  <si>
    <t>3220690204  APLICACIÓN DE REMANENTE MUNICIPAL</t>
  </si>
  <si>
    <t>3220690202  APLICACIÓN DE REMANENTE FEDERAL</t>
  </si>
  <si>
    <t>3220690201  APLICACIÓN DE REMANENTE PROPIO</t>
  </si>
  <si>
    <t>3220100101  APLICACIÓN DE REMANENTE FEDERAL</t>
  </si>
  <si>
    <t>3220100100  APLICACIÓN DE REMANENTE PROPIO</t>
  </si>
  <si>
    <t>3220001001  CAPITALIZACIÓN REMANENTES</t>
  </si>
  <si>
    <t>3220001000  CAPITALIZACIÓN RECURSOS PROPIOS</t>
  </si>
  <si>
    <t>3220000024 RESULTADO DEL EJERCICIO 2016</t>
  </si>
  <si>
    <t>3220000023  RESULTADO DEL EJERCICIO 2015</t>
  </si>
  <si>
    <t>3220000022  RESULTADO DEL EJERCICIO 2014</t>
  </si>
  <si>
    <t>3220000021  RESULTADO EJERCICIO 2013</t>
  </si>
  <si>
    <t>3220000020  RESULTADO EJERCICIO 2012</t>
  </si>
  <si>
    <t>3220000019  RESULTADO EJERCICIO 2011</t>
  </si>
  <si>
    <t>3220000018  RESULTADO EJERCICIO 2010</t>
  </si>
  <si>
    <t>3220000017  RESULTADO EJERCICIO 2009</t>
  </si>
  <si>
    <t>3210 Resultado del Ejercicio (Ahorro/Des</t>
  </si>
  <si>
    <t>NATURALEZA</t>
  </si>
  <si>
    <t>MODIFICACION</t>
  </si>
  <si>
    <t>VHP-02 PATRIMONIO GENERADO</t>
  </si>
  <si>
    <t>3113916000  OBRA PÚBLICA EJER ANTERIORES</t>
  </si>
  <si>
    <t>3113915000  BIENES MUEBLES E INMUEBLES EJER ANTERIOR</t>
  </si>
  <si>
    <t>3113836000  CONVENIO OBRA PUBLICA EJER ANTERIOR</t>
  </si>
  <si>
    <t>3113835000  CONVENIO BIENES MUEBLE E INMUEBLES EJERC ANTERIOR</t>
  </si>
  <si>
    <t>3113825206  FAM EDU SUPERIOR OBRA PÚBLICA EJER ANTERIOR</t>
  </si>
  <si>
    <t>3113825205  FAM EDU SUPERIOR BIENES MUEBLES E INMUEBLES EJER A</t>
  </si>
  <si>
    <t>3113824205  FEDERALES DE EJERCICIOS ANTERIORES BIENES MUEBLES</t>
  </si>
  <si>
    <t>3111835000  CONVENIO BIENES MUEBLE E INMUEBLES</t>
  </si>
  <si>
    <t>3111828006  FAFEF OBRA PUBLICA</t>
  </si>
  <si>
    <t>3111825206  FAM EDU SUPERIOR OBRA PÚBLICA</t>
  </si>
  <si>
    <t>3111825205  FAM EDU SUPERIOR BIENES MUEBLES</t>
  </si>
  <si>
    <t>3110916000  OBRA PÚBLICA</t>
  </si>
  <si>
    <t>3110915000  BIENES MUEBLES E INMUEBLES</t>
  </si>
  <si>
    <t>3110000002  BAJA DE ACTIVO FIJO</t>
  </si>
  <si>
    <t>TIPO</t>
  </si>
  <si>
    <t>VHP-01 PATRIMONIO CONTRIBUIDO</t>
  </si>
  <si>
    <t>III) NOTAS AL ESTADO DE VARIACIÓN A LA HACIEDA PÚBLICA</t>
  </si>
  <si>
    <t>5599000006  Diferencia por Redondeo</t>
  </si>
  <si>
    <t>5243444000  AYUDAS SOC. A ACTIVS. CIENTÍF. O ACADÉMIC.</t>
  </si>
  <si>
    <t>5242442000  BECAS Y OT. AYUDAS PARA PROG. DE CAPACITA.</t>
  </si>
  <si>
    <t>5139398000  IMPUESTO DE NOMINA</t>
  </si>
  <si>
    <t>5139395000  PENAS, MULTAS, ACCESORIOS Y ACTUALIZACIONES</t>
  </si>
  <si>
    <t>5139394000  SENTENCIAS Y RESOLUCIONES JUDICIALES</t>
  </si>
  <si>
    <t>5139392000  OTROS IMPUESTOS Y DERECHOS</t>
  </si>
  <si>
    <t>5138383000  CONGRESOS Y CONVENCIONES</t>
  </si>
  <si>
    <t>5138382000  GASTOS DE ORDEN SOCIAL Y CULTURAL</t>
  </si>
  <si>
    <t>5138381000  GASTOS DE CEREMONIAL</t>
  </si>
  <si>
    <t>5137379000  OTROS SERVICIOS DE TRASLADO Y HOSPEDAJE</t>
  </si>
  <si>
    <t>5137376000  VIÁTICOS EN EL EXTRANJERO</t>
  </si>
  <si>
    <t>5137375000  VIATICOS EN EL PAIS</t>
  </si>
  <si>
    <t>5137372000  PASAJES TERRESTRES</t>
  </si>
  <si>
    <t>5137371000  PASAJES AEREOS</t>
  </si>
  <si>
    <t>5136361200  DIFUSION POR MEDIOS ALTERNATIVOS</t>
  </si>
  <si>
    <t>5135359000  SERVICIOS DE JARDINERÍA Y FUMIGACIÓN</t>
  </si>
  <si>
    <t>5135358000  SERVICIOS DE LIMPIEZA Y MANEJO DE DESECHOS</t>
  </si>
  <si>
    <t>5135357000  INST., REP. Y MTTO. DE MAQ., OT. EQ. Y HERRMTAS.</t>
  </si>
  <si>
    <t>5135356000  REPAR. Y MTTO. DE EQ. DE DEFENSA Y SEGURIDAD</t>
  </si>
  <si>
    <t>5135355000  REPAR. Y MTTO. DE EQUIPO DE TRANSPORTE</t>
  </si>
  <si>
    <t>5135352000  INST., REPAR. MTTO. MOB. Y EQ. ADMON., EDU. Y REC</t>
  </si>
  <si>
    <t>5135351000  CONSERV. Y MANTENIMIENTO MENOR DE INMUEBLES</t>
  </si>
  <si>
    <t>5134345000  SEGUROS DE BIENES PATRIMONIALES</t>
  </si>
  <si>
    <t>5134341000  SERVICIOS FINANCIEROS Y BANCARIOS</t>
  </si>
  <si>
    <t>5133338000  SERVICIOS DE VIGILANCIA</t>
  </si>
  <si>
    <t>5133336000  SERVS. APOYO ADMVO., FOTOCOPIADO E IMPRESION</t>
  </si>
  <si>
    <t>5133335000  SERVICIOS DE INVESTIGACION CIENTIFICA Y DESARROLLO</t>
  </si>
  <si>
    <t>5133334000  CAPACITACIÓN</t>
  </si>
  <si>
    <t>5133331000  SERVS. LEGALES, DE CONTA., AUDITORIA Y RELACS.</t>
  </si>
  <si>
    <t>5132329000  OTROS ARRENDAMIENTOS</t>
  </si>
  <si>
    <t>5132327000  ARRENDAMIENTO DE ACTIVOS INTANGIBLES</t>
  </si>
  <si>
    <t>5132326000  ARRENDA. DE MAQ., OTROS EQ. Y HERRAMIENTAS</t>
  </si>
  <si>
    <t>5132325000  ARRENDAMIENTO DE EQUIPO DE TRANSPORTE</t>
  </si>
  <si>
    <t>5132323000  ARRENDA. DE MOB. Y EQ. ADMÓN., EDU. Y RECRE.</t>
  </si>
  <si>
    <t>5131318000  SERVICIOS POSTALES Y TELEGRAFICOS</t>
  </si>
  <si>
    <t>5131317000  SERV. ACCESO A INTERNET, REDES Y PROC. DE INFO.</t>
  </si>
  <si>
    <t>5131315000  TELEFONÍA CELULAR</t>
  </si>
  <si>
    <t>5131314000  TELEFONÍA TRADICIONAL</t>
  </si>
  <si>
    <t>5131311000  SERVICIO DE ENERGÍA ELÉCTRICA</t>
  </si>
  <si>
    <t>5129299000  REF. Y ACCESORIOS ME. OTROS BIENES MUEBLES</t>
  </si>
  <si>
    <t>5129298000  REF. Y ACCESORIOS ME. DE MAQ. Y OTROS EQUIPOS</t>
  </si>
  <si>
    <t>5129297000  REF. Y ACCESORIOS ME. DE EQ. DE DEFENSA Y SEG.</t>
  </si>
  <si>
    <t>5129296000  REF. Y ACCESORIOS ME. DE EQ. DE TRANSPORTE</t>
  </si>
  <si>
    <t>5129294000  REFACCIONES Y ACCESORIOS PARA EQ. DE COMPUTO</t>
  </si>
  <si>
    <t>5129293000  REF. Y ACCESORIOS ME. MOB. Y EQ. AD., ED. Y REC.</t>
  </si>
  <si>
    <t>5129292000  REFACCIONES, ACCESORIOS Y HERRAM. MENORES</t>
  </si>
  <si>
    <t>5129291000  HERRAMIENTAS MENORES</t>
  </si>
  <si>
    <t>5127274000  PRODUCTOS TEXTILES</t>
  </si>
  <si>
    <t>5127272000  PRENDAS DE PROTECCIÓN</t>
  </si>
  <si>
    <t>5127271000  VESTUARIOS Y UNIFORMES</t>
  </si>
  <si>
    <t>5126261000  COMBUSTIBLES, LUBRICANTES Y ADITIVOS</t>
  </si>
  <si>
    <t>5125259000  OTROS PRODUCTOS QUÍMICOS</t>
  </si>
  <si>
    <t>5125255000  MAT., ACCESORIOS Y SUMINISTROS DE LABORATORIO</t>
  </si>
  <si>
    <t>5125254000  MATERIALES, ACCESORIOS Y SUMINISTROS MÉDICOS</t>
  </si>
  <si>
    <t>5125253000  MEDICINAS Y PRODUCTOS FARMACÉUTICOS</t>
  </si>
  <si>
    <t>5125252000  FERTILIZANTES, PESTICIDAS Y OTROS AGROQUIMICOS</t>
  </si>
  <si>
    <t>5125251000  SUSTANCIAS QUÍMICAS</t>
  </si>
  <si>
    <t>5124249000  OTROS MATERIALES Y ARTICULOS DE CONSTRUCCION Y REP</t>
  </si>
  <si>
    <t>5124248000  MATERIALES COMPLEMENTARIOS</t>
  </si>
  <si>
    <t>5124247000  ARTICULOS METALICOS PARA LA CONSTRUCCION</t>
  </si>
  <si>
    <t>5124246000  MATERIAL ELECTRICO Y ELECTRONICO</t>
  </si>
  <si>
    <t>5124244000  MADERA Y PRODUCTOS DE MADERA</t>
  </si>
  <si>
    <t>5124243000  CAL, YESO Y PRODUCTOS DE YESO</t>
  </si>
  <si>
    <t>5124242000  CEMENTO Y PRODUCTOS DE CONCRETO</t>
  </si>
  <si>
    <t>5124241000  PRODUCTOS MINERALES NO METALICOS</t>
  </si>
  <si>
    <t>5122221000  ALIMENTACIÓN DE PERSONAS</t>
  </si>
  <si>
    <t>5121218000  MAT. PARA EL REG. E IDENT. BIENES Y PERS.</t>
  </si>
  <si>
    <t>5121217000  MATERIALES Y ÚTILES DE ENSEÑANZA</t>
  </si>
  <si>
    <t>5121216000  MATERIAL DE LIMPIEZA</t>
  </si>
  <si>
    <t>5121215000  MATERIAL IMPRESO E INFORMACION DIGITAL</t>
  </si>
  <si>
    <t>5121214000  MAT.,UTILES Y EQUIPOS MENORES DE TECNOLOGIAS DE LA</t>
  </si>
  <si>
    <t>5121212000  MATERIALES Y UTILES DE IMPRESION Y REPRODUCCION</t>
  </si>
  <si>
    <t>5121211000  MATERIALES Y ÚTILES DE OFICINA</t>
  </si>
  <si>
    <t>5115154000  PRESTACIONES CONTRACTUALES</t>
  </si>
  <si>
    <t>5114143000  APORTACIONES AL SISTEMA  PARA EL RETIRO</t>
  </si>
  <si>
    <t>5114142000  APORTACIONES A FONDOS DE VIVIENDA</t>
  </si>
  <si>
    <t>5114141000  APORTACIONES DE SEGURIDAD SOCIAL</t>
  </si>
  <si>
    <t>5113132000  PRIMAS DE VACAS., DOMINICAL Y GRATIF. FIN DE AÑO</t>
  </si>
  <si>
    <t>5112121000  HONORARIOS ASIMILABLES A SALARIOS</t>
  </si>
  <si>
    <t>5111113000  SUELDOS BASE AL PERSONAL PERMANENTE</t>
  </si>
  <si>
    <t>5000 GASTOS Y OTRAS PERDIDAS</t>
  </si>
  <si>
    <t>EXPLICACION</t>
  </si>
  <si>
    <t>%GASTO</t>
  </si>
  <si>
    <t>MONTO</t>
  </si>
  <si>
    <t>ERA-03 GASTOS</t>
  </si>
  <si>
    <t>GASTOS Y OTRAS PÉRDIDAS</t>
  </si>
  <si>
    <t>4399000008 Diferencia por Redondeo</t>
  </si>
  <si>
    <t>4311511001 INTERES NORMALES</t>
  </si>
  <si>
    <t>4300 OTROS INGRESOS Y BENEFICIOS</t>
  </si>
  <si>
    <t>CARACTERISTICAS</t>
  </si>
  <si>
    <t>NOTA</t>
  </si>
  <si>
    <t>ERA-02 OTROS INGRESOS Y BENEFICIOS</t>
  </si>
  <si>
    <t>PARTICIPACIONES, APORTACIONES</t>
  </si>
  <si>
    <t>4221914000  AYUDAS Y SUBSIDIOS</t>
  </si>
  <si>
    <t>4221913000  SERVICIOS GENERALES</t>
  </si>
  <si>
    <t>4221912000  MATERIALES Y SUMINISTROS</t>
  </si>
  <si>
    <t>4221911000  SERVICIOS PERSONALES</t>
  </si>
  <si>
    <t>4213833000  FEDERALES SERVICIOS GENERALES</t>
  </si>
  <si>
    <t>4213832000  FEDERALES MATERIALES Y SUMINISTROS</t>
  </si>
  <si>
    <t>4213831000  FEDERALES SERVICIOS PEERSONALES</t>
  </si>
  <si>
    <t>4200 PARTICIPACIONES, APORTACIONES, TRANSFERENCIAS, ASIGNACIONES, SUBSIDIOS Y OTRAS AYUDAS</t>
  </si>
  <si>
    <t>INGRESOS DE GESTION</t>
  </si>
  <si>
    <t>4173 Ingr.Vta de Bienes/Servicios Org.</t>
  </si>
  <si>
    <t>4173711211  SERVICIOS DE TUTORIA EMPRENDER JUGANDO</t>
  </si>
  <si>
    <t>4169610903  RECURSO INTERINSTITUCIONAL</t>
  </si>
  <si>
    <t>4162 Multas</t>
  </si>
  <si>
    <t>4162610061  SANCIONES</t>
  </si>
  <si>
    <t>4159 Otros Productos que Generan Ing.</t>
  </si>
  <si>
    <t>4159510820  POR CONCEPTO DE CURSOS OTROS</t>
  </si>
  <si>
    <t>4159510710  POR CONCEPTO DE CUOT</t>
  </si>
  <si>
    <t>4159510706  POR CONCEPTO DE CUOT</t>
  </si>
  <si>
    <t>4159510701  POR CONCEPTO DE FICHAS</t>
  </si>
  <si>
    <t>4151 Produc. Derivados del Uso y Aprov.</t>
  </si>
  <si>
    <t>4151510253  POR CONCEPTO DE RENT</t>
  </si>
  <si>
    <t>4100 INGRESOS DE GESTIÓN</t>
  </si>
  <si>
    <t>ERA-01 INGRESOS</t>
  </si>
  <si>
    <t>INGRESOS DE GESTIÓN</t>
  </si>
  <si>
    <t>II) NOTAS AL ESTADO DE ACTIVIDADES</t>
  </si>
  <si>
    <t>2199 OTROS PASIVOS CIRCULANTES</t>
  </si>
  <si>
    <t>ESF-14 OTROS PASIVOS CIRCULANTES</t>
  </si>
  <si>
    <t>2240 PASIVOS DIFERIDOS A LARGO PLAZO</t>
  </si>
  <si>
    <t>CARACTERÍSTICAS</t>
  </si>
  <si>
    <t>ESF-13 PASIVO DIFERIDO A LARGO PLAZO</t>
  </si>
  <si>
    <t>2160 FONDOS Y BIENES DE TERCEROS EN GARANTÍA Y/O ADMINISTRACIÓN CP</t>
  </si>
  <si>
    <t>ESF-13 FONDOS Y BIENES DE TERCEROS EN GARANTÍA Y/O ADMINISTRACIÓN A CORTO PLAZO</t>
  </si>
  <si>
    <t>2159 OTROS PASIVOS DIFERIDOS A CORTO PLAZO</t>
  </si>
  <si>
    <t>ESF-13 OTROS PASIVOS DIFERIDOS A CORTO PLAZO</t>
  </si>
  <si>
    <t>2119905001  ACREEDORES DIVERSOS</t>
  </si>
  <si>
    <t>2119904001  ENTIDADES</t>
  </si>
  <si>
    <t>2119901101  PCE 10 CAP 1000</t>
  </si>
  <si>
    <t>2117918003  PENALIZACIONES AL PROVEEDOR</t>
  </si>
  <si>
    <t>2117918002  CAP 2%</t>
  </si>
  <si>
    <t>2117918001  DIVO 5% AL MILLAR</t>
  </si>
  <si>
    <t>2117903001  PENSIÓN ALIMENTICIA</t>
  </si>
  <si>
    <t>2117502102  IMPUESTO NOMINAS A PAGAR</t>
  </si>
  <si>
    <t>2117202005  AMORTIZACION CREDITO INFONAVIT</t>
  </si>
  <si>
    <t>2117202004  APORTACIÓN TRABAJADOR IMSS</t>
  </si>
  <si>
    <t>2117102004  CEDULAR HONORARIOS A PAGAR</t>
  </si>
  <si>
    <t>2117101012  ISR POR PAGAR RET. HONORARIOS</t>
  </si>
  <si>
    <t>2117101004  ISR ASIMILADOS POR PAGAR</t>
  </si>
  <si>
    <t>2117101003  ISR SALARIOS POR PAGAR</t>
  </si>
  <si>
    <t>2115302001  TRANSFERENCIAS A FID</t>
  </si>
  <si>
    <t>2112102001  PROVEEDORES EJE ANT</t>
  </si>
  <si>
    <t>2112101001  PROVEEDORES DE BIENES Y SERVICIOS</t>
  </si>
  <si>
    <t>2111401005  APORTACION PATRONAL SAR</t>
  </si>
  <si>
    <t>2111401004  APORTACION PATRONAL INFONAVIT</t>
  </si>
  <si>
    <t>2111401003  APORTACION PATRONAL IMSS</t>
  </si>
  <si>
    <t>2111102001  SUELDOS DEVENGADOS E</t>
  </si>
  <si>
    <t>2111101001  SUELDOS POR PAGAR</t>
  </si>
  <si>
    <t>2110 CUENTAS POR PAGAR A CORTO PLAZO</t>
  </si>
  <si>
    <t>365 DIAS</t>
  </si>
  <si>
    <t>180 DIAS</t>
  </si>
  <si>
    <t>90 DIAS</t>
  </si>
  <si>
    <t>ESF-12 CUENTAS Y DOCUMENTOS POR PAGAR</t>
  </si>
  <si>
    <t>PASIVO</t>
  </si>
  <si>
    <t>ESF-11 OTROS ACTIVOS</t>
  </si>
  <si>
    <t>1280 ESTIMACIÓN POR PÉRDIDA O DETERIORO DE ACTIVOS NO CIRCULANTES</t>
  </si>
  <si>
    <t>ESF-10   ESTIMACIONES Y DETERIOROS</t>
  </si>
  <si>
    <t>1260 DEPRECIACIÓN, DETERIORO Y AMORTIZACIÓN ACUMULADA DE BIENES</t>
  </si>
  <si>
    <t>1270 ACTIVOS DIFERIDOS</t>
  </si>
  <si>
    <t>1250 ACTIVOS INTANGIBLES</t>
  </si>
  <si>
    <t>CRITERIO</t>
  </si>
  <si>
    <t>ESF-09 INTANGIBLES Y DIFERIDOS</t>
  </si>
  <si>
    <t>1260   DEPRECIACIÓN y DETERIORO ACUM.</t>
  </si>
  <si>
    <t>1263656901  OTROS EQUIPOS 2010</t>
  </si>
  <si>
    <t>1263656701  HERRAMIENTAS Y MÁQUI</t>
  </si>
  <si>
    <t>1263656601  EQUIPOS DE GENERACIÓ</t>
  </si>
  <si>
    <t>1263656501  EQUIPO DE COMUNICACI</t>
  </si>
  <si>
    <t>1263656401  SISTEMAS DE AIRE ACO</t>
  </si>
  <si>
    <t>1263656201  MAQUINARIA Y EQUIPO</t>
  </si>
  <si>
    <t>1263656101  MAQUINARIA Y EQUIPO</t>
  </si>
  <si>
    <t>1263454101  AUTOMÓVILES Y CAMIONES 2010</t>
  </si>
  <si>
    <t>1263353101  EQUIPO MÉDICO Y DE L</t>
  </si>
  <si>
    <t>1263252901  OTRO MOBILIARIO Y EP</t>
  </si>
  <si>
    <t>1263252301  CAMARAS FOTOGRAFICAS</t>
  </si>
  <si>
    <t>1263252101  EQUIPOS Y APARATOS A</t>
  </si>
  <si>
    <t>1263151901  OTROS MOBILIARIOS Y</t>
  </si>
  <si>
    <t>1263151501  EPO. DE COMPUTO Y DE</t>
  </si>
  <si>
    <t>1263151201  "MUEBLES, EXCEPTO DE</t>
  </si>
  <si>
    <t>1263151101  MUEBLES DE OFICINA Y</t>
  </si>
  <si>
    <t>1240   BIENES MUEBLES</t>
  </si>
  <si>
    <t>1246956901  OTROS EQUIPOS 2010</t>
  </si>
  <si>
    <t>1246756700  HERRAMIENTAS Y MÁQUINAS-HERRAMIENTA</t>
  </si>
  <si>
    <t>1246656601  EQUIPOS DE GENERACIÓN ELÉCTRICA, APARATOS Y ACCES</t>
  </si>
  <si>
    <t>1246556501  EQUIPO DE COMUNICACIÓN Y TELECOMUNICACIÓN 2010</t>
  </si>
  <si>
    <t>1246456400  SISTEMAS DE AIRE ACONDICIONADO, CALEFACC</t>
  </si>
  <si>
    <t>1244154101  AUTOMÓVILES Y CAMIONES 2010</t>
  </si>
  <si>
    <t>1244154100  AUTOMÓVILES Y CAMIONES</t>
  </si>
  <si>
    <t>1243153101  EQUIPO MÉDICO Y DE LABORATORIO 2010</t>
  </si>
  <si>
    <t>1242952900  OTRO MOBILIARIO Y EQUIPO EDUCACIONAL Y RECREATIVO</t>
  </si>
  <si>
    <t>1242352300  CÁMARAS FOTOGRÁFICAS Y DE VIDEO</t>
  </si>
  <si>
    <t>1241951901  OTROS MOBILIARIOS Y EQUIPOS DE ADMINISTRACIÓN 2010</t>
  </si>
  <si>
    <t>1241951900  OTROS MOBILIARIOS Y EQUIPOS DE ADMINISTRACIÓN</t>
  </si>
  <si>
    <t>1241351501  EQUIPO DE CÓMPUTO Y DE TECNOLOGÍAS DE LA INFORMACI</t>
  </si>
  <si>
    <t>1241251201  "MUEBLES, EXCEPTO DE OFICINA Y ESTANTERÍA 2010</t>
  </si>
  <si>
    <t>1241151101  MUEBLES DE OFICINA Y ESTANTERÍA 2010</t>
  </si>
  <si>
    <t>1230   BIENES INMUEBLES, INFRAESTRUCTURA</t>
  </si>
  <si>
    <t>1236262200  Edificación no habitacional</t>
  </si>
  <si>
    <t>1233583001  EDIFICIOS A VALOR HISTORICO</t>
  </si>
  <si>
    <t>ESF-08 BIENES MUEBLES E INMUEBLES</t>
  </si>
  <si>
    <t>* BIENES MUEBLES, INMUEBLES E INTAGIBLES</t>
  </si>
  <si>
    <t>1214 PARTICIPACIONES Y APORTACIONES DE CAPITAL</t>
  </si>
  <si>
    <t>EMPRESA/OPDES</t>
  </si>
  <si>
    <t>ESF-07 PARTICIPACIONES Y APORTACIONES DE CAPITAL</t>
  </si>
  <si>
    <t>1213 FIDEICOMISOS, MANDATOS Y CONTRATOS ANÁLOGOS</t>
  </si>
  <si>
    <t>OBJETO</t>
  </si>
  <si>
    <t>NOMBRE DE FIDEICOMIS0O</t>
  </si>
  <si>
    <t>ESF-06 FIDEICOMISOS, MANDATOS Y CONTRATOS ANALOGOS</t>
  </si>
  <si>
    <t xml:space="preserve">* INVERSIONES FINANCIERAS. </t>
  </si>
  <si>
    <t>1150 ALMACENES</t>
  </si>
  <si>
    <t>1140 INVENTARIOS</t>
  </si>
  <si>
    <t>METODO</t>
  </si>
  <si>
    <t>ESF-05 INVENTARIO Y ALMACENES</t>
  </si>
  <si>
    <t>* BIENES DISPONIBLES PARA SU TRANSFORMACIÓN O CONSUMO.</t>
  </si>
  <si>
    <t>1125102001 FONDO FIJO</t>
  </si>
  <si>
    <t>1123106001 OTROS DEUDORES DIVERSOS</t>
  </si>
  <si>
    <t>1123103301 SUBSIDIO AL EMPLEO</t>
  </si>
  <si>
    <t>1123103101 IVA ACREDITABLE</t>
  </si>
  <si>
    <t>1123102001 FUNCIONARIOS Y EMPLEADOS</t>
  </si>
  <si>
    <t>1123101002 GASTOS A RESERVA DE COMPROBAR</t>
  </si>
  <si>
    <t>ESF-03 DEUDORES P/RECUPERAR</t>
  </si>
  <si>
    <t>1122902001  OTRAS CUENTAS POR COBRAR</t>
  </si>
  <si>
    <t>2015</t>
  </si>
  <si>
    <t>2016</t>
  </si>
  <si>
    <t>ESF-02 INGRESOS P/RECUPERAR</t>
  </si>
  <si>
    <t>* DERECHOSA RECIBIR EFECTIVO Y EQUIVALENTES Y BIENES O SERVICIOS A RECIBIR</t>
  </si>
  <si>
    <t>1121102020  BANCOMER 101437119 I</t>
  </si>
  <si>
    <t>1121102017  BANCOMER 2040298921</t>
  </si>
  <si>
    <t>1121102016  BANCOMER 2043424855</t>
  </si>
  <si>
    <t>1121102010  BANCOMER 2036878881</t>
  </si>
  <si>
    <t>MONTO PARCIAL</t>
  </si>
  <si>
    <t>ESF-01 FONDOS C/INVERSIONES FINANCIERAS</t>
  </si>
  <si>
    <t>* EFECTIVO Y EQUIVALENTES</t>
  </si>
  <si>
    <t>ACTIVO</t>
  </si>
  <si>
    <t>I) NOTAS AL ESTADO DE SITUACIÓN FINANCIERA</t>
  </si>
  <si>
    <t>NOTAS DE DESGLOSE</t>
  </si>
  <si>
    <t>UNIVERSIDAD POLITÉCNICA DE PÉNJAMO</t>
  </si>
  <si>
    <t>Ente Público:</t>
  </si>
  <si>
    <t>Al 30 de Septiembre del 2017</t>
  </si>
  <si>
    <t xml:space="preserve">NOTAS A LOS ESTADOS FINANCIEROS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</si>
</sst>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;\-#,##0.00;&quot; &quot;"/>
    <numFmt numFmtId="165" formatCode="#,##0;\-#,##0;&quot; &quot;"/>
    <numFmt numFmtId="166" formatCode="#,##0.000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b/>
      <sz val="10"/>
      <color theme="1"/>
      <name val="Soberana Sans Light"/>
    </font>
    <font>
      <b/>
      <sz val="8"/>
      <color theme="1"/>
      <name val="Arial"/>
      <family val="2"/>
    </font>
    <font>
      <b/>
      <sz val="8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/>
    <xf numFmtId="0" fontId="2" fillId="2" borderId="0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2" borderId="0" xfId="0" applyFont="1" applyFill="1"/>
    <xf numFmtId="49" fontId="5" fillId="3" borderId="3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/>
    <xf numFmtId="165" fontId="5" fillId="2" borderId="4" xfId="0" applyNumberFormat="1" applyFont="1" applyFill="1" applyBorder="1"/>
    <xf numFmtId="49" fontId="5" fillId="2" borderId="5" xfId="0" applyNumberFormat="1" applyFont="1" applyFill="1" applyBorder="1" applyAlignment="1">
      <alignment horizontal="left"/>
    </xf>
    <xf numFmtId="164" fontId="6" fillId="2" borderId="6" xfId="0" applyNumberFormat="1" applyFont="1" applyFill="1" applyBorder="1"/>
    <xf numFmtId="165" fontId="6" fillId="2" borderId="6" xfId="0" applyNumberFormat="1" applyFont="1" applyFill="1" applyBorder="1"/>
    <xf numFmtId="49" fontId="5" fillId="2" borderId="7" xfId="0" applyNumberFormat="1" applyFont="1" applyFill="1" applyBorder="1" applyAlignment="1">
      <alignment horizontal="left"/>
    </xf>
    <xf numFmtId="164" fontId="6" fillId="2" borderId="8" xfId="0" applyNumberFormat="1" applyFont="1" applyFill="1" applyBorder="1"/>
    <xf numFmtId="165" fontId="6" fillId="2" borderId="8" xfId="0" applyNumberFormat="1" applyFont="1" applyFill="1" applyBorder="1"/>
    <xf numFmtId="49" fontId="5" fillId="2" borderId="9" xfId="0" applyNumberFormat="1" applyFont="1" applyFill="1" applyBorder="1" applyAlignment="1">
      <alignment horizontal="left"/>
    </xf>
    <xf numFmtId="49" fontId="5" fillId="3" borderId="9" xfId="0" applyNumberFormat="1" applyFont="1" applyFill="1" applyBorder="1" applyAlignment="1">
      <alignment horizontal="center" vertical="center"/>
    </xf>
    <xf numFmtId="4" fontId="8" fillId="3" borderId="9" xfId="2" applyNumberFormat="1" applyFont="1" applyFill="1" applyBorder="1" applyAlignment="1">
      <alignment horizontal="center" vertical="center" wrapText="1"/>
    </xf>
    <xf numFmtId="0" fontId="8" fillId="3" borderId="9" xfId="3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2" fillId="2" borderId="0" xfId="0" applyNumberFormat="1" applyFont="1" applyFill="1" applyBorder="1"/>
    <xf numFmtId="43" fontId="2" fillId="2" borderId="0" xfId="1" applyNumberFormat="1" applyFont="1" applyFill="1" applyBorder="1"/>
    <xf numFmtId="4" fontId="2" fillId="2" borderId="0" xfId="0" applyNumberFormat="1" applyFont="1" applyFill="1" applyBorder="1"/>
    <xf numFmtId="43" fontId="10" fillId="3" borderId="3" xfId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 wrapText="1"/>
    </xf>
    <xf numFmtId="3" fontId="2" fillId="2" borderId="3" xfId="0" applyNumberFormat="1" applyFont="1" applyFill="1" applyBorder="1"/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4" fontId="2" fillId="2" borderId="3" xfId="0" applyNumberFormat="1" applyFont="1" applyFill="1" applyBorder="1"/>
    <xf numFmtId="0" fontId="11" fillId="0" borderId="3" xfId="0" applyFont="1" applyBorder="1" applyAlignment="1">
      <alignment horizontal="left" vertical="center" wrapText="1"/>
    </xf>
    <xf numFmtId="43" fontId="10" fillId="0" borderId="3" xfId="1" applyFont="1" applyBorder="1" applyAlignment="1">
      <alignment horizontal="center" vertical="center"/>
    </xf>
    <xf numFmtId="0" fontId="2" fillId="0" borderId="3" xfId="0" applyFont="1" applyBorder="1"/>
    <xf numFmtId="0" fontId="10" fillId="0" borderId="3" xfId="0" applyFont="1" applyBorder="1" applyAlignment="1">
      <alignment vertical="center"/>
    </xf>
    <xf numFmtId="0" fontId="12" fillId="0" borderId="0" xfId="0" applyFont="1"/>
    <xf numFmtId="4" fontId="10" fillId="3" borderId="3" xfId="0" applyNumberFormat="1" applyFont="1" applyFill="1" applyBorder="1" applyAlignment="1">
      <alignment horizontal="right" vertical="center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3" fillId="2" borderId="0" xfId="0" applyFont="1" applyFill="1" applyAlignment="1">
      <alignment vertical="center"/>
    </xf>
    <xf numFmtId="0" fontId="10" fillId="0" borderId="3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right" vertical="center"/>
    </xf>
    <xf numFmtId="0" fontId="14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3" fontId="2" fillId="0" borderId="5" xfId="0" applyNumberFormat="1" applyFont="1" applyFill="1" applyBorder="1" applyAlignment="1">
      <alignment horizontal="right"/>
    </xf>
    <xf numFmtId="0" fontId="3" fillId="0" borderId="12" xfId="3" applyNumberFormat="1" applyFont="1" applyFill="1" applyBorder="1" applyAlignment="1">
      <alignment horizontal="left" vertical="top"/>
    </xf>
    <xf numFmtId="3" fontId="2" fillId="0" borderId="7" xfId="0" applyNumberFormat="1" applyFont="1" applyFill="1" applyBorder="1" applyAlignment="1">
      <alignment horizontal="right"/>
    </xf>
    <xf numFmtId="0" fontId="3" fillId="0" borderId="13" xfId="3" applyNumberFormat="1" applyFont="1" applyFill="1" applyBorder="1" applyAlignment="1">
      <alignment horizontal="left" vertical="top"/>
    </xf>
    <xf numFmtId="0" fontId="5" fillId="0" borderId="13" xfId="3" applyNumberFormat="1" applyFont="1" applyFill="1" applyBorder="1" applyAlignment="1">
      <alignment horizontal="left" vertical="top"/>
    </xf>
    <xf numFmtId="4" fontId="2" fillId="0" borderId="7" xfId="0" applyNumberFormat="1" applyFont="1" applyFill="1" applyBorder="1" applyAlignment="1">
      <alignment horizontal="right"/>
    </xf>
    <xf numFmtId="4" fontId="8" fillId="0" borderId="7" xfId="0" applyNumberFormat="1" applyFont="1" applyFill="1" applyBorder="1" applyAlignment="1">
      <alignment horizontal="right"/>
    </xf>
    <xf numFmtId="3" fontId="8" fillId="0" borderId="7" xfId="0" applyNumberFormat="1" applyFont="1" applyFill="1" applyBorder="1" applyAlignment="1">
      <alignment horizontal="right"/>
    </xf>
    <xf numFmtId="4" fontId="4" fillId="0" borderId="7" xfId="0" applyNumberFormat="1" applyFont="1" applyFill="1" applyBorder="1" applyAlignment="1">
      <alignment horizontal="right"/>
    </xf>
    <xf numFmtId="4" fontId="15" fillId="0" borderId="9" xfId="0" applyNumberFormat="1" applyFont="1" applyFill="1" applyBorder="1" applyAlignment="1">
      <alignment horizontal="right"/>
    </xf>
    <xf numFmtId="0" fontId="5" fillId="0" borderId="14" xfId="3" applyNumberFormat="1" applyFont="1" applyFill="1" applyBorder="1" applyAlignment="1">
      <alignment horizontal="left" vertical="top"/>
    </xf>
    <xf numFmtId="0" fontId="8" fillId="3" borderId="9" xfId="3" applyFont="1" applyFill="1" applyBorder="1" applyAlignment="1">
      <alignment horizontal="center" vertical="center" wrapText="1"/>
    </xf>
    <xf numFmtId="4" fontId="16" fillId="0" borderId="0" xfId="4" applyNumberFormat="1" applyFont="1" applyFill="1" applyBorder="1" applyAlignment="1">
      <alignment horizontal="center" vertical="top"/>
    </xf>
    <xf numFmtId="4" fontId="4" fillId="0" borderId="0" xfId="5" applyNumberFormat="1" applyFont="1" applyBorder="1" applyAlignment="1"/>
    <xf numFmtId="0" fontId="8" fillId="0" borderId="0" xfId="3" applyFont="1" applyFill="1" applyBorder="1" applyAlignment="1">
      <alignment horizontal="left" vertical="center" wrapText="1"/>
    </xf>
    <xf numFmtId="0" fontId="8" fillId="3" borderId="3" xfId="3" applyFont="1" applyFill="1" applyBorder="1" applyAlignment="1">
      <alignment horizontal="left" vertical="center" wrapText="1"/>
    </xf>
    <xf numFmtId="4" fontId="5" fillId="3" borderId="5" xfId="1" applyNumberFormat="1" applyFont="1" applyFill="1" applyBorder="1" applyAlignment="1">
      <alignment horizontal="right" vertical="center"/>
    </xf>
    <xf numFmtId="164" fontId="6" fillId="2" borderId="0" xfId="0" applyNumberFormat="1" applyFont="1" applyFill="1" applyBorder="1"/>
    <xf numFmtId="4" fontId="2" fillId="0" borderId="5" xfId="0" applyNumberFormat="1" applyFont="1" applyFill="1" applyBorder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4" fontId="2" fillId="0" borderId="9" xfId="0" applyNumberFormat="1" applyFont="1" applyFill="1" applyBorder="1" applyAlignment="1">
      <alignment horizontal="right"/>
    </xf>
    <xf numFmtId="0" fontId="2" fillId="0" borderId="14" xfId="0" applyFont="1" applyBorder="1"/>
    <xf numFmtId="4" fontId="4" fillId="0" borderId="4" xfId="0" applyNumberFormat="1" applyFont="1" applyFill="1" applyBorder="1" applyAlignment="1">
      <alignment wrapText="1"/>
    </xf>
    <xf numFmtId="4" fontId="4" fillId="0" borderId="5" xfId="0" applyNumberFormat="1" applyFont="1" applyFill="1" applyBorder="1" applyAlignment="1">
      <alignment wrapText="1"/>
    </xf>
    <xf numFmtId="4" fontId="4" fillId="0" borderId="12" xfId="0" applyNumberFormat="1" applyFont="1" applyFill="1" applyBorder="1" applyAlignment="1">
      <alignment wrapText="1"/>
    </xf>
    <xf numFmtId="4" fontId="4" fillId="0" borderId="6" xfId="0" applyNumberFormat="1" applyFont="1" applyFill="1" applyBorder="1" applyAlignment="1">
      <alignment wrapText="1"/>
    </xf>
    <xf numFmtId="4" fontId="4" fillId="0" borderId="7" xfId="0" applyNumberFormat="1" applyFont="1" applyFill="1" applyBorder="1" applyAlignment="1">
      <alignment wrapText="1"/>
    </xf>
    <xf numFmtId="4" fontId="4" fillId="0" borderId="13" xfId="0" applyNumberFormat="1" applyFont="1" applyFill="1" applyBorder="1" applyAlignment="1">
      <alignment wrapText="1"/>
    </xf>
    <xf numFmtId="4" fontId="4" fillId="0" borderId="8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>
      <alignment wrapText="1"/>
    </xf>
    <xf numFmtId="4" fontId="4" fillId="0" borderId="14" xfId="0" applyNumberFormat="1" applyFont="1" applyFill="1" applyBorder="1" applyAlignment="1">
      <alignment wrapText="1"/>
    </xf>
    <xf numFmtId="49" fontId="5" fillId="3" borderId="10" xfId="0" applyNumberFormat="1" applyFont="1" applyFill="1" applyBorder="1" applyAlignment="1">
      <alignment vertical="center"/>
    </xf>
    <xf numFmtId="4" fontId="5" fillId="3" borderId="3" xfId="1" applyNumberFormat="1" applyFont="1" applyFill="1" applyBorder="1" applyAlignment="1">
      <alignment horizontal="right" vertical="center"/>
    </xf>
    <xf numFmtId="164" fontId="6" fillId="2" borderId="5" xfId="0" applyNumberFormat="1" applyFont="1" applyFill="1" applyBorder="1"/>
    <xf numFmtId="4" fontId="2" fillId="0" borderId="5" xfId="0" applyNumberFormat="1" applyFont="1" applyFill="1" applyBorder="1" applyAlignment="1">
      <alignment wrapText="1"/>
    </xf>
    <xf numFmtId="49" fontId="3" fillId="2" borderId="5" xfId="0" applyNumberFormat="1" applyFont="1" applyFill="1" applyBorder="1" applyAlignment="1">
      <alignment horizontal="left"/>
    </xf>
    <xf numFmtId="164" fontId="6" fillId="2" borderId="7" xfId="0" applyNumberFormat="1" applyFont="1" applyFill="1" applyBorder="1"/>
    <xf numFmtId="4" fontId="2" fillId="0" borderId="7" xfId="0" applyNumberFormat="1" applyFont="1" applyFill="1" applyBorder="1" applyAlignment="1">
      <alignment wrapText="1"/>
    </xf>
    <xf numFmtId="49" fontId="3" fillId="2" borderId="7" xfId="0" applyNumberFormat="1" applyFont="1" applyFill="1" applyBorder="1" applyAlignment="1">
      <alignment horizontal="left"/>
    </xf>
    <xf numFmtId="43" fontId="5" fillId="3" borderId="9" xfId="1" applyFont="1" applyFill="1" applyBorder="1" applyAlignment="1">
      <alignment horizontal="right"/>
    </xf>
    <xf numFmtId="49" fontId="5" fillId="3" borderId="9" xfId="0" applyNumberFormat="1" applyFont="1" applyFill="1" applyBorder="1" applyAlignment="1">
      <alignment horizontal="left"/>
    </xf>
    <xf numFmtId="0" fontId="8" fillId="3" borderId="3" xfId="3" applyFont="1" applyFill="1" applyBorder="1" applyAlignment="1">
      <alignment horizontal="center" vertical="center" wrapText="1"/>
    </xf>
    <xf numFmtId="49" fontId="5" fillId="3" borderId="15" xfId="0" applyNumberFormat="1" applyFont="1" applyFill="1" applyBorder="1" applyAlignment="1">
      <alignment vertical="center"/>
    </xf>
    <xf numFmtId="4" fontId="2" fillId="0" borderId="4" xfId="0" applyNumberFormat="1" applyFont="1" applyFill="1" applyBorder="1" applyAlignment="1">
      <alignment wrapText="1"/>
    </xf>
    <xf numFmtId="4" fontId="2" fillId="0" borderId="12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4" fontId="2" fillId="0" borderId="13" xfId="0" applyNumberFormat="1" applyFont="1" applyFill="1" applyBorder="1" applyAlignment="1">
      <alignment wrapText="1"/>
    </xf>
    <xf numFmtId="164" fontId="6" fillId="2" borderId="9" xfId="0" applyNumberFormat="1" applyFont="1" applyFill="1" applyBorder="1"/>
    <xf numFmtId="4" fontId="2" fillId="0" borderId="8" xfId="0" applyNumberFormat="1" applyFont="1" applyFill="1" applyBorder="1" applyAlignment="1">
      <alignment wrapText="1"/>
    </xf>
    <xf numFmtId="4" fontId="2" fillId="0" borderId="9" xfId="0" applyNumberFormat="1" applyFont="1" applyFill="1" applyBorder="1" applyAlignment="1">
      <alignment wrapText="1"/>
    </xf>
    <xf numFmtId="4" fontId="2" fillId="0" borderId="14" xfId="0" applyNumberFormat="1" applyFont="1" applyFill="1" applyBorder="1" applyAlignment="1">
      <alignment wrapText="1"/>
    </xf>
    <xf numFmtId="164" fontId="5" fillId="3" borderId="5" xfId="6" applyNumberFormat="1" applyFont="1" applyFill="1" applyBorder="1"/>
    <xf numFmtId="164" fontId="2" fillId="2" borderId="6" xfId="0" applyNumberFormat="1" applyFont="1" applyFill="1" applyBorder="1"/>
    <xf numFmtId="10" fontId="2" fillId="0" borderId="5" xfId="7" applyNumberFormat="1" applyFont="1" applyFill="1" applyBorder="1" applyAlignment="1">
      <alignment wrapText="1"/>
    </xf>
    <xf numFmtId="49" fontId="3" fillId="2" borderId="12" xfId="0" applyNumberFormat="1" applyFont="1" applyFill="1" applyBorder="1" applyAlignment="1">
      <alignment horizontal="left"/>
    </xf>
    <xf numFmtId="10" fontId="2" fillId="0" borderId="7" xfId="7" applyNumberFormat="1" applyFont="1" applyFill="1" applyBorder="1" applyAlignment="1">
      <alignment wrapText="1"/>
    </xf>
    <xf numFmtId="49" fontId="3" fillId="2" borderId="13" xfId="0" applyNumberFormat="1" applyFont="1" applyFill="1" applyBorder="1" applyAlignment="1">
      <alignment horizontal="left"/>
    </xf>
    <xf numFmtId="164" fontId="2" fillId="2" borderId="8" xfId="0" applyNumberFormat="1" applyFont="1" applyFill="1" applyBorder="1"/>
    <xf numFmtId="164" fontId="2" fillId="2" borderId="9" xfId="0" applyNumberFormat="1" applyFont="1" applyFill="1" applyBorder="1"/>
    <xf numFmtId="49" fontId="5" fillId="2" borderId="14" xfId="0" applyNumberFormat="1" applyFont="1" applyFill="1" applyBorder="1" applyAlignment="1">
      <alignment horizontal="left"/>
    </xf>
    <xf numFmtId="4" fontId="8" fillId="3" borderId="3" xfId="2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2" fillId="2" borderId="5" xfId="0" applyNumberFormat="1" applyFont="1" applyFill="1" applyBorder="1"/>
    <xf numFmtId="164" fontId="2" fillId="2" borderId="7" xfId="0" applyNumberFormat="1" applyFont="1" applyFill="1" applyBorder="1"/>
    <xf numFmtId="49" fontId="5" fillId="2" borderId="9" xfId="0" applyNumberFormat="1" applyFont="1" applyFill="1" applyBorder="1" applyAlignment="1">
      <alignment horizontal="left" wrapText="1"/>
    </xf>
    <xf numFmtId="3" fontId="5" fillId="3" borderId="3" xfId="1" applyNumberFormat="1" applyFont="1" applyFill="1" applyBorder="1" applyAlignment="1">
      <alignment horizontal="right" vertical="center"/>
    </xf>
    <xf numFmtId="4" fontId="8" fillId="3" borderId="7" xfId="0" applyNumberFormat="1" applyFont="1" applyFill="1" applyBorder="1"/>
    <xf numFmtId="49" fontId="5" fillId="3" borderId="7" xfId="0" applyNumberFormat="1" applyFont="1" applyFill="1" applyBorder="1" applyAlignment="1">
      <alignment horizontal="left"/>
    </xf>
    <xf numFmtId="49" fontId="3" fillId="2" borderId="7" xfId="0" applyNumberFormat="1" applyFont="1" applyFill="1" applyBorder="1" applyAlignment="1">
      <alignment horizontal="left" wrapText="1"/>
    </xf>
    <xf numFmtId="49" fontId="5" fillId="2" borderId="7" xfId="0" applyNumberFormat="1" applyFont="1" applyFill="1" applyBorder="1" applyAlignment="1">
      <alignment horizontal="left" wrapText="1"/>
    </xf>
    <xf numFmtId="4" fontId="8" fillId="2" borderId="7" xfId="0" applyNumberFormat="1" applyFont="1" applyFill="1" applyBorder="1"/>
    <xf numFmtId="4" fontId="2" fillId="2" borderId="7" xfId="0" applyNumberFormat="1" applyFont="1" applyFill="1" applyBorder="1"/>
    <xf numFmtId="164" fontId="8" fillId="2" borderId="7" xfId="0" applyNumberFormat="1" applyFont="1" applyFill="1" applyBorder="1"/>
    <xf numFmtId="164" fontId="5" fillId="2" borderId="5" xfId="0" applyNumberFormat="1" applyFont="1" applyFill="1" applyBorder="1"/>
    <xf numFmtId="4" fontId="2" fillId="0" borderId="5" xfId="2" applyNumberFormat="1" applyFont="1" applyFill="1" applyBorder="1" applyAlignment="1">
      <alignment wrapText="1"/>
    </xf>
    <xf numFmtId="4" fontId="2" fillId="0" borderId="2" xfId="2" applyNumberFormat="1" applyFont="1" applyFill="1" applyBorder="1" applyAlignment="1">
      <alignment wrapText="1"/>
    </xf>
    <xf numFmtId="49" fontId="2" fillId="0" borderId="5" xfId="0" applyNumberFormat="1" applyFont="1" applyFill="1" applyBorder="1" applyAlignment="1">
      <alignment wrapText="1"/>
    </xf>
    <xf numFmtId="49" fontId="2" fillId="0" borderId="12" xfId="0" applyNumberFormat="1" applyFont="1" applyFill="1" applyBorder="1" applyAlignment="1">
      <alignment wrapText="1"/>
    </xf>
    <xf numFmtId="4" fontId="2" fillId="0" borderId="7" xfId="2" applyNumberFormat="1" applyFont="1" applyFill="1" applyBorder="1" applyAlignment="1">
      <alignment wrapText="1"/>
    </xf>
    <xf numFmtId="4" fontId="2" fillId="0" borderId="0" xfId="2" applyNumberFormat="1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2" fillId="0" borderId="13" xfId="0" applyNumberFormat="1" applyFont="1" applyFill="1" applyBorder="1" applyAlignment="1">
      <alignment wrapText="1"/>
    </xf>
    <xf numFmtId="4" fontId="2" fillId="0" borderId="9" xfId="2" applyNumberFormat="1" applyFont="1" applyFill="1" applyBorder="1" applyAlignment="1">
      <alignment wrapText="1"/>
    </xf>
    <xf numFmtId="4" fontId="2" fillId="0" borderId="1" xfId="2" applyNumberFormat="1" applyFont="1" applyFill="1" applyBorder="1" applyAlignment="1">
      <alignment wrapText="1"/>
    </xf>
    <xf numFmtId="49" fontId="2" fillId="0" borderId="9" xfId="0" applyNumberFormat="1" applyFont="1" applyFill="1" applyBorder="1" applyAlignment="1">
      <alignment wrapText="1"/>
    </xf>
    <xf numFmtId="0" fontId="2" fillId="2" borderId="5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4" fontId="2" fillId="0" borderId="7" xfId="2" applyNumberFormat="1" applyFont="1" applyBorder="1" applyAlignment="1"/>
    <xf numFmtId="0" fontId="2" fillId="0" borderId="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4" fontId="2" fillId="0" borderId="9" xfId="0" applyNumberFormat="1" applyFont="1" applyBorder="1" applyAlignment="1"/>
    <xf numFmtId="0" fontId="2" fillId="0" borderId="9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8" fillId="3" borderId="16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/>
    <xf numFmtId="0" fontId="0" fillId="0" borderId="5" xfId="0" applyBorder="1"/>
    <xf numFmtId="4" fontId="2" fillId="3" borderId="7" xfId="0" applyNumberFormat="1" applyFont="1" applyFill="1" applyBorder="1"/>
    <xf numFmtId="49" fontId="5" fillId="3" borderId="5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0" fontId="8" fillId="2" borderId="0" xfId="0" applyFont="1" applyFill="1"/>
    <xf numFmtId="0" fontId="17" fillId="2" borderId="0" xfId="0" applyFont="1" applyFill="1" applyBorder="1"/>
    <xf numFmtId="164" fontId="5" fillId="2" borderId="0" xfId="0" applyNumberFormat="1" applyFont="1" applyFill="1" applyBorder="1"/>
    <xf numFmtId="49" fontId="5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/>
    </xf>
    <xf numFmtId="164" fontId="5" fillId="3" borderId="10" xfId="0" applyNumberFormat="1" applyFont="1" applyFill="1" applyBorder="1"/>
    <xf numFmtId="164" fontId="5" fillId="3" borderId="15" xfId="0" applyNumberFormat="1" applyFont="1" applyFill="1" applyBorder="1"/>
    <xf numFmtId="164" fontId="5" fillId="3" borderId="11" xfId="0" applyNumberFormat="1" applyFont="1" applyFill="1" applyBorder="1"/>
    <xf numFmtId="164" fontId="6" fillId="2" borderId="4" xfId="0" applyNumberFormat="1" applyFont="1" applyFill="1" applyBorder="1"/>
    <xf numFmtId="164" fontId="6" fillId="2" borderId="2" xfId="0" applyNumberFormat="1" applyFont="1" applyFill="1" applyBorder="1"/>
    <xf numFmtId="49" fontId="5" fillId="2" borderId="12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left"/>
    </xf>
    <xf numFmtId="0" fontId="18" fillId="2" borderId="0" xfId="0" applyFont="1" applyFill="1" applyBorder="1"/>
    <xf numFmtId="0" fontId="8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6" fillId="0" borderId="0" xfId="0" applyFont="1"/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justify"/>
    </xf>
    <xf numFmtId="0" fontId="3" fillId="2" borderId="0" xfId="0" applyFont="1" applyFill="1" applyBorder="1"/>
    <xf numFmtId="0" fontId="5" fillId="2" borderId="0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/>
    <xf numFmtId="0" fontId="19" fillId="2" borderId="0" xfId="0" applyFont="1" applyFill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2" fillId="2" borderId="2" xfId="0" applyFont="1" applyFill="1" applyBorder="1"/>
    <xf numFmtId="0" fontId="3" fillId="2" borderId="2" xfId="0" applyFont="1" applyFill="1" applyBorder="1"/>
    <xf numFmtId="0" fontId="5" fillId="2" borderId="2" xfId="0" applyNumberFormat="1" applyFont="1" applyFill="1" applyBorder="1" applyAlignment="1" applyProtection="1">
      <protection locked="0"/>
    </xf>
    <xf numFmtId="0" fontId="5" fillId="2" borderId="2" xfId="0" applyFont="1" applyFill="1" applyBorder="1" applyAlignment="1"/>
    <xf numFmtId="0" fontId="14" fillId="0" borderId="0" xfId="0" applyFont="1" applyAlignment="1">
      <alignment horizontal="center"/>
    </xf>
    <xf numFmtId="0" fontId="5" fillId="3" borderId="0" xfId="0" applyFont="1" applyFill="1" applyBorder="1" applyAlignment="1">
      <alignment horizontal="center" vertical="center"/>
    </xf>
  </cellXfs>
  <cellStyles count="8">
    <cellStyle name="Millares" xfId="1" builtinId="3"/>
    <cellStyle name="Millares 2" xfId="2"/>
    <cellStyle name="Millares 2 2 9" xfId="5"/>
    <cellStyle name="Normal" xfId="0" builtinId="0"/>
    <cellStyle name="Normal 10" xfId="6"/>
    <cellStyle name="Normal 2 18 2" xfId="4"/>
    <cellStyle name="Normal 2 2" xfId="3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78442</xdr:colOff>
      <xdr:row>0</xdr:row>
      <xdr:rowOff>33618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42" y="33618"/>
          <a:ext cx="1048385" cy="425450"/>
        </a:xfrm>
        <a:prstGeom prst="rect">
          <a:avLst/>
        </a:prstGeom>
      </xdr:spPr>
    </xdr:pic>
    <xdr:clientData/>
  </xdr:oneCellAnchor>
  <xdr:oneCellAnchor>
    <xdr:from>
      <xdr:col>1</xdr:col>
      <xdr:colOff>3375893</xdr:colOff>
      <xdr:row>36</xdr:row>
      <xdr:rowOff>85877</xdr:rowOff>
    </xdr:from>
    <xdr:ext cx="1316451" cy="405432"/>
    <xdr:sp macro="" textlink="">
      <xdr:nvSpPr>
        <xdr:cNvPr id="3" name="Rectángulo 2"/>
        <xdr:cNvSpPr/>
      </xdr:nvSpPr>
      <xdr:spPr>
        <a:xfrm>
          <a:off x="1528043" y="6943877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3416234</xdr:colOff>
      <xdr:row>46</xdr:row>
      <xdr:rowOff>36572</xdr:rowOff>
    </xdr:from>
    <xdr:ext cx="1316451" cy="405432"/>
    <xdr:sp macro="" textlink="">
      <xdr:nvSpPr>
        <xdr:cNvPr id="4" name="Rectángulo 3"/>
        <xdr:cNvSpPr/>
      </xdr:nvSpPr>
      <xdr:spPr>
        <a:xfrm>
          <a:off x="1520759" y="879957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3422958</xdr:colOff>
      <xdr:row>51</xdr:row>
      <xdr:rowOff>256207</xdr:rowOff>
    </xdr:from>
    <xdr:ext cx="1316451" cy="405432"/>
    <xdr:sp macro="" textlink="">
      <xdr:nvSpPr>
        <xdr:cNvPr id="5" name="Rectángulo 4"/>
        <xdr:cNvSpPr/>
      </xdr:nvSpPr>
      <xdr:spPr>
        <a:xfrm>
          <a:off x="1527483" y="990503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3400546</xdr:colOff>
      <xdr:row>107</xdr:row>
      <xdr:rowOff>267413</xdr:rowOff>
    </xdr:from>
    <xdr:ext cx="1316451" cy="405432"/>
    <xdr:sp macro="" textlink="">
      <xdr:nvSpPr>
        <xdr:cNvPr id="6" name="Rectángulo 5"/>
        <xdr:cNvSpPr/>
      </xdr:nvSpPr>
      <xdr:spPr>
        <a:xfrm>
          <a:off x="1524121" y="2057471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3396064</xdr:colOff>
      <xdr:row>124</xdr:row>
      <xdr:rowOff>16401</xdr:rowOff>
    </xdr:from>
    <xdr:ext cx="1316451" cy="405432"/>
    <xdr:sp macro="" textlink="">
      <xdr:nvSpPr>
        <xdr:cNvPr id="7" name="Rectángulo 6"/>
        <xdr:cNvSpPr/>
      </xdr:nvSpPr>
      <xdr:spPr>
        <a:xfrm>
          <a:off x="1519639" y="23638401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3402787</xdr:colOff>
      <xdr:row>116</xdr:row>
      <xdr:rowOff>67948</xdr:rowOff>
    </xdr:from>
    <xdr:ext cx="1316451" cy="405432"/>
    <xdr:sp macro="" textlink="">
      <xdr:nvSpPr>
        <xdr:cNvPr id="8" name="Rectángulo 7"/>
        <xdr:cNvSpPr/>
      </xdr:nvSpPr>
      <xdr:spPr>
        <a:xfrm>
          <a:off x="1526362" y="22165948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3395382</xdr:colOff>
      <xdr:row>160</xdr:row>
      <xdr:rowOff>235324</xdr:rowOff>
    </xdr:from>
    <xdr:ext cx="1316451" cy="405432"/>
    <xdr:sp macro="" textlink="">
      <xdr:nvSpPr>
        <xdr:cNvPr id="9" name="Rectángulo 8"/>
        <xdr:cNvSpPr/>
      </xdr:nvSpPr>
      <xdr:spPr>
        <a:xfrm>
          <a:off x="1528482" y="30667699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3424518</xdr:colOff>
      <xdr:row>168</xdr:row>
      <xdr:rowOff>62753</xdr:rowOff>
    </xdr:from>
    <xdr:ext cx="1316451" cy="405432"/>
    <xdr:sp macro="" textlink="">
      <xdr:nvSpPr>
        <xdr:cNvPr id="10" name="Rectángulo 9"/>
        <xdr:cNvSpPr/>
      </xdr:nvSpPr>
      <xdr:spPr>
        <a:xfrm>
          <a:off x="1519518" y="3206675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3408830</xdr:colOff>
      <xdr:row>175</xdr:row>
      <xdr:rowOff>24653</xdr:rowOff>
    </xdr:from>
    <xdr:ext cx="1316451" cy="405432"/>
    <xdr:sp macro="" textlink="">
      <xdr:nvSpPr>
        <xdr:cNvPr id="11" name="Rectángulo 10"/>
        <xdr:cNvSpPr/>
      </xdr:nvSpPr>
      <xdr:spPr>
        <a:xfrm>
          <a:off x="1522880" y="3336215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3415553</xdr:colOff>
      <xdr:row>181</xdr:row>
      <xdr:rowOff>277907</xdr:rowOff>
    </xdr:from>
    <xdr:ext cx="1316451" cy="405432"/>
    <xdr:sp macro="" textlink="">
      <xdr:nvSpPr>
        <xdr:cNvPr id="12" name="Rectángulo 11"/>
        <xdr:cNvSpPr/>
      </xdr:nvSpPr>
      <xdr:spPr>
        <a:xfrm>
          <a:off x="1520078" y="3467268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3440205</xdr:colOff>
      <xdr:row>512</xdr:row>
      <xdr:rowOff>11206</xdr:rowOff>
    </xdr:from>
    <xdr:ext cx="1316451" cy="405432"/>
    <xdr:sp macro="" textlink="">
      <xdr:nvSpPr>
        <xdr:cNvPr id="13" name="Rectángulo 12"/>
        <xdr:cNvSpPr/>
      </xdr:nvSpPr>
      <xdr:spPr>
        <a:xfrm>
          <a:off x="1525680" y="97547206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35"/>
  <sheetViews>
    <sheetView showGridLines="0" tabSelected="1" view="pageBreakPreview" zoomScale="80" zoomScaleNormal="85" zoomScaleSheetLayoutView="80" workbookViewId="0">
      <selection activeCell="G343" sqref="G343"/>
    </sheetView>
  </sheetViews>
  <sheetFormatPr baseColWidth="10" defaultRowHeight="12.75"/>
  <cols>
    <col min="1" max="1" width="0.7109375" style="1" customWidth="1"/>
    <col min="2" max="2" width="70.28515625" style="1" customWidth="1"/>
    <col min="3" max="6" width="26.7109375" style="1" customWidth="1"/>
    <col min="7" max="7" width="14.85546875" style="1" bestFit="1" customWidth="1"/>
    <col min="8" max="16384" width="11.42578125" style="1"/>
  </cols>
  <sheetData>
    <row r="1" spans="1:7" ht="15" customHeight="1">
      <c r="A1" s="204" t="s">
        <v>422</v>
      </c>
      <c r="B1" s="204"/>
      <c r="C1" s="204"/>
      <c r="D1" s="204"/>
      <c r="E1" s="204"/>
      <c r="F1" s="204"/>
      <c r="G1" s="204"/>
    </row>
    <row r="2" spans="1:7" ht="24" customHeight="1">
      <c r="A2" s="204" t="s">
        <v>421</v>
      </c>
      <c r="B2" s="204"/>
      <c r="C2" s="204"/>
      <c r="D2" s="204"/>
      <c r="E2" s="204"/>
      <c r="F2" s="204"/>
      <c r="G2" s="204"/>
    </row>
    <row r="3" spans="1:7">
      <c r="B3" s="203"/>
      <c r="C3" s="190"/>
      <c r="D3" s="189"/>
      <c r="E3" s="189"/>
      <c r="F3" s="189"/>
    </row>
    <row r="4" spans="1:7">
      <c r="B4" s="198" t="s">
        <v>420</v>
      </c>
      <c r="C4" s="202" t="s">
        <v>419</v>
      </c>
      <c r="D4" s="201"/>
      <c r="E4" s="199"/>
      <c r="F4" s="200"/>
      <c r="G4" s="199"/>
    </row>
    <row r="5" spans="1:7">
      <c r="B5" s="198"/>
      <c r="C5" s="195"/>
      <c r="D5" s="194"/>
      <c r="E5" s="7"/>
      <c r="F5" s="193"/>
    </row>
    <row r="6" spans="1:7" ht="15">
      <c r="A6" s="197" t="s">
        <v>418</v>
      </c>
      <c r="B6" s="197"/>
      <c r="C6" s="197"/>
      <c r="D6" s="197"/>
      <c r="E6" s="197"/>
      <c r="F6" s="197"/>
      <c r="G6" s="197"/>
    </row>
    <row r="7" spans="1:7">
      <c r="B7" s="196"/>
      <c r="C7" s="195"/>
      <c r="D7" s="194"/>
      <c r="E7" s="7"/>
      <c r="F7" s="193"/>
    </row>
    <row r="8" spans="1:7">
      <c r="B8" s="66" t="s">
        <v>417</v>
      </c>
      <c r="C8" s="192"/>
      <c r="D8" s="189"/>
      <c r="E8" s="189"/>
      <c r="F8" s="189"/>
    </row>
    <row r="9" spans="1:7">
      <c r="B9" s="191" t="s">
        <v>416</v>
      </c>
      <c r="C9" s="190"/>
      <c r="D9" s="189"/>
      <c r="E9" s="189"/>
      <c r="F9" s="189"/>
    </row>
    <row r="10" spans="1:7">
      <c r="B10" s="172" t="s">
        <v>415</v>
      </c>
      <c r="C10" s="7"/>
      <c r="D10" s="7"/>
      <c r="E10" s="7"/>
    </row>
    <row r="11" spans="1:7">
      <c r="B11" s="188"/>
      <c r="C11" s="7"/>
      <c r="D11" s="7"/>
      <c r="E11" s="7"/>
    </row>
    <row r="12" spans="1:7" ht="20.25" customHeight="1">
      <c r="B12" s="165" t="s">
        <v>414</v>
      </c>
      <c r="C12" s="13" t="s">
        <v>266</v>
      </c>
      <c r="D12" s="13" t="s">
        <v>179</v>
      </c>
      <c r="E12" s="13" t="s">
        <v>413</v>
      </c>
    </row>
    <row r="13" spans="1:7">
      <c r="B13" s="170" t="s">
        <v>412</v>
      </c>
      <c r="C13" s="115">
        <v>-59008.37</v>
      </c>
      <c r="D13" s="115">
        <v>0</v>
      </c>
      <c r="E13" s="115">
        <v>0</v>
      </c>
    </row>
    <row r="14" spans="1:7">
      <c r="B14" s="106" t="s">
        <v>411</v>
      </c>
      <c r="C14" s="104">
        <v>-856.14</v>
      </c>
      <c r="D14" s="104">
        <v>0</v>
      </c>
      <c r="E14" s="104">
        <v>0</v>
      </c>
    </row>
    <row r="15" spans="1:7">
      <c r="B15" s="106" t="s">
        <v>410</v>
      </c>
      <c r="C15" s="104">
        <v>-5399.63</v>
      </c>
      <c r="D15" s="104">
        <v>0</v>
      </c>
      <c r="E15" s="104">
        <v>0</v>
      </c>
    </row>
    <row r="16" spans="1:7">
      <c r="B16" s="103" t="s">
        <v>409</v>
      </c>
      <c r="C16" s="104">
        <v>206245.84</v>
      </c>
      <c r="D16" s="104">
        <v>0</v>
      </c>
      <c r="E16" s="104">
        <v>0</v>
      </c>
    </row>
    <row r="17" spans="2:6">
      <c r="B17" s="188"/>
      <c r="C17" s="100">
        <f>SUM(C13:C16)</f>
        <v>140981.70000000001</v>
      </c>
      <c r="D17" s="13"/>
      <c r="E17" s="13">
        <f>SUM(E13:E16)</f>
        <v>0</v>
      </c>
    </row>
    <row r="18" spans="2:6">
      <c r="B18" s="188"/>
      <c r="C18" s="7"/>
      <c r="D18" s="7"/>
      <c r="E18" s="7"/>
    </row>
    <row r="19" spans="2:6">
      <c r="B19" s="172" t="s">
        <v>408</v>
      </c>
      <c r="C19" s="187"/>
      <c r="D19" s="7"/>
      <c r="E19" s="7"/>
    </row>
    <row r="21" spans="2:6" ht="18.75" customHeight="1">
      <c r="B21" s="165" t="s">
        <v>407</v>
      </c>
      <c r="C21" s="13" t="s">
        <v>266</v>
      </c>
      <c r="D21" s="13" t="s">
        <v>406</v>
      </c>
      <c r="E21" s="13" t="s">
        <v>405</v>
      </c>
    </row>
    <row r="22" spans="2:6">
      <c r="B22" s="186" t="s">
        <v>404</v>
      </c>
      <c r="C22" s="115">
        <v>-290.63</v>
      </c>
      <c r="D22" s="115">
        <v>-290.63</v>
      </c>
      <c r="E22" s="115">
        <v>-290.63</v>
      </c>
    </row>
    <row r="23" spans="2:6" ht="14.25" customHeight="1">
      <c r="C23" s="100">
        <f>SUM(C22:C22)</f>
        <v>-290.63</v>
      </c>
      <c r="D23" s="100">
        <f>SUM(D22:D22)</f>
        <v>-290.63</v>
      </c>
      <c r="E23" s="100">
        <f>SUM(E22:E22)</f>
        <v>-290.63</v>
      </c>
    </row>
    <row r="24" spans="2:6" ht="14.25" customHeight="1">
      <c r="C24" s="185"/>
      <c r="D24" s="185"/>
      <c r="E24" s="185"/>
    </row>
    <row r="25" spans="2:6" ht="23.25" customHeight="1">
      <c r="B25" s="165" t="s">
        <v>403</v>
      </c>
      <c r="C25" s="13" t="s">
        <v>266</v>
      </c>
      <c r="D25" s="13" t="s">
        <v>335</v>
      </c>
      <c r="E25" s="13" t="s">
        <v>334</v>
      </c>
      <c r="F25" s="13" t="s">
        <v>333</v>
      </c>
    </row>
    <row r="26" spans="2:6" ht="14.25" customHeight="1">
      <c r="B26" s="170" t="s">
        <v>402</v>
      </c>
      <c r="C26" s="132">
        <v>153999.10999999999</v>
      </c>
      <c r="D26" s="132">
        <v>153999.10999999999</v>
      </c>
      <c r="E26" s="132"/>
      <c r="F26" s="132"/>
    </row>
    <row r="27" spans="2:6" ht="14.25" customHeight="1">
      <c r="B27" s="106" t="s">
        <v>401</v>
      </c>
      <c r="C27" s="132">
        <v>300.5</v>
      </c>
      <c r="D27" s="132">
        <v>300.5</v>
      </c>
      <c r="E27" s="132"/>
      <c r="F27" s="132"/>
    </row>
    <row r="28" spans="2:6" ht="14.25" customHeight="1">
      <c r="B28" s="106" t="s">
        <v>400</v>
      </c>
      <c r="C28" s="132">
        <v>-1024</v>
      </c>
      <c r="D28" s="132">
        <v>-1024</v>
      </c>
      <c r="E28" s="132"/>
      <c r="F28" s="132"/>
    </row>
    <row r="29" spans="2:6" ht="14.25" customHeight="1">
      <c r="B29" s="106" t="s">
        <v>399</v>
      </c>
      <c r="C29" s="132">
        <v>131.25</v>
      </c>
      <c r="D29" s="132">
        <v>131.25</v>
      </c>
      <c r="E29" s="132"/>
      <c r="F29" s="132"/>
    </row>
    <row r="30" spans="2:6" ht="14.25" customHeight="1">
      <c r="B30" s="106" t="s">
        <v>398</v>
      </c>
      <c r="C30" s="132">
        <v>-3758929.73</v>
      </c>
      <c r="D30" s="132">
        <v>-3758929.73</v>
      </c>
      <c r="E30" s="132"/>
      <c r="F30" s="132"/>
    </row>
    <row r="31" spans="2:6" ht="14.25" customHeight="1">
      <c r="B31" s="103" t="s">
        <v>397</v>
      </c>
      <c r="C31" s="132">
        <v>39000</v>
      </c>
      <c r="D31" s="132">
        <v>39000</v>
      </c>
      <c r="E31" s="132"/>
      <c r="F31" s="132"/>
    </row>
    <row r="32" spans="2:6" ht="14.25" customHeight="1">
      <c r="C32" s="100">
        <f>SUM(C25:C31)</f>
        <v>-3566522.87</v>
      </c>
      <c r="D32" s="100">
        <f>SUM(D25:D31)</f>
        <v>-3566522.87</v>
      </c>
      <c r="E32" s="13">
        <f>SUM(E25:E31)</f>
        <v>0</v>
      </c>
      <c r="F32" s="13">
        <f>SUM(F25:F31)</f>
        <v>0</v>
      </c>
    </row>
    <row r="33" spans="2:7" ht="14.25" customHeight="1"/>
    <row r="34" spans="2:7" ht="14.25" customHeight="1">
      <c r="B34" s="172" t="s">
        <v>396</v>
      </c>
    </row>
    <row r="35" spans="2:7" ht="14.25" customHeight="1">
      <c r="B35" s="171"/>
    </row>
    <row r="36" spans="2:7" ht="24" customHeight="1">
      <c r="B36" s="165" t="s">
        <v>395</v>
      </c>
      <c r="C36" s="13" t="s">
        <v>266</v>
      </c>
      <c r="D36" s="13" t="s">
        <v>394</v>
      </c>
    </row>
    <row r="37" spans="2:7" ht="14.25" customHeight="1">
      <c r="B37" s="22" t="s">
        <v>393</v>
      </c>
      <c r="C37" s="115"/>
      <c r="D37" s="115">
        <v>0</v>
      </c>
    </row>
    <row r="38" spans="2:7" ht="14.25" customHeight="1">
      <c r="B38" s="19"/>
      <c r="C38" s="104"/>
      <c r="D38" s="104">
        <v>0</v>
      </c>
    </row>
    <row r="39" spans="2:7" ht="14.25" customHeight="1">
      <c r="B39" s="19" t="s">
        <v>392</v>
      </c>
      <c r="C39" s="104"/>
      <c r="D39" s="104"/>
    </row>
    <row r="40" spans="2:7" ht="14.25" customHeight="1">
      <c r="B40" s="16"/>
      <c r="C40" s="101"/>
      <c r="D40" s="101">
        <v>0</v>
      </c>
    </row>
    <row r="41" spans="2:7" ht="14.25" customHeight="1">
      <c r="B41" s="176"/>
      <c r="C41" s="13">
        <f>SUM(C36:C40)</f>
        <v>0</v>
      </c>
      <c r="D41" s="13"/>
    </row>
    <row r="42" spans="2:7" ht="14.25" customHeight="1">
      <c r="B42" s="176"/>
      <c r="C42" s="84"/>
      <c r="D42" s="84"/>
    </row>
    <row r="43" spans="2:7" ht="14.25" customHeight="1">
      <c r="B43" s="172" t="s">
        <v>391</v>
      </c>
    </row>
    <row r="44" spans="2:7" ht="14.25" customHeight="1">
      <c r="B44" s="171"/>
    </row>
    <row r="45" spans="2:7" ht="27.75" customHeight="1">
      <c r="B45" s="165" t="s">
        <v>390</v>
      </c>
      <c r="C45" s="13" t="s">
        <v>266</v>
      </c>
      <c r="D45" s="13" t="s">
        <v>179</v>
      </c>
      <c r="E45" s="13" t="s">
        <v>272</v>
      </c>
      <c r="F45" s="184" t="s">
        <v>389</v>
      </c>
      <c r="G45" s="13" t="s">
        <v>388</v>
      </c>
    </row>
    <row r="46" spans="2:7" ht="14.25" customHeight="1">
      <c r="B46" s="183" t="s">
        <v>387</v>
      </c>
      <c r="C46" s="84"/>
      <c r="D46" s="84">
        <v>0</v>
      </c>
      <c r="E46" s="84">
        <v>0</v>
      </c>
      <c r="F46" s="84">
        <v>0</v>
      </c>
      <c r="G46" s="17">
        <v>0</v>
      </c>
    </row>
    <row r="47" spans="2:7" ht="14.25" customHeight="1">
      <c r="B47" s="183"/>
      <c r="C47" s="84"/>
      <c r="D47" s="84">
        <v>0</v>
      </c>
      <c r="E47" s="84">
        <v>0</v>
      </c>
      <c r="F47" s="84">
        <v>0</v>
      </c>
      <c r="G47" s="17">
        <v>0</v>
      </c>
    </row>
    <row r="48" spans="2:7" ht="14.25" customHeight="1">
      <c r="B48" s="183"/>
      <c r="C48" s="84"/>
      <c r="D48" s="84">
        <v>0</v>
      </c>
      <c r="E48" s="84">
        <v>0</v>
      </c>
      <c r="F48" s="84">
        <v>0</v>
      </c>
      <c r="G48" s="17">
        <v>0</v>
      </c>
    </row>
    <row r="49" spans="2:7" ht="14.25" customHeight="1">
      <c r="B49" s="182"/>
      <c r="C49" s="181"/>
      <c r="D49" s="181">
        <v>0</v>
      </c>
      <c r="E49" s="181">
        <v>0</v>
      </c>
      <c r="F49" s="181">
        <v>0</v>
      </c>
      <c r="G49" s="180">
        <v>0</v>
      </c>
    </row>
    <row r="50" spans="2:7" ht="15" customHeight="1">
      <c r="B50" s="176"/>
      <c r="C50" s="13">
        <f>SUM(C45:C49)</f>
        <v>0</v>
      </c>
      <c r="D50" s="179">
        <v>0</v>
      </c>
      <c r="E50" s="178">
        <v>0</v>
      </c>
      <c r="F50" s="178">
        <v>0</v>
      </c>
      <c r="G50" s="177">
        <v>0</v>
      </c>
    </row>
    <row r="51" spans="2:7">
      <c r="B51" s="176"/>
      <c r="C51" s="173"/>
      <c r="D51" s="173"/>
      <c r="E51" s="173"/>
      <c r="F51" s="173"/>
      <c r="G51" s="173"/>
    </row>
    <row r="52" spans="2:7" ht="26.25" customHeight="1">
      <c r="B52" s="165" t="s">
        <v>386</v>
      </c>
      <c r="C52" s="13" t="s">
        <v>266</v>
      </c>
      <c r="D52" s="13" t="s">
        <v>179</v>
      </c>
      <c r="E52" s="13" t="s">
        <v>385</v>
      </c>
      <c r="F52" s="173"/>
      <c r="G52" s="173"/>
    </row>
    <row r="53" spans="2:7">
      <c r="B53" s="22" t="s">
        <v>384</v>
      </c>
      <c r="C53" s="17"/>
      <c r="D53" s="104">
        <v>0</v>
      </c>
      <c r="E53" s="104">
        <v>0</v>
      </c>
      <c r="F53" s="173"/>
      <c r="G53" s="173"/>
    </row>
    <row r="54" spans="2:7">
      <c r="B54" s="16"/>
      <c r="C54" s="17"/>
      <c r="D54" s="104">
        <v>0</v>
      </c>
      <c r="E54" s="104">
        <v>0</v>
      </c>
      <c r="F54" s="173"/>
      <c r="G54" s="173"/>
    </row>
    <row r="55" spans="2:7" ht="16.5" customHeight="1">
      <c r="B55" s="176"/>
      <c r="C55" s="13">
        <f>SUM(C53:C54)</f>
        <v>0</v>
      </c>
      <c r="D55" s="175"/>
      <c r="E55" s="174"/>
      <c r="F55" s="173"/>
      <c r="G55" s="173"/>
    </row>
    <row r="56" spans="2:7">
      <c r="B56" s="172" t="s">
        <v>383</v>
      </c>
    </row>
    <row r="58" spans="2:7">
      <c r="B58" s="171"/>
    </row>
    <row r="59" spans="2:7" ht="24" customHeight="1">
      <c r="B59" s="165" t="s">
        <v>382</v>
      </c>
      <c r="C59" s="13" t="s">
        <v>8</v>
      </c>
      <c r="D59" s="13" t="s">
        <v>7</v>
      </c>
      <c r="E59" s="13" t="s">
        <v>6</v>
      </c>
      <c r="F59" s="13" t="s">
        <v>344</v>
      </c>
    </row>
    <row r="60" spans="2:7">
      <c r="B60" s="170" t="s">
        <v>381</v>
      </c>
      <c r="C60" s="140">
        <v>31758696.41</v>
      </c>
      <c r="D60" s="140">
        <v>31758696.41</v>
      </c>
      <c r="E60" s="140">
        <v>0</v>
      </c>
      <c r="F60" s="126">
        <v>0</v>
      </c>
    </row>
    <row r="61" spans="2:7">
      <c r="B61" s="106" t="s">
        <v>380</v>
      </c>
      <c r="C61" s="140">
        <v>65770481.520000003</v>
      </c>
      <c r="D61" s="140">
        <v>65770481.520000003</v>
      </c>
      <c r="E61" s="140">
        <v>0</v>
      </c>
      <c r="F61" s="132"/>
    </row>
    <row r="62" spans="2:7">
      <c r="B62" s="136" t="s">
        <v>379</v>
      </c>
      <c r="C62" s="168">
        <f>SUM(C60:C61)</f>
        <v>97529177.930000007</v>
      </c>
      <c r="D62" s="168">
        <f>SUM(D60:D61)</f>
        <v>97529177.930000007</v>
      </c>
      <c r="E62" s="168">
        <v>6343267.5899999999</v>
      </c>
      <c r="F62" s="132"/>
    </row>
    <row r="63" spans="2:7">
      <c r="B63" s="106" t="s">
        <v>103</v>
      </c>
      <c r="C63" s="140">
        <v>954721.78</v>
      </c>
      <c r="D63" s="140">
        <v>1347237.2</v>
      </c>
      <c r="E63" s="140">
        <v>392515.42</v>
      </c>
      <c r="F63" s="132"/>
    </row>
    <row r="64" spans="2:7">
      <c r="B64" s="106" t="s">
        <v>378</v>
      </c>
      <c r="C64" s="140">
        <v>1011542.7</v>
      </c>
      <c r="D64" s="140">
        <v>1011542.7</v>
      </c>
      <c r="E64" s="140">
        <v>0</v>
      </c>
      <c r="F64" s="132"/>
    </row>
    <row r="65" spans="2:6">
      <c r="B65" s="106" t="s">
        <v>377</v>
      </c>
      <c r="C65" s="140">
        <v>57171.01</v>
      </c>
      <c r="D65" s="140">
        <v>57171.01</v>
      </c>
      <c r="E65" s="140">
        <v>0</v>
      </c>
      <c r="F65" s="132"/>
    </row>
    <row r="66" spans="2:6">
      <c r="B66" s="106" t="s">
        <v>102</v>
      </c>
      <c r="C66" s="140">
        <v>1452961.37</v>
      </c>
      <c r="D66" s="140">
        <v>2068250.24</v>
      </c>
      <c r="E66" s="140">
        <v>615288.87</v>
      </c>
      <c r="F66" s="132"/>
    </row>
    <row r="67" spans="2:6">
      <c r="B67" s="106" t="s">
        <v>376</v>
      </c>
      <c r="C67" s="140">
        <v>403983.85</v>
      </c>
      <c r="D67" s="140">
        <v>403983.85</v>
      </c>
      <c r="E67" s="140">
        <v>0</v>
      </c>
      <c r="F67" s="132"/>
    </row>
    <row r="68" spans="2:6">
      <c r="B68" s="106" t="s">
        <v>375</v>
      </c>
      <c r="C68" s="140">
        <v>38238.959999999999</v>
      </c>
      <c r="D68" s="140">
        <v>38238.959999999999</v>
      </c>
      <c r="E68" s="140">
        <v>0</v>
      </c>
      <c r="F68" s="132"/>
    </row>
    <row r="69" spans="2:6">
      <c r="B69" s="106" t="s">
        <v>374</v>
      </c>
      <c r="C69" s="140">
        <v>-21689</v>
      </c>
      <c r="D69" s="140">
        <v>-21689</v>
      </c>
      <c r="E69" s="140">
        <v>0</v>
      </c>
      <c r="F69" s="132"/>
    </row>
    <row r="70" spans="2:6">
      <c r="B70" s="106" t="s">
        <v>101</v>
      </c>
      <c r="C70" s="140">
        <v>358544.4</v>
      </c>
      <c r="D70" s="140">
        <v>376144.4</v>
      </c>
      <c r="E70" s="140">
        <v>17600</v>
      </c>
      <c r="F70" s="132"/>
    </row>
    <row r="71" spans="2:6">
      <c r="B71" s="106" t="s">
        <v>373</v>
      </c>
      <c r="C71" s="140">
        <v>120214.74</v>
      </c>
      <c r="D71" s="140">
        <v>120214.74</v>
      </c>
      <c r="E71" s="140">
        <v>0</v>
      </c>
      <c r="F71" s="132"/>
    </row>
    <row r="72" spans="2:6">
      <c r="B72" s="106" t="s">
        <v>372</v>
      </c>
      <c r="C72" s="140">
        <v>3783.92</v>
      </c>
      <c r="D72" s="140">
        <v>3783.92</v>
      </c>
      <c r="E72" s="140">
        <v>0</v>
      </c>
      <c r="F72" s="132"/>
    </row>
    <row r="73" spans="2:6">
      <c r="B73" s="106" t="s">
        <v>100</v>
      </c>
      <c r="C73" s="140">
        <v>1476830.96</v>
      </c>
      <c r="D73" s="140">
        <v>2494184.2999999998</v>
      </c>
      <c r="E73" s="140">
        <v>1017353.34</v>
      </c>
      <c r="F73" s="132"/>
    </row>
    <row r="74" spans="2:6">
      <c r="B74" s="106" t="s">
        <v>371</v>
      </c>
      <c r="C74" s="140">
        <v>8675611.5299999993</v>
      </c>
      <c r="D74" s="140">
        <v>8675611.5299999993</v>
      </c>
      <c r="E74" s="140">
        <v>0</v>
      </c>
      <c r="F74" s="132"/>
    </row>
    <row r="75" spans="2:6">
      <c r="B75" s="106" t="s">
        <v>99</v>
      </c>
      <c r="C75" s="140">
        <v>0</v>
      </c>
      <c r="D75" s="140">
        <v>21031.11</v>
      </c>
      <c r="E75" s="140">
        <v>21031.11</v>
      </c>
      <c r="F75" s="132"/>
    </row>
    <row r="76" spans="2:6">
      <c r="B76" s="106" t="s">
        <v>370</v>
      </c>
      <c r="C76" s="140">
        <v>1184955</v>
      </c>
      <c r="D76" s="140">
        <v>1184955</v>
      </c>
      <c r="E76" s="140">
        <v>0</v>
      </c>
      <c r="F76" s="132"/>
    </row>
    <row r="77" spans="2:6">
      <c r="B77" s="106" t="s">
        <v>369</v>
      </c>
      <c r="C77" s="140">
        <v>305800</v>
      </c>
      <c r="D77" s="140">
        <v>305800</v>
      </c>
      <c r="E77" s="140">
        <v>0</v>
      </c>
      <c r="F77" s="132"/>
    </row>
    <row r="78" spans="2:6">
      <c r="B78" s="106" t="s">
        <v>98</v>
      </c>
      <c r="C78" s="140">
        <v>214600</v>
      </c>
      <c r="D78" s="140">
        <v>274190</v>
      </c>
      <c r="E78" s="140">
        <v>59590</v>
      </c>
      <c r="F78" s="132"/>
    </row>
    <row r="79" spans="2:6">
      <c r="B79" s="106" t="s">
        <v>97</v>
      </c>
      <c r="C79" s="140">
        <v>1586338.5</v>
      </c>
      <c r="D79" s="140">
        <v>1612038.5</v>
      </c>
      <c r="E79" s="140">
        <v>25700</v>
      </c>
      <c r="F79" s="132"/>
    </row>
    <row r="80" spans="2:6">
      <c r="B80" s="106" t="s">
        <v>368</v>
      </c>
      <c r="C80" s="140">
        <v>522200</v>
      </c>
      <c r="D80" s="140">
        <v>522200</v>
      </c>
      <c r="E80" s="140">
        <v>0</v>
      </c>
      <c r="F80" s="132"/>
    </row>
    <row r="81" spans="2:6">
      <c r="B81" s="106" t="s">
        <v>367</v>
      </c>
      <c r="C81" s="140">
        <v>80783.350000000006</v>
      </c>
      <c r="D81" s="140">
        <v>80783.350000000006</v>
      </c>
      <c r="E81" s="140">
        <v>0</v>
      </c>
      <c r="F81" s="132"/>
    </row>
    <row r="82" spans="2:6">
      <c r="B82" s="106" t="s">
        <v>96</v>
      </c>
      <c r="C82" s="140">
        <v>0</v>
      </c>
      <c r="D82" s="140">
        <v>707.86</v>
      </c>
      <c r="E82" s="140">
        <v>707.86</v>
      </c>
      <c r="F82" s="132"/>
    </row>
    <row r="83" spans="2:6">
      <c r="B83" s="106" t="s">
        <v>366</v>
      </c>
      <c r="C83" s="140">
        <v>27200.19</v>
      </c>
      <c r="D83" s="140">
        <v>27200.19</v>
      </c>
      <c r="E83" s="140">
        <v>0</v>
      </c>
      <c r="F83" s="132"/>
    </row>
    <row r="84" spans="2:6">
      <c r="B84" s="106" t="s">
        <v>365</v>
      </c>
      <c r="C84" s="140">
        <v>131648.4</v>
      </c>
      <c r="D84" s="140">
        <v>131648.4</v>
      </c>
      <c r="E84" s="140">
        <v>0</v>
      </c>
      <c r="F84" s="132"/>
    </row>
    <row r="85" spans="2:6">
      <c r="B85" s="106" t="s">
        <v>95</v>
      </c>
      <c r="C85" s="140">
        <v>7502.55</v>
      </c>
      <c r="D85" s="140">
        <v>30271.55</v>
      </c>
      <c r="E85" s="140">
        <v>22769</v>
      </c>
      <c r="F85" s="132"/>
    </row>
    <row r="86" spans="2:6">
      <c r="B86" s="106" t="s">
        <v>364</v>
      </c>
      <c r="C86" s="140">
        <v>1268067.52</v>
      </c>
      <c r="D86" s="140">
        <v>1268067.52</v>
      </c>
      <c r="E86" s="140">
        <v>0</v>
      </c>
      <c r="F86" s="132"/>
    </row>
    <row r="87" spans="2:6">
      <c r="B87" s="136" t="s">
        <v>363</v>
      </c>
      <c r="C87" s="168">
        <f>SUM(C63:C86)</f>
        <v>19861011.73</v>
      </c>
      <c r="D87" s="168">
        <f>SUM(D63:D86)</f>
        <v>22033567.329999998</v>
      </c>
      <c r="E87" s="168">
        <f>SUM(E63:E86)</f>
        <v>2172555.6</v>
      </c>
      <c r="F87" s="132"/>
    </row>
    <row r="88" spans="2:6">
      <c r="B88" s="106" t="s">
        <v>362</v>
      </c>
      <c r="C88" s="140">
        <v>-956411.58</v>
      </c>
      <c r="D88" s="140">
        <v>-956411.58</v>
      </c>
      <c r="E88" s="140">
        <v>0</v>
      </c>
      <c r="F88" s="132"/>
    </row>
    <row r="89" spans="2:6">
      <c r="B89" s="106" t="s">
        <v>361</v>
      </c>
      <c r="C89" s="140">
        <v>-14779.01</v>
      </c>
      <c r="D89" s="140">
        <v>-14779.01</v>
      </c>
      <c r="E89" s="140">
        <v>0</v>
      </c>
      <c r="F89" s="132"/>
    </row>
    <row r="90" spans="2:6">
      <c r="B90" s="106" t="s">
        <v>360</v>
      </c>
      <c r="C90" s="140">
        <v>-1695896.99</v>
      </c>
      <c r="D90" s="140">
        <v>-1695896.99</v>
      </c>
      <c r="E90" s="140">
        <v>0</v>
      </c>
      <c r="F90" s="132">
        <v>0</v>
      </c>
    </row>
    <row r="91" spans="2:6">
      <c r="B91" s="106" t="s">
        <v>359</v>
      </c>
      <c r="C91" s="140">
        <v>-16424.849999999999</v>
      </c>
      <c r="D91" s="140">
        <v>-16424.849999999999</v>
      </c>
      <c r="E91" s="140">
        <v>0</v>
      </c>
      <c r="F91" s="132">
        <v>0</v>
      </c>
    </row>
    <row r="92" spans="2:6">
      <c r="B92" s="106" t="s">
        <v>358</v>
      </c>
      <c r="C92" s="140">
        <v>-99865.8</v>
      </c>
      <c r="D92" s="140">
        <v>-99865.8</v>
      </c>
      <c r="E92" s="140">
        <v>0</v>
      </c>
      <c r="F92" s="132"/>
    </row>
    <row r="93" spans="2:6">
      <c r="B93" s="106" t="s">
        <v>357</v>
      </c>
      <c r="C93" s="140">
        <v>-37066.21</v>
      </c>
      <c r="D93" s="140">
        <v>-37066.21</v>
      </c>
      <c r="E93" s="140">
        <v>0</v>
      </c>
      <c r="F93" s="132"/>
    </row>
    <row r="94" spans="2:6">
      <c r="B94" s="106" t="s">
        <v>356</v>
      </c>
      <c r="C94" s="140">
        <v>-851.38</v>
      </c>
      <c r="D94" s="140">
        <v>-851.38</v>
      </c>
      <c r="E94" s="140">
        <v>0</v>
      </c>
      <c r="F94" s="132"/>
    </row>
    <row r="95" spans="2:6">
      <c r="B95" s="106" t="s">
        <v>355</v>
      </c>
      <c r="C95" s="140">
        <v>-9052668.1600000001</v>
      </c>
      <c r="D95" s="140">
        <v>-9052668.1600000001</v>
      </c>
      <c r="E95" s="140">
        <v>0</v>
      </c>
      <c r="F95" s="132"/>
    </row>
    <row r="96" spans="2:6">
      <c r="B96" s="106" t="s">
        <v>354</v>
      </c>
      <c r="C96" s="140">
        <v>-1001033.64</v>
      </c>
      <c r="D96" s="140">
        <v>-1001033.64</v>
      </c>
      <c r="E96" s="140">
        <v>0</v>
      </c>
      <c r="F96" s="132"/>
    </row>
    <row r="97" spans="2:6">
      <c r="B97" s="106" t="s">
        <v>353</v>
      </c>
      <c r="C97" s="140">
        <v>-165420.82999999999</v>
      </c>
      <c r="D97" s="140">
        <v>-165420.82999999999</v>
      </c>
      <c r="E97" s="140">
        <v>0</v>
      </c>
      <c r="F97" s="132"/>
    </row>
    <row r="98" spans="2:6">
      <c r="B98" s="106" t="s">
        <v>352</v>
      </c>
      <c r="C98" s="140">
        <v>-470832.35</v>
      </c>
      <c r="D98" s="140">
        <v>-470832.35</v>
      </c>
      <c r="E98" s="140">
        <v>0</v>
      </c>
      <c r="F98" s="132"/>
    </row>
    <row r="99" spans="2:6">
      <c r="B99" s="106" t="s">
        <v>351</v>
      </c>
      <c r="C99" s="140">
        <v>-134621.67000000001</v>
      </c>
      <c r="D99" s="140">
        <v>-134621.67000000001</v>
      </c>
      <c r="E99" s="140">
        <v>0</v>
      </c>
      <c r="F99" s="132"/>
    </row>
    <row r="100" spans="2:6">
      <c r="B100" s="106" t="s">
        <v>350</v>
      </c>
      <c r="C100" s="140">
        <v>-78005.19</v>
      </c>
      <c r="D100" s="140">
        <v>-78005.19</v>
      </c>
      <c r="E100" s="140">
        <v>0</v>
      </c>
      <c r="F100" s="132"/>
    </row>
    <row r="101" spans="2:6">
      <c r="B101" s="106" t="s">
        <v>349</v>
      </c>
      <c r="C101" s="140">
        <v>-27200.19</v>
      </c>
      <c r="D101" s="140">
        <v>-27200.19</v>
      </c>
      <c r="E101" s="140">
        <v>0</v>
      </c>
      <c r="F101" s="132"/>
    </row>
    <row r="102" spans="2:6">
      <c r="B102" s="106" t="s">
        <v>348</v>
      </c>
      <c r="C102" s="140">
        <v>-40591.589999999997</v>
      </c>
      <c r="D102" s="140">
        <v>-40591.589999999997</v>
      </c>
      <c r="E102" s="140">
        <v>0</v>
      </c>
      <c r="F102" s="132"/>
    </row>
    <row r="103" spans="2:6">
      <c r="B103" s="106" t="s">
        <v>347</v>
      </c>
      <c r="C103" s="140">
        <v>-1117042.57</v>
      </c>
      <c r="D103" s="140">
        <v>-1117042.57</v>
      </c>
      <c r="E103" s="140">
        <v>0</v>
      </c>
      <c r="F103" s="132"/>
    </row>
    <row r="104" spans="2:6">
      <c r="B104" s="169" t="s">
        <v>346</v>
      </c>
      <c r="C104" s="168">
        <f>SUM(C88:C103)</f>
        <v>-14908712.01</v>
      </c>
      <c r="D104" s="168">
        <f>SUM(D88:D103)</f>
        <v>-14908712.01</v>
      </c>
      <c r="E104" s="168">
        <f>SUM(E88:E103)</f>
        <v>0</v>
      </c>
      <c r="F104" s="132"/>
    </row>
    <row r="105" spans="2:6" ht="18" customHeight="1">
      <c r="C105" s="100">
        <f>SUM(C62+C87+C104)</f>
        <v>102481477.65000001</v>
      </c>
      <c r="D105" s="100">
        <f>SUM(D62+D87+D104)</f>
        <v>104654033.25</v>
      </c>
      <c r="E105" s="100">
        <f>SUM(E62+E87+E104)</f>
        <v>8515823.1899999995</v>
      </c>
      <c r="F105" s="166"/>
    </row>
    <row r="108" spans="2:6" ht="21.75" customHeight="1">
      <c r="B108" s="165" t="s">
        <v>345</v>
      </c>
      <c r="C108" s="13" t="s">
        <v>8</v>
      </c>
      <c r="D108" s="13" t="s">
        <v>7</v>
      </c>
      <c r="E108" s="13" t="s">
        <v>6</v>
      </c>
      <c r="F108" s="13" t="s">
        <v>344</v>
      </c>
    </row>
    <row r="109" spans="2:6">
      <c r="B109" s="22" t="s">
        <v>343</v>
      </c>
      <c r="C109" s="115"/>
      <c r="D109" s="115"/>
      <c r="E109" s="115"/>
      <c r="F109" s="115"/>
    </row>
    <row r="110" spans="2:6">
      <c r="B110" s="19" t="s">
        <v>342</v>
      </c>
      <c r="C110" s="104"/>
      <c r="D110" s="104"/>
      <c r="E110" s="104"/>
      <c r="F110" s="104"/>
    </row>
    <row r="111" spans="2:6">
      <c r="B111" s="19" t="s">
        <v>341</v>
      </c>
      <c r="C111" s="104"/>
      <c r="D111" s="104"/>
      <c r="E111" s="104"/>
      <c r="F111" s="104"/>
    </row>
    <row r="112" spans="2:6" ht="15">
      <c r="B112" s="167"/>
      <c r="C112" s="101"/>
      <c r="D112" s="101"/>
      <c r="E112" s="101"/>
      <c r="F112" s="101"/>
    </row>
    <row r="113" spans="2:6" ht="16.5" customHeight="1">
      <c r="C113" s="13">
        <f>SUM(C111:C112)</f>
        <v>0</v>
      </c>
      <c r="D113" s="13">
        <f>SUM(D111:D112)</f>
        <v>0</v>
      </c>
      <c r="E113" s="13">
        <f>SUM(E111:E112)</f>
        <v>0</v>
      </c>
      <c r="F113" s="166"/>
    </row>
    <row r="116" spans="2:6" ht="27" customHeight="1">
      <c r="B116" s="165" t="s">
        <v>340</v>
      </c>
      <c r="C116" s="13" t="s">
        <v>266</v>
      </c>
    </row>
    <row r="117" spans="2:6">
      <c r="B117" s="22" t="s">
        <v>339</v>
      </c>
      <c r="C117" s="115"/>
    </row>
    <row r="118" spans="2:6">
      <c r="B118" s="19"/>
      <c r="C118" s="104"/>
    </row>
    <row r="119" spans="2:6">
      <c r="B119" s="16"/>
      <c r="C119" s="101"/>
    </row>
    <row r="120" spans="2:6" ht="15" customHeight="1">
      <c r="C120" s="13">
        <f>SUM(C118:C119)</f>
        <v>0</v>
      </c>
    </row>
    <row r="121" spans="2:6" ht="15">
      <c r="B121"/>
    </row>
    <row r="123" spans="2:6" ht="22.5" customHeight="1">
      <c r="B123" s="25" t="s">
        <v>338</v>
      </c>
      <c r="C123" s="24" t="s">
        <v>266</v>
      </c>
      <c r="D123" s="164" t="s">
        <v>304</v>
      </c>
    </row>
    <row r="124" spans="2:6">
      <c r="B124" s="163"/>
      <c r="C124" s="162"/>
      <c r="D124" s="161"/>
    </row>
    <row r="125" spans="2:6">
      <c r="B125" s="160"/>
      <c r="C125" s="159"/>
      <c r="D125" s="158"/>
    </row>
    <row r="126" spans="2:6">
      <c r="B126" s="157"/>
      <c r="C126" s="156"/>
      <c r="D126" s="156"/>
    </row>
    <row r="127" spans="2:6">
      <c r="B127" s="157"/>
      <c r="C127" s="156"/>
      <c r="D127" s="156"/>
    </row>
    <row r="128" spans="2:6">
      <c r="B128" s="155"/>
      <c r="C128" s="154"/>
      <c r="D128" s="154"/>
    </row>
    <row r="129" spans="2:6" ht="14.25" customHeight="1">
      <c r="C129" s="13">
        <f>SUM(C127:C128)</f>
        <v>0</v>
      </c>
      <c r="D129" s="13"/>
    </row>
    <row r="131" spans="2:6">
      <c r="B131" s="66" t="s">
        <v>337</v>
      </c>
    </row>
    <row r="133" spans="2:6" ht="20.25" customHeight="1">
      <c r="B133" s="25" t="s">
        <v>336</v>
      </c>
      <c r="C133" s="24" t="s">
        <v>266</v>
      </c>
      <c r="D133" s="13" t="s">
        <v>335</v>
      </c>
      <c r="E133" s="13" t="s">
        <v>334</v>
      </c>
      <c r="F133" s="13" t="s">
        <v>333</v>
      </c>
    </row>
    <row r="134" spans="2:6">
      <c r="B134" s="22" t="s">
        <v>332</v>
      </c>
      <c r="C134" s="126"/>
      <c r="D134" s="126"/>
      <c r="E134" s="126"/>
      <c r="F134" s="126"/>
    </row>
    <row r="135" spans="2:6">
      <c r="B135" s="106" t="s">
        <v>331</v>
      </c>
      <c r="C135" s="132">
        <v>-1609386.11</v>
      </c>
      <c r="D135" s="132">
        <v>-1609386.11</v>
      </c>
      <c r="E135" s="132"/>
      <c r="F135" s="132"/>
    </row>
    <row r="136" spans="2:6">
      <c r="B136" s="106" t="s">
        <v>330</v>
      </c>
      <c r="C136" s="132">
        <v>519785.67</v>
      </c>
      <c r="D136" s="132">
        <v>519785.67</v>
      </c>
      <c r="E136" s="132"/>
      <c r="F136" s="132"/>
    </row>
    <row r="137" spans="2:6">
      <c r="B137" s="106" t="s">
        <v>329</v>
      </c>
      <c r="C137" s="132">
        <v>-24141.68</v>
      </c>
      <c r="D137" s="132">
        <v>-24141.68</v>
      </c>
      <c r="E137" s="132"/>
      <c r="F137" s="132"/>
    </row>
    <row r="138" spans="2:6">
      <c r="B138" s="106" t="s">
        <v>328</v>
      </c>
      <c r="C138" s="132">
        <v>30849.439999999999</v>
      </c>
      <c r="D138" s="132">
        <v>30849.439999999999</v>
      </c>
      <c r="E138" s="132"/>
      <c r="F138" s="132"/>
    </row>
    <row r="139" spans="2:6">
      <c r="B139" s="106" t="s">
        <v>327</v>
      </c>
      <c r="C139" s="132">
        <v>52694.51</v>
      </c>
      <c r="D139" s="132">
        <v>52694.51</v>
      </c>
      <c r="E139" s="132"/>
      <c r="F139" s="132"/>
    </row>
    <row r="140" spans="2:6">
      <c r="B140" s="106" t="s">
        <v>326</v>
      </c>
      <c r="C140" s="132">
        <v>-174886.82</v>
      </c>
      <c r="D140" s="132">
        <v>-174886.82</v>
      </c>
      <c r="E140" s="132"/>
      <c r="F140" s="132"/>
    </row>
    <row r="141" spans="2:6">
      <c r="B141" s="106" t="s">
        <v>325</v>
      </c>
      <c r="C141" s="132">
        <v>37662</v>
      </c>
      <c r="D141" s="132">
        <v>37662</v>
      </c>
      <c r="E141" s="132"/>
      <c r="F141" s="132"/>
    </row>
    <row r="142" spans="2:6">
      <c r="B142" s="106" t="s">
        <v>324</v>
      </c>
      <c r="C142" s="132">
        <v>85500</v>
      </c>
      <c r="D142" s="132">
        <v>85500</v>
      </c>
      <c r="E142" s="132"/>
      <c r="F142" s="132"/>
    </row>
    <row r="143" spans="2:6">
      <c r="B143" s="106" t="s">
        <v>323</v>
      </c>
      <c r="C143" s="132">
        <v>882116.72</v>
      </c>
      <c r="D143" s="132">
        <v>882116.72</v>
      </c>
      <c r="E143" s="132"/>
      <c r="F143" s="132"/>
    </row>
    <row r="144" spans="2:6">
      <c r="B144" s="106" t="s">
        <v>322</v>
      </c>
      <c r="C144" s="132">
        <v>154598.82999999999</v>
      </c>
      <c r="D144" s="132">
        <v>154598.82999999999</v>
      </c>
      <c r="E144" s="132"/>
      <c r="F144" s="132"/>
    </row>
    <row r="145" spans="2:6">
      <c r="B145" s="106" t="s">
        <v>321</v>
      </c>
      <c r="C145" s="132">
        <v>87515.36</v>
      </c>
      <c r="D145" s="132">
        <v>87515.36</v>
      </c>
      <c r="E145" s="132"/>
      <c r="F145" s="132"/>
    </row>
    <row r="146" spans="2:6">
      <c r="B146" s="106" t="s">
        <v>320</v>
      </c>
      <c r="C146" s="132">
        <v>772.23</v>
      </c>
      <c r="D146" s="132">
        <v>772.23</v>
      </c>
      <c r="E146" s="132"/>
      <c r="F146" s="132"/>
    </row>
    <row r="147" spans="2:6">
      <c r="B147" s="106" t="s">
        <v>319</v>
      </c>
      <c r="C147" s="132">
        <v>177432.9</v>
      </c>
      <c r="D147" s="132">
        <v>177432.9</v>
      </c>
      <c r="E147" s="132"/>
      <c r="F147" s="132"/>
    </row>
    <row r="148" spans="2:6">
      <c r="B148" s="106" t="s">
        <v>318</v>
      </c>
      <c r="C148" s="132">
        <v>96347.79</v>
      </c>
      <c r="D148" s="132">
        <v>96347.79</v>
      </c>
      <c r="E148" s="132"/>
      <c r="F148" s="132"/>
    </row>
    <row r="149" spans="2:6">
      <c r="B149" s="106" t="s">
        <v>317</v>
      </c>
      <c r="C149" s="132">
        <v>15598.68</v>
      </c>
      <c r="D149" s="132">
        <v>15598.68</v>
      </c>
      <c r="E149" s="132"/>
      <c r="F149" s="132"/>
    </row>
    <row r="150" spans="2:6">
      <c r="B150" s="106" t="s">
        <v>316</v>
      </c>
      <c r="C150" s="132">
        <v>392490.67</v>
      </c>
      <c r="D150" s="132">
        <v>392490.67</v>
      </c>
      <c r="E150" s="132"/>
      <c r="F150" s="132"/>
    </row>
    <row r="151" spans="2:6">
      <c r="B151" s="106" t="s">
        <v>315</v>
      </c>
      <c r="C151" s="132">
        <v>158962.03</v>
      </c>
      <c r="D151" s="132">
        <v>158962.03</v>
      </c>
      <c r="E151" s="132"/>
      <c r="F151" s="132"/>
    </row>
    <row r="152" spans="2:6">
      <c r="B152" s="106" t="s">
        <v>314</v>
      </c>
      <c r="C152" s="132">
        <v>35453.74</v>
      </c>
      <c r="D152" s="132">
        <v>35453.74</v>
      </c>
      <c r="E152" s="132"/>
      <c r="F152" s="132"/>
    </row>
    <row r="153" spans="2:6">
      <c r="B153" s="106" t="s">
        <v>313</v>
      </c>
      <c r="C153" s="132">
        <v>52625.4</v>
      </c>
      <c r="D153" s="132">
        <v>52625.4</v>
      </c>
      <c r="E153" s="132"/>
      <c r="F153" s="132"/>
    </row>
    <row r="154" spans="2:6">
      <c r="B154" s="106" t="s">
        <v>312</v>
      </c>
      <c r="C154" s="132">
        <v>4806.78</v>
      </c>
      <c r="D154" s="132">
        <v>4806.78</v>
      </c>
      <c r="E154" s="132"/>
      <c r="F154" s="132"/>
    </row>
    <row r="155" spans="2:6">
      <c r="B155" s="106" t="s">
        <v>311</v>
      </c>
      <c r="C155" s="132">
        <v>253044.86</v>
      </c>
      <c r="D155" s="132">
        <v>253044.86</v>
      </c>
      <c r="E155" s="132"/>
      <c r="F155" s="132"/>
    </row>
    <row r="156" spans="2:6">
      <c r="B156" s="106" t="s">
        <v>310</v>
      </c>
      <c r="C156" s="132">
        <v>-11325.96</v>
      </c>
      <c r="D156" s="132">
        <v>-11325.96</v>
      </c>
      <c r="E156" s="132"/>
      <c r="F156" s="132"/>
    </row>
    <row r="157" spans="2:6">
      <c r="B157" s="16"/>
      <c r="C157" s="131"/>
      <c r="D157" s="131"/>
      <c r="E157" s="131"/>
      <c r="F157" s="131"/>
    </row>
    <row r="158" spans="2:6" ht="16.5" customHeight="1">
      <c r="C158" s="100">
        <f>SUM(C135:C156)</f>
        <v>1218517.0399999998</v>
      </c>
      <c r="D158" s="100">
        <f>SUM(D135:D156)</f>
        <v>1218517.0399999998</v>
      </c>
      <c r="E158" s="13">
        <f>SUM(E157:E157)</f>
        <v>0</v>
      </c>
      <c r="F158" s="13">
        <f>SUM(F157:F157)</f>
        <v>0</v>
      </c>
    </row>
    <row r="161" spans="2:5" ht="20.25" customHeight="1">
      <c r="B161" s="25" t="s">
        <v>309</v>
      </c>
      <c r="C161" s="24" t="s">
        <v>266</v>
      </c>
      <c r="D161" s="13" t="s">
        <v>162</v>
      </c>
      <c r="E161" s="13" t="s">
        <v>304</v>
      </c>
    </row>
    <row r="162" spans="2:5">
      <c r="B162" s="127" t="s">
        <v>308</v>
      </c>
      <c r="C162" s="153"/>
      <c r="D162" s="152"/>
      <c r="E162" s="151"/>
    </row>
    <row r="163" spans="2:5">
      <c r="B163" s="150"/>
      <c r="C163" s="149"/>
      <c r="D163" s="148"/>
      <c r="E163" s="147"/>
    </row>
    <row r="164" spans="2:5">
      <c r="B164" s="146"/>
      <c r="C164" s="145"/>
      <c r="D164" s="144"/>
      <c r="E164" s="143"/>
    </row>
    <row r="165" spans="2:5" ht="16.5" customHeight="1">
      <c r="C165" s="13">
        <f>SUM(C163:C164)</f>
        <v>0</v>
      </c>
      <c r="D165" s="130"/>
      <c r="E165" s="129"/>
    </row>
    <row r="168" spans="2:5" ht="27.75" customHeight="1">
      <c r="B168" s="25" t="s">
        <v>307</v>
      </c>
      <c r="C168" s="24" t="s">
        <v>266</v>
      </c>
      <c r="D168" s="13" t="s">
        <v>162</v>
      </c>
      <c r="E168" s="13" t="s">
        <v>304</v>
      </c>
    </row>
    <row r="169" spans="2:5">
      <c r="B169" s="127" t="s">
        <v>306</v>
      </c>
      <c r="C169" s="153"/>
      <c r="D169" s="152"/>
      <c r="E169" s="151"/>
    </row>
    <row r="170" spans="2:5">
      <c r="B170" s="150"/>
      <c r="C170" s="149"/>
      <c r="D170" s="148"/>
      <c r="E170" s="147"/>
    </row>
    <row r="171" spans="2:5">
      <c r="B171" s="146"/>
      <c r="C171" s="145"/>
      <c r="D171" s="144"/>
      <c r="E171" s="143"/>
    </row>
    <row r="172" spans="2:5" ht="15" customHeight="1">
      <c r="C172" s="13">
        <f>SUM(C170:C171)</f>
        <v>0</v>
      </c>
      <c r="D172" s="130"/>
      <c r="E172" s="129"/>
    </row>
    <row r="173" spans="2:5" ht="15">
      <c r="B173"/>
    </row>
    <row r="175" spans="2:5" ht="24" customHeight="1">
      <c r="B175" s="25" t="s">
        <v>305</v>
      </c>
      <c r="C175" s="24" t="s">
        <v>266</v>
      </c>
      <c r="D175" s="13" t="s">
        <v>162</v>
      </c>
      <c r="E175" s="13" t="s">
        <v>304</v>
      </c>
    </row>
    <row r="176" spans="2:5">
      <c r="B176" s="127" t="s">
        <v>303</v>
      </c>
      <c r="C176" s="153"/>
      <c r="D176" s="152"/>
      <c r="E176" s="151"/>
    </row>
    <row r="177" spans="2:5">
      <c r="B177" s="150"/>
      <c r="C177" s="149"/>
      <c r="D177" s="148"/>
      <c r="E177" s="147"/>
    </row>
    <row r="178" spans="2:5">
      <c r="B178" s="146"/>
      <c r="C178" s="145"/>
      <c r="D178" s="144"/>
      <c r="E178" s="143"/>
    </row>
    <row r="179" spans="2:5" ht="16.5" customHeight="1">
      <c r="C179" s="13">
        <f>SUM(C177:C178)</f>
        <v>0</v>
      </c>
      <c r="D179" s="130"/>
      <c r="E179" s="129"/>
    </row>
    <row r="182" spans="2:5" ht="24" customHeight="1">
      <c r="B182" s="25" t="s">
        <v>302</v>
      </c>
      <c r="C182" s="24" t="s">
        <v>266</v>
      </c>
      <c r="D182" s="23" t="s">
        <v>162</v>
      </c>
      <c r="E182" s="23" t="s">
        <v>272</v>
      </c>
    </row>
    <row r="183" spans="2:5">
      <c r="B183" s="127" t="s">
        <v>301</v>
      </c>
      <c r="C183" s="115"/>
      <c r="D183" s="115">
        <v>0</v>
      </c>
      <c r="E183" s="115">
        <v>0</v>
      </c>
    </row>
    <row r="184" spans="2:5">
      <c r="B184" s="19"/>
      <c r="C184" s="104"/>
      <c r="D184" s="104">
        <v>0</v>
      </c>
      <c r="E184" s="104">
        <v>0</v>
      </c>
    </row>
    <row r="185" spans="2:5">
      <c r="B185" s="16"/>
      <c r="C185" s="142"/>
      <c r="D185" s="142">
        <v>0</v>
      </c>
      <c r="E185" s="142">
        <v>0</v>
      </c>
    </row>
    <row r="186" spans="2:5" ht="18.75" customHeight="1">
      <c r="C186" s="13">
        <f>SUM(C184:C185)</f>
        <v>0</v>
      </c>
      <c r="D186" s="130"/>
      <c r="E186" s="129"/>
    </row>
    <row r="187" spans="2:5">
      <c r="B187" s="66" t="s">
        <v>300</v>
      </c>
    </row>
    <row r="188" spans="2:5">
      <c r="B188" s="66" t="s">
        <v>299</v>
      </c>
    </row>
    <row r="190" spans="2:5" ht="24" customHeight="1">
      <c r="B190" s="82" t="s">
        <v>298</v>
      </c>
      <c r="C190" s="128" t="s">
        <v>266</v>
      </c>
      <c r="D190" s="13" t="s">
        <v>273</v>
      </c>
      <c r="E190" s="13" t="s">
        <v>272</v>
      </c>
    </row>
    <row r="191" spans="2:5">
      <c r="B191" s="22" t="s">
        <v>297</v>
      </c>
      <c r="C191" s="126"/>
      <c r="D191" s="126"/>
      <c r="E191" s="126"/>
    </row>
    <row r="192" spans="2:5">
      <c r="B192" s="106" t="s">
        <v>296</v>
      </c>
      <c r="C192" s="132">
        <v>27500</v>
      </c>
      <c r="D192" s="132"/>
      <c r="E192" s="132"/>
    </row>
    <row r="193" spans="2:5">
      <c r="B193" s="19" t="s">
        <v>295</v>
      </c>
      <c r="C193" s="141">
        <f>C192</f>
        <v>27500</v>
      </c>
      <c r="D193" s="132"/>
      <c r="E193" s="132"/>
    </row>
    <row r="194" spans="2:5">
      <c r="B194" s="106" t="s">
        <v>294</v>
      </c>
      <c r="C194" s="132">
        <v>469787.5</v>
      </c>
      <c r="D194" s="132"/>
      <c r="E194" s="132"/>
    </row>
    <row r="195" spans="2:5">
      <c r="B195" s="106" t="s">
        <v>293</v>
      </c>
      <c r="C195" s="132">
        <v>313200</v>
      </c>
      <c r="D195" s="132"/>
      <c r="E195" s="132"/>
    </row>
    <row r="196" spans="2:5">
      <c r="B196" s="106" t="s">
        <v>292</v>
      </c>
      <c r="C196" s="132">
        <v>405</v>
      </c>
      <c r="D196" s="132"/>
      <c r="E196" s="132"/>
    </row>
    <row r="197" spans="2:5">
      <c r="B197" s="106" t="s">
        <v>291</v>
      </c>
      <c r="C197" s="132">
        <v>92173.5</v>
      </c>
      <c r="D197" s="132"/>
      <c r="E197" s="132"/>
    </row>
    <row r="198" spans="2:5">
      <c r="B198" s="19" t="s">
        <v>290</v>
      </c>
      <c r="C198" s="141">
        <f>SUM(C194:C197)</f>
        <v>875566</v>
      </c>
      <c r="D198" s="132"/>
      <c r="E198" s="132"/>
    </row>
    <row r="199" spans="2:5">
      <c r="B199" s="106" t="s">
        <v>289</v>
      </c>
      <c r="C199" s="132">
        <v>4790</v>
      </c>
      <c r="D199" s="132"/>
      <c r="E199" s="132"/>
    </row>
    <row r="200" spans="2:5">
      <c r="B200" s="19" t="s">
        <v>288</v>
      </c>
      <c r="C200" s="141">
        <f>C199</f>
        <v>4790</v>
      </c>
      <c r="D200" s="132"/>
      <c r="E200" s="132"/>
    </row>
    <row r="201" spans="2:5">
      <c r="B201" s="19" t="s">
        <v>287</v>
      </c>
      <c r="C201" s="141">
        <v>308000</v>
      </c>
      <c r="D201" s="132"/>
      <c r="E201" s="132"/>
    </row>
    <row r="202" spans="2:5">
      <c r="B202" s="106" t="s">
        <v>286</v>
      </c>
      <c r="C202" s="140">
        <v>41000</v>
      </c>
      <c r="D202" s="132"/>
      <c r="E202" s="132"/>
    </row>
    <row r="203" spans="2:5">
      <c r="B203" s="19" t="s">
        <v>285</v>
      </c>
      <c r="C203" s="139">
        <f>C202</f>
        <v>41000</v>
      </c>
      <c r="D203" s="132"/>
      <c r="E203" s="132"/>
    </row>
    <row r="204" spans="2:5">
      <c r="B204" s="136" t="s">
        <v>284</v>
      </c>
      <c r="C204" s="135">
        <f>C193+C198+C200+C201+C203</f>
        <v>1256856</v>
      </c>
      <c r="D204" s="132"/>
      <c r="E204" s="132"/>
    </row>
    <row r="205" spans="2:5" ht="25.5">
      <c r="B205" s="138" t="s">
        <v>283</v>
      </c>
      <c r="C205" s="132"/>
      <c r="D205" s="132"/>
      <c r="E205" s="132"/>
    </row>
    <row r="206" spans="2:5">
      <c r="B206" s="137" t="s">
        <v>282</v>
      </c>
      <c r="C206" s="132">
        <v>4839312</v>
      </c>
      <c r="D206" s="132"/>
      <c r="E206" s="132"/>
    </row>
    <row r="207" spans="2:5">
      <c r="B207" s="137" t="s">
        <v>281</v>
      </c>
      <c r="C207" s="132">
        <v>702485.67</v>
      </c>
      <c r="D207" s="132"/>
      <c r="E207" s="132"/>
    </row>
    <row r="208" spans="2:5">
      <c r="B208" s="106" t="s">
        <v>280</v>
      </c>
      <c r="C208" s="132">
        <v>2622240.33</v>
      </c>
      <c r="D208" s="132"/>
      <c r="E208" s="132"/>
    </row>
    <row r="209" spans="2:5">
      <c r="B209" s="106" t="s">
        <v>279</v>
      </c>
      <c r="C209" s="132">
        <v>18293767.309999999</v>
      </c>
      <c r="D209" s="132"/>
      <c r="E209" s="132"/>
    </row>
    <row r="210" spans="2:5">
      <c r="B210" s="106" t="s">
        <v>278</v>
      </c>
      <c r="C210" s="132">
        <v>752265.58</v>
      </c>
      <c r="D210" s="132"/>
      <c r="E210" s="132"/>
    </row>
    <row r="211" spans="2:5">
      <c r="B211" s="106" t="s">
        <v>277</v>
      </c>
      <c r="C211" s="132">
        <v>1530707.75</v>
      </c>
      <c r="D211" s="132"/>
      <c r="E211" s="132"/>
    </row>
    <row r="212" spans="2:5">
      <c r="B212" s="106" t="s">
        <v>276</v>
      </c>
      <c r="C212" s="132">
        <v>436000</v>
      </c>
      <c r="D212" s="132"/>
      <c r="E212" s="132"/>
    </row>
    <row r="213" spans="2:5">
      <c r="B213" s="136" t="s">
        <v>275</v>
      </c>
      <c r="C213" s="135">
        <f>SUM(C206:C212)</f>
        <v>29176778.639999997</v>
      </c>
      <c r="D213" s="132"/>
      <c r="E213" s="132"/>
    </row>
    <row r="214" spans="2:5">
      <c r="B214" s="16"/>
      <c r="C214" s="131"/>
      <c r="D214" s="131"/>
      <c r="E214" s="131"/>
    </row>
    <row r="215" spans="2:5" ht="15.75" customHeight="1">
      <c r="C215" s="134">
        <f>C204+C213</f>
        <v>30433634.639999997</v>
      </c>
      <c r="D215" s="130"/>
      <c r="E215" s="129"/>
    </row>
    <row r="218" spans="2:5" ht="24.75" customHeight="1">
      <c r="B218" s="82" t="s">
        <v>274</v>
      </c>
      <c r="C218" s="128" t="s">
        <v>266</v>
      </c>
      <c r="D218" s="13" t="s">
        <v>273</v>
      </c>
      <c r="E218" s="13" t="s">
        <v>272</v>
      </c>
    </row>
    <row r="219" spans="2:5" ht="16.5" customHeight="1">
      <c r="B219" s="133" t="s">
        <v>271</v>
      </c>
      <c r="C219" s="126"/>
      <c r="D219" s="126"/>
      <c r="E219" s="126"/>
    </row>
    <row r="220" spans="2:5">
      <c r="B220" s="106" t="s">
        <v>270</v>
      </c>
      <c r="C220" s="132">
        <v>24936.53</v>
      </c>
      <c r="D220" s="132"/>
      <c r="E220" s="132"/>
    </row>
    <row r="221" spans="2:5">
      <c r="B221" s="106" t="s">
        <v>269</v>
      </c>
      <c r="C221" s="132">
        <v>6.47</v>
      </c>
      <c r="D221" s="132"/>
      <c r="E221" s="132"/>
    </row>
    <row r="222" spans="2:5">
      <c r="B222" s="16"/>
      <c r="C222" s="131"/>
      <c r="D222" s="131"/>
      <c r="E222" s="131"/>
    </row>
    <row r="223" spans="2:5" ht="16.5" customHeight="1">
      <c r="C223" s="100">
        <f>SUM(C220:C221)</f>
        <v>24943</v>
      </c>
      <c r="D223" s="130"/>
      <c r="E223" s="129"/>
    </row>
    <row r="225" spans="2:5">
      <c r="B225" s="66" t="s">
        <v>268</v>
      </c>
    </row>
    <row r="227" spans="2:5" ht="26.25" customHeight="1">
      <c r="B227" s="82" t="s">
        <v>267</v>
      </c>
      <c r="C227" s="128" t="s">
        <v>266</v>
      </c>
      <c r="D227" s="13" t="s">
        <v>265</v>
      </c>
      <c r="E227" s="13" t="s">
        <v>264</v>
      </c>
    </row>
    <row r="228" spans="2:5">
      <c r="B228" s="127" t="s">
        <v>263</v>
      </c>
      <c r="C228" s="126"/>
      <c r="D228" s="126"/>
      <c r="E228" s="125">
        <v>0</v>
      </c>
    </row>
    <row r="229" spans="2:5">
      <c r="B229" s="124" t="s">
        <v>262</v>
      </c>
      <c r="C229" s="105">
        <v>7540108.6500000004</v>
      </c>
      <c r="D229" s="123">
        <v>0.25278468185898323</v>
      </c>
      <c r="E229" s="120"/>
    </row>
    <row r="230" spans="2:5">
      <c r="B230" s="124" t="s">
        <v>261</v>
      </c>
      <c r="C230" s="105">
        <v>11397627.15</v>
      </c>
      <c r="D230" s="123">
        <v>0.38210928871165001</v>
      </c>
      <c r="E230" s="120"/>
    </row>
    <row r="231" spans="2:5">
      <c r="B231" s="124" t="s">
        <v>260</v>
      </c>
      <c r="C231" s="105">
        <v>139790.16</v>
      </c>
      <c r="D231" s="123">
        <v>4.6865121927144064E-3</v>
      </c>
      <c r="E231" s="120"/>
    </row>
    <row r="232" spans="2:5">
      <c r="B232" s="124" t="s">
        <v>259</v>
      </c>
      <c r="C232" s="105">
        <v>483523.27</v>
      </c>
      <c r="D232" s="123">
        <v>1.6210280468354425E-2</v>
      </c>
      <c r="E232" s="120"/>
    </row>
    <row r="233" spans="2:5">
      <c r="B233" s="124" t="s">
        <v>258</v>
      </c>
      <c r="C233" s="105">
        <v>261290.79</v>
      </c>
      <c r="D233" s="123">
        <v>8.7598617326067833E-3</v>
      </c>
      <c r="E233" s="120"/>
    </row>
    <row r="234" spans="2:5">
      <c r="B234" s="124" t="s">
        <v>257</v>
      </c>
      <c r="C234" s="105">
        <v>203397.97</v>
      </c>
      <c r="D234" s="123">
        <v>6.8189854448865283E-3</v>
      </c>
      <c r="E234" s="120"/>
    </row>
    <row r="235" spans="2:5">
      <c r="B235" s="124" t="s">
        <v>256</v>
      </c>
      <c r="C235" s="105">
        <v>1802711.39</v>
      </c>
      <c r="D235" s="123">
        <v>6.0436506469268896E-2</v>
      </c>
      <c r="E235" s="120"/>
    </row>
    <row r="236" spans="2:5">
      <c r="B236" s="124" t="s">
        <v>255</v>
      </c>
      <c r="C236" s="105">
        <v>47340.35</v>
      </c>
      <c r="D236" s="123">
        <v>1.5871011770954939E-3</v>
      </c>
      <c r="E236" s="120"/>
    </row>
    <row r="237" spans="2:5">
      <c r="B237" s="124" t="s">
        <v>254</v>
      </c>
      <c r="C237" s="105">
        <v>13431.45</v>
      </c>
      <c r="D237" s="123">
        <v>4.5029388471144114E-4</v>
      </c>
      <c r="E237" s="120"/>
    </row>
    <row r="238" spans="2:5">
      <c r="B238" s="124" t="s">
        <v>253</v>
      </c>
      <c r="C238" s="105">
        <v>3347.01</v>
      </c>
      <c r="D238" s="123">
        <v>1.1220963746044102E-4</v>
      </c>
      <c r="E238" s="120"/>
    </row>
    <row r="239" spans="2:5">
      <c r="B239" s="124" t="s">
        <v>252</v>
      </c>
      <c r="C239" s="105">
        <v>41214.17</v>
      </c>
      <c r="D239" s="123">
        <v>1.3817189294125158E-3</v>
      </c>
      <c r="E239" s="120"/>
    </row>
    <row r="240" spans="2:5">
      <c r="B240" s="124" t="s">
        <v>251</v>
      </c>
      <c r="C240" s="105">
        <v>64820.800000000003</v>
      </c>
      <c r="D240" s="123">
        <v>2.173139150434494E-3</v>
      </c>
      <c r="E240" s="120"/>
    </row>
    <row r="241" spans="2:5">
      <c r="B241" s="124" t="s">
        <v>250</v>
      </c>
      <c r="C241" s="105">
        <v>2917.82</v>
      </c>
      <c r="D241" s="123">
        <v>9.7820898167266915E-5</v>
      </c>
      <c r="E241" s="120"/>
    </row>
    <row r="242" spans="2:5">
      <c r="B242" s="124" t="s">
        <v>249</v>
      </c>
      <c r="C242" s="105">
        <v>245756.19</v>
      </c>
      <c r="D242" s="123">
        <v>8.2390590358437116E-3</v>
      </c>
      <c r="E242" s="120"/>
    </row>
    <row r="243" spans="2:5">
      <c r="B243" s="124" t="s">
        <v>248</v>
      </c>
      <c r="C243" s="105">
        <v>86335</v>
      </c>
      <c r="D243" s="123">
        <v>2.8944099510151374E-3</v>
      </c>
      <c r="E243" s="120"/>
    </row>
    <row r="244" spans="2:5">
      <c r="B244" s="124" t="s">
        <v>247</v>
      </c>
      <c r="C244" s="105">
        <v>13027.97</v>
      </c>
      <c r="D244" s="123">
        <v>4.3676708182691467E-4</v>
      </c>
      <c r="E244" s="120"/>
    </row>
    <row r="245" spans="2:5">
      <c r="B245" s="124" t="s">
        <v>246</v>
      </c>
      <c r="C245" s="105">
        <v>12563.78</v>
      </c>
      <c r="D245" s="123">
        <v>4.2120495574639446E-4</v>
      </c>
      <c r="E245" s="120"/>
    </row>
    <row r="246" spans="2:5">
      <c r="B246" s="124" t="s">
        <v>245</v>
      </c>
      <c r="C246" s="105">
        <v>10249.81</v>
      </c>
      <c r="D246" s="123">
        <v>3.4362833219452673E-4</v>
      </c>
      <c r="E246" s="120"/>
    </row>
    <row r="247" spans="2:5">
      <c r="B247" s="124" t="s">
        <v>244</v>
      </c>
      <c r="C247" s="105">
        <v>65219.97</v>
      </c>
      <c r="D247" s="123">
        <v>2.1865214591174926E-3</v>
      </c>
      <c r="E247" s="120"/>
    </row>
    <row r="248" spans="2:5">
      <c r="B248" s="124" t="s">
        <v>243</v>
      </c>
      <c r="C248" s="105">
        <v>24306.59</v>
      </c>
      <c r="D248" s="123">
        <v>8.1488661575542984E-4</v>
      </c>
      <c r="E248" s="120"/>
    </row>
    <row r="249" spans="2:5">
      <c r="B249" s="124" t="s">
        <v>242</v>
      </c>
      <c r="C249" s="105">
        <v>85875.18</v>
      </c>
      <c r="D249" s="123">
        <v>2.8789943306563514E-3</v>
      </c>
      <c r="E249" s="120"/>
    </row>
    <row r="250" spans="2:5">
      <c r="B250" s="124" t="s">
        <v>241</v>
      </c>
      <c r="C250" s="105">
        <v>5369.82</v>
      </c>
      <c r="D250" s="123">
        <v>1.8002502395505999E-4</v>
      </c>
      <c r="E250" s="120"/>
    </row>
    <row r="251" spans="2:5">
      <c r="B251" s="124" t="s">
        <v>240</v>
      </c>
      <c r="C251" s="105">
        <v>108701.6</v>
      </c>
      <c r="D251" s="123">
        <v>3.6442577486681771E-3</v>
      </c>
      <c r="E251" s="120"/>
    </row>
    <row r="252" spans="2:5">
      <c r="B252" s="124" t="s">
        <v>239</v>
      </c>
      <c r="C252" s="105">
        <v>4630.72</v>
      </c>
      <c r="D252" s="123">
        <v>1.5524644753998746E-4</v>
      </c>
      <c r="E252" s="120"/>
    </row>
    <row r="253" spans="2:5">
      <c r="B253" s="124" t="s">
        <v>238</v>
      </c>
      <c r="C253" s="105">
        <v>2275</v>
      </c>
      <c r="D253" s="123">
        <v>7.6270141177499717E-5</v>
      </c>
      <c r="E253" s="120"/>
    </row>
    <row r="254" spans="2:5">
      <c r="B254" s="124" t="s">
        <v>237</v>
      </c>
      <c r="C254" s="105">
        <v>381</v>
      </c>
      <c r="D254" s="123">
        <v>1.277315331368237E-5</v>
      </c>
      <c r="E254" s="120"/>
    </row>
    <row r="255" spans="2:5">
      <c r="B255" s="124" t="s">
        <v>236</v>
      </c>
      <c r="C255" s="105">
        <v>269</v>
      </c>
      <c r="D255" s="123">
        <v>9.0183155941746922E-6</v>
      </c>
      <c r="E255" s="120"/>
    </row>
    <row r="256" spans="2:5">
      <c r="B256" s="124" t="s">
        <v>235</v>
      </c>
      <c r="C256" s="105">
        <v>176746.4</v>
      </c>
      <c r="D256" s="123">
        <v>5.9254825848856418E-3</v>
      </c>
      <c r="E256" s="120"/>
    </row>
    <row r="257" spans="2:5">
      <c r="B257" s="124" t="s">
        <v>234</v>
      </c>
      <c r="C257" s="105">
        <v>26477.56</v>
      </c>
      <c r="D257" s="123">
        <v>8.8766911614756899E-4</v>
      </c>
      <c r="E257" s="120"/>
    </row>
    <row r="258" spans="2:5">
      <c r="B258" s="124" t="s">
        <v>233</v>
      </c>
      <c r="C258" s="105">
        <v>322763.01</v>
      </c>
      <c r="D258" s="123">
        <v>1.0820738610802089E-2</v>
      </c>
      <c r="E258" s="120"/>
    </row>
    <row r="259" spans="2:5">
      <c r="B259" s="124" t="s">
        <v>232</v>
      </c>
      <c r="C259" s="105">
        <v>3500</v>
      </c>
      <c r="D259" s="123">
        <v>1.1733867873461495E-4</v>
      </c>
      <c r="E259" s="120"/>
    </row>
    <row r="260" spans="2:5">
      <c r="B260" s="124" t="s">
        <v>231</v>
      </c>
      <c r="C260" s="105">
        <v>5047.92</v>
      </c>
      <c r="D260" s="123">
        <v>1.6923321804515357E-4</v>
      </c>
      <c r="E260" s="120"/>
    </row>
    <row r="261" spans="2:5">
      <c r="B261" s="124" t="s">
        <v>230</v>
      </c>
      <c r="C261" s="105">
        <v>2639.27</v>
      </c>
      <c r="D261" s="123">
        <v>8.8482415606830618E-5</v>
      </c>
      <c r="E261" s="120"/>
    </row>
    <row r="262" spans="2:5">
      <c r="B262" s="124" t="s">
        <v>229</v>
      </c>
      <c r="C262" s="105">
        <v>37662.620000000003</v>
      </c>
      <c r="D262" s="123">
        <v>1.262652019566824E-3</v>
      </c>
      <c r="E262" s="120"/>
    </row>
    <row r="263" spans="2:5">
      <c r="B263" s="124" t="s">
        <v>228</v>
      </c>
      <c r="C263" s="105">
        <v>10708.47</v>
      </c>
      <c r="D263" s="123">
        <v>3.5900506316264631E-4</v>
      </c>
      <c r="E263" s="120"/>
    </row>
    <row r="264" spans="2:5">
      <c r="B264" s="124" t="s">
        <v>227</v>
      </c>
      <c r="C264" s="105">
        <v>1168.94</v>
      </c>
      <c r="D264" s="123">
        <v>3.9189107177154515E-5</v>
      </c>
      <c r="E264" s="120"/>
    </row>
    <row r="265" spans="2:5">
      <c r="B265" s="124" t="s">
        <v>226</v>
      </c>
      <c r="C265" s="105">
        <v>2821.99</v>
      </c>
      <c r="D265" s="123">
        <v>9.4608165143513149E-5</v>
      </c>
      <c r="E265" s="120"/>
    </row>
    <row r="266" spans="2:5">
      <c r="B266" s="124" t="s">
        <v>225</v>
      </c>
      <c r="C266" s="105">
        <v>28787.279999999999</v>
      </c>
      <c r="D266" s="123">
        <v>9.6510325701811602E-4</v>
      </c>
      <c r="E266" s="120"/>
    </row>
    <row r="267" spans="2:5">
      <c r="B267" s="124" t="s">
        <v>224</v>
      </c>
      <c r="C267" s="105">
        <v>2644.8</v>
      </c>
      <c r="D267" s="123">
        <v>8.8667810719231328E-5</v>
      </c>
      <c r="E267" s="120"/>
    </row>
    <row r="268" spans="2:5">
      <c r="B268" s="124" t="s">
        <v>223</v>
      </c>
      <c r="C268" s="105">
        <v>880</v>
      </c>
      <c r="D268" s="123">
        <v>2.9502296367560328E-5</v>
      </c>
      <c r="E268" s="120"/>
    </row>
    <row r="269" spans="2:5">
      <c r="B269" s="124" t="s">
        <v>222</v>
      </c>
      <c r="C269" s="105">
        <v>2255</v>
      </c>
      <c r="D269" s="123">
        <v>7.5599634441873338E-5</v>
      </c>
      <c r="E269" s="120"/>
    </row>
    <row r="270" spans="2:5">
      <c r="B270" s="124" t="s">
        <v>221</v>
      </c>
      <c r="C270" s="105">
        <v>514856.56</v>
      </c>
      <c r="D270" s="123">
        <v>1.7260739568071143E-2</v>
      </c>
      <c r="E270" s="120"/>
    </row>
    <row r="271" spans="2:5">
      <c r="B271" s="124" t="s">
        <v>220</v>
      </c>
      <c r="C271" s="105">
        <v>49531.08</v>
      </c>
      <c r="D271" s="123">
        <v>1.6605461381424319E-3</v>
      </c>
      <c r="E271" s="120"/>
    </row>
    <row r="272" spans="2:5">
      <c r="B272" s="124" t="s">
        <v>219</v>
      </c>
      <c r="C272" s="105">
        <v>10776.81</v>
      </c>
      <c r="D272" s="123">
        <v>3.6129618467828161E-4</v>
      </c>
      <c r="E272" s="120"/>
    </row>
    <row r="273" spans="2:5">
      <c r="B273" s="124" t="s">
        <v>218</v>
      </c>
      <c r="C273" s="105">
        <v>283853.15999999997</v>
      </c>
      <c r="D273" s="123">
        <v>9.5162727854414993E-3</v>
      </c>
      <c r="E273" s="120"/>
    </row>
    <row r="274" spans="2:5">
      <c r="B274" s="124" t="s">
        <v>217</v>
      </c>
      <c r="C274" s="105">
        <v>13578.87</v>
      </c>
      <c r="D274" s="123">
        <v>4.5523618985974314E-4</v>
      </c>
      <c r="E274" s="120"/>
    </row>
    <row r="275" spans="2:5">
      <c r="B275" s="124" t="s">
        <v>216</v>
      </c>
      <c r="C275" s="105">
        <v>336069.99</v>
      </c>
      <c r="D275" s="123">
        <v>1.1266859596844359E-2</v>
      </c>
      <c r="E275" s="120"/>
    </row>
    <row r="276" spans="2:5">
      <c r="B276" s="124" t="s">
        <v>215</v>
      </c>
      <c r="C276" s="105">
        <v>88452</v>
      </c>
      <c r="D276" s="123">
        <v>2.965383088981189E-3</v>
      </c>
      <c r="E276" s="120"/>
    </row>
    <row r="277" spans="2:5">
      <c r="B277" s="124" t="s">
        <v>214</v>
      </c>
      <c r="C277" s="105">
        <v>2900</v>
      </c>
      <c r="D277" s="123">
        <v>9.722347666582381E-5</v>
      </c>
      <c r="E277" s="120"/>
    </row>
    <row r="278" spans="2:5">
      <c r="B278" s="124" t="s">
        <v>213</v>
      </c>
      <c r="C278" s="105">
        <v>163721.87</v>
      </c>
      <c r="D278" s="123">
        <v>5.4888308302172544E-3</v>
      </c>
      <c r="E278" s="120"/>
    </row>
    <row r="279" spans="2:5">
      <c r="B279" s="124" t="s">
        <v>212</v>
      </c>
      <c r="C279" s="105">
        <v>2500</v>
      </c>
      <c r="D279" s="123">
        <v>8.3813341953296386E-5</v>
      </c>
      <c r="E279" s="120"/>
    </row>
    <row r="280" spans="2:5">
      <c r="B280" s="124" t="s">
        <v>211</v>
      </c>
      <c r="C280" s="105">
        <v>125940.01</v>
      </c>
      <c r="D280" s="123">
        <v>4.2221812494926264E-3</v>
      </c>
      <c r="E280" s="120"/>
    </row>
    <row r="281" spans="2:5">
      <c r="B281" s="124" t="s">
        <v>210</v>
      </c>
      <c r="C281" s="105">
        <v>79560</v>
      </c>
      <c r="D281" s="123">
        <v>2.6672757943217041E-3</v>
      </c>
      <c r="E281" s="120"/>
    </row>
    <row r="282" spans="2:5">
      <c r="B282" s="124" t="s">
        <v>209</v>
      </c>
      <c r="C282" s="105">
        <v>287898</v>
      </c>
      <c r="D282" s="123">
        <v>9.6518774086680487E-3</v>
      </c>
      <c r="E282" s="120"/>
    </row>
    <row r="283" spans="2:5">
      <c r="B283" s="124" t="s">
        <v>208</v>
      </c>
      <c r="C283" s="105">
        <v>159324.35</v>
      </c>
      <c r="D283" s="123">
        <v>5.3414024912146708E-3</v>
      </c>
      <c r="E283" s="120"/>
    </row>
    <row r="284" spans="2:5">
      <c r="B284" s="124" t="s">
        <v>207</v>
      </c>
      <c r="C284" s="105">
        <v>813010.8</v>
      </c>
      <c r="D284" s="123">
        <v>2.7256460876849225E-2</v>
      </c>
      <c r="E284" s="120"/>
    </row>
    <row r="285" spans="2:5">
      <c r="B285" s="124" t="s">
        <v>206</v>
      </c>
      <c r="C285" s="105">
        <v>9854.86</v>
      </c>
      <c r="D285" s="123">
        <v>3.3038750043274501E-4</v>
      </c>
      <c r="E285" s="120"/>
    </row>
    <row r="286" spans="2:5">
      <c r="B286" s="124" t="s">
        <v>205</v>
      </c>
      <c r="C286" s="105">
        <v>81903.210000000006</v>
      </c>
      <c r="D286" s="123">
        <v>2.7458326987210581E-3</v>
      </c>
      <c r="E286" s="120"/>
    </row>
    <row r="287" spans="2:5">
      <c r="B287" s="124" t="s">
        <v>204</v>
      </c>
      <c r="C287" s="105">
        <v>1582587.19</v>
      </c>
      <c r="D287" s="123">
        <v>5.3056768530550573E-2</v>
      </c>
      <c r="E287" s="120"/>
    </row>
    <row r="288" spans="2:5">
      <c r="B288" s="124" t="s">
        <v>203</v>
      </c>
      <c r="C288" s="105">
        <v>47084.4</v>
      </c>
      <c r="D288" s="123">
        <v>1.5785203671463154E-3</v>
      </c>
      <c r="E288" s="120"/>
    </row>
    <row r="289" spans="2:5">
      <c r="B289" s="124" t="s">
        <v>202</v>
      </c>
      <c r="C289" s="105">
        <v>80585.5</v>
      </c>
      <c r="D289" s="123">
        <v>2.7016560271909463E-3</v>
      </c>
      <c r="E289" s="120"/>
    </row>
    <row r="290" spans="2:5">
      <c r="B290" s="124" t="s">
        <v>201</v>
      </c>
      <c r="C290" s="105">
        <v>13316.8</v>
      </c>
      <c r="D290" s="123">
        <v>4.464502048494629E-4</v>
      </c>
      <c r="E290" s="120"/>
    </row>
    <row r="291" spans="2:5">
      <c r="B291" s="124" t="s">
        <v>200</v>
      </c>
      <c r="C291" s="105">
        <v>230</v>
      </c>
      <c r="D291" s="123">
        <v>7.7108274597032674E-6</v>
      </c>
      <c r="E291" s="120"/>
    </row>
    <row r="292" spans="2:5">
      <c r="B292" s="124" t="s">
        <v>199</v>
      </c>
      <c r="C292" s="105">
        <v>664555.69999999995</v>
      </c>
      <c r="D292" s="123">
        <v>2.2279453652444898E-2</v>
      </c>
      <c r="E292" s="120"/>
    </row>
    <row r="293" spans="2:5">
      <c r="B293" s="124" t="s">
        <v>198</v>
      </c>
      <c r="C293" s="105">
        <v>54288</v>
      </c>
      <c r="D293" s="123">
        <v>1.8200234831842218E-3</v>
      </c>
      <c r="E293" s="120"/>
    </row>
    <row r="294" spans="2:5">
      <c r="B294" s="124" t="s">
        <v>197</v>
      </c>
      <c r="C294" s="105">
        <v>67447.199999999997</v>
      </c>
      <c r="D294" s="123">
        <v>2.2611900949569487E-3</v>
      </c>
      <c r="E294" s="120"/>
    </row>
    <row r="295" spans="2:5">
      <c r="B295" s="124" t="s">
        <v>196</v>
      </c>
      <c r="C295" s="105">
        <v>16456</v>
      </c>
      <c r="D295" s="123">
        <v>5.5169294207337819E-4</v>
      </c>
      <c r="E295" s="120"/>
    </row>
    <row r="296" spans="2:5">
      <c r="B296" s="124" t="s">
        <v>195</v>
      </c>
      <c r="C296" s="105">
        <v>36861.71</v>
      </c>
      <c r="D296" s="123">
        <v>1.2358012420852979E-3</v>
      </c>
      <c r="E296" s="120"/>
    </row>
    <row r="297" spans="2:5">
      <c r="B297" s="124" t="s">
        <v>194</v>
      </c>
      <c r="C297" s="105">
        <v>77870.61</v>
      </c>
      <c r="D297" s="123">
        <v>2.6106384256167126E-3</v>
      </c>
      <c r="E297" s="120"/>
    </row>
    <row r="298" spans="2:5">
      <c r="B298" s="124" t="s">
        <v>193</v>
      </c>
      <c r="C298" s="105">
        <v>1377.5</v>
      </c>
      <c r="D298" s="123">
        <v>4.6181151416266309E-5</v>
      </c>
      <c r="E298" s="120"/>
    </row>
    <row r="299" spans="2:5">
      <c r="B299" s="124" t="s">
        <v>192</v>
      </c>
      <c r="C299" s="105">
        <v>3571</v>
      </c>
      <c r="D299" s="123">
        <v>1.1971897764608856E-4</v>
      </c>
      <c r="E299" s="120"/>
    </row>
    <row r="300" spans="2:5">
      <c r="B300" s="124" t="s">
        <v>191</v>
      </c>
      <c r="C300" s="105">
        <v>29102.59</v>
      </c>
      <c r="D300" s="123">
        <v>9.7567413095863364E-4</v>
      </c>
      <c r="E300" s="120"/>
    </row>
    <row r="301" spans="2:5">
      <c r="B301" s="124" t="s">
        <v>190</v>
      </c>
      <c r="C301" s="105">
        <v>186366.7</v>
      </c>
      <c r="D301" s="123">
        <v>6.248006382322961E-3</v>
      </c>
      <c r="E301" s="120"/>
    </row>
    <row r="302" spans="2:5">
      <c r="B302" s="124" t="s">
        <v>189</v>
      </c>
      <c r="C302" s="105">
        <v>14212</v>
      </c>
      <c r="D302" s="123">
        <v>4.7646208633609933E-4</v>
      </c>
      <c r="E302" s="120"/>
    </row>
    <row r="303" spans="2:5">
      <c r="B303" s="124" t="s">
        <v>188</v>
      </c>
      <c r="C303" s="105">
        <v>2572.17</v>
      </c>
      <c r="D303" s="123">
        <v>8.623286550880415E-5</v>
      </c>
      <c r="E303" s="120"/>
    </row>
    <row r="304" spans="2:5">
      <c r="B304" s="124" t="s">
        <v>187</v>
      </c>
      <c r="C304" s="105">
        <v>33500</v>
      </c>
      <c r="D304" s="123">
        <v>1.1230987821741717E-3</v>
      </c>
      <c r="E304" s="120"/>
    </row>
    <row r="305" spans="2:7">
      <c r="B305" s="124" t="s">
        <v>186</v>
      </c>
      <c r="C305" s="105">
        <v>116146.71</v>
      </c>
      <c r="D305" s="123">
        <v>3.8938575687921398E-3</v>
      </c>
      <c r="E305" s="120"/>
    </row>
    <row r="306" spans="2:7">
      <c r="B306" s="124" t="s">
        <v>185</v>
      </c>
      <c r="C306" s="105">
        <v>263484</v>
      </c>
      <c r="D306" s="123">
        <v>8.8333898364889377E-3</v>
      </c>
      <c r="E306" s="120"/>
    </row>
    <row r="307" spans="2:7">
      <c r="B307" s="124" t="s">
        <v>184</v>
      </c>
      <c r="C307" s="105">
        <v>207250</v>
      </c>
      <c r="D307" s="123">
        <v>6.9481260479282705E-3</v>
      </c>
      <c r="E307" s="120"/>
    </row>
    <row r="308" spans="2:7">
      <c r="B308" s="124" t="s">
        <v>183</v>
      </c>
      <c r="C308" s="105">
        <v>15000</v>
      </c>
      <c r="D308" s="123">
        <v>5.0288005171977835E-4</v>
      </c>
      <c r="E308" s="120"/>
    </row>
    <row r="309" spans="2:7">
      <c r="B309" s="122" t="s">
        <v>182</v>
      </c>
      <c r="C309" s="102">
        <v>3.34</v>
      </c>
      <c r="D309" s="121">
        <v>1.1197462484960396E-7</v>
      </c>
      <c r="E309" s="120"/>
    </row>
    <row r="310" spans="2:7" ht="15.75" customHeight="1">
      <c r="C310" s="83">
        <f>SUM(C229:C309)</f>
        <v>29828186.560000006</v>
      </c>
      <c r="D310" s="119">
        <v>100</v>
      </c>
      <c r="E310" s="13"/>
    </row>
    <row r="314" spans="2:7">
      <c r="B314" s="66" t="s">
        <v>181</v>
      </c>
    </row>
    <row r="316" spans="2:7" ht="28.5" customHeight="1">
      <c r="B316" s="25" t="s">
        <v>180</v>
      </c>
      <c r="C316" s="24" t="s">
        <v>8</v>
      </c>
      <c r="D316" s="23" t="s">
        <v>7</v>
      </c>
      <c r="E316" s="23" t="s">
        <v>163</v>
      </c>
      <c r="F316" s="78" t="s">
        <v>179</v>
      </c>
      <c r="G316" s="24" t="s">
        <v>162</v>
      </c>
    </row>
    <row r="317" spans="2:7">
      <c r="B317" s="89" t="s">
        <v>178</v>
      </c>
      <c r="C317" s="118">
        <v>-583045.38</v>
      </c>
      <c r="D317" s="117">
        <v>-583045.38</v>
      </c>
      <c r="E317" s="116">
        <v>0</v>
      </c>
      <c r="F317" s="115"/>
      <c r="G317" s="115"/>
    </row>
    <row r="318" spans="2:7">
      <c r="B318" s="87" t="s">
        <v>177</v>
      </c>
      <c r="C318" s="114">
        <v>190475</v>
      </c>
      <c r="D318" s="105">
        <v>1518775</v>
      </c>
      <c r="E318" s="113">
        <v>1328300</v>
      </c>
      <c r="F318" s="104"/>
      <c r="G318" s="104"/>
    </row>
    <row r="319" spans="2:7">
      <c r="B319" s="87" t="s">
        <v>176</v>
      </c>
      <c r="C319" s="114">
        <v>16494431.550000001</v>
      </c>
      <c r="D319" s="105">
        <v>16535431.550000001</v>
      </c>
      <c r="E319" s="113">
        <v>41000</v>
      </c>
      <c r="F319" s="104"/>
      <c r="G319" s="104"/>
    </row>
    <row r="320" spans="2:7">
      <c r="B320" s="87" t="s">
        <v>175</v>
      </c>
      <c r="C320" s="114">
        <v>3729036.19</v>
      </c>
      <c r="D320" s="105">
        <v>3729036.19</v>
      </c>
      <c r="E320" s="113">
        <v>0</v>
      </c>
      <c r="F320" s="104"/>
      <c r="G320" s="104"/>
    </row>
    <row r="321" spans="2:7">
      <c r="B321" s="87" t="s">
        <v>174</v>
      </c>
      <c r="C321" s="114">
        <v>25223202.219999999</v>
      </c>
      <c r="D321" s="105">
        <v>53189741.020000003</v>
      </c>
      <c r="E321" s="113">
        <v>27966538.800000001</v>
      </c>
      <c r="F321" s="104"/>
      <c r="G321" s="104"/>
    </row>
    <row r="322" spans="2:7">
      <c r="B322" s="87" t="s">
        <v>173</v>
      </c>
      <c r="C322" s="114">
        <v>0</v>
      </c>
      <c r="D322" s="105">
        <v>173826</v>
      </c>
      <c r="E322" s="113">
        <v>173826</v>
      </c>
      <c r="F322" s="104"/>
      <c r="G322" s="104"/>
    </row>
    <row r="323" spans="2:7">
      <c r="B323" s="87" t="s">
        <v>172</v>
      </c>
      <c r="C323" s="114">
        <v>2742208</v>
      </c>
      <c r="D323" s="105">
        <v>2742208</v>
      </c>
      <c r="E323" s="113">
        <v>0</v>
      </c>
      <c r="F323" s="104"/>
      <c r="G323" s="104"/>
    </row>
    <row r="324" spans="2:7">
      <c r="B324" s="87" t="s">
        <v>171</v>
      </c>
      <c r="C324" s="114">
        <v>37030074.409999996</v>
      </c>
      <c r="D324" s="105">
        <v>37030074.409999996</v>
      </c>
      <c r="E324" s="113">
        <v>0</v>
      </c>
      <c r="F324" s="104"/>
      <c r="G324" s="104"/>
    </row>
    <row r="325" spans="2:7">
      <c r="B325" s="87" t="s">
        <v>170</v>
      </c>
      <c r="C325" s="114">
        <v>3133730.52</v>
      </c>
      <c r="D325" s="105">
        <v>3133730.52</v>
      </c>
      <c r="E325" s="113">
        <v>0</v>
      </c>
      <c r="F325" s="104"/>
      <c r="G325" s="104"/>
    </row>
    <row r="326" spans="2:7">
      <c r="B326" s="87" t="s">
        <v>169</v>
      </c>
      <c r="C326" s="114">
        <v>18715711.879999999</v>
      </c>
      <c r="D326" s="105">
        <v>18715711.879999999</v>
      </c>
      <c r="E326" s="113">
        <v>0</v>
      </c>
      <c r="F326" s="104"/>
      <c r="G326" s="104"/>
    </row>
    <row r="327" spans="2:7">
      <c r="B327" s="87" t="s">
        <v>168</v>
      </c>
      <c r="C327" s="114">
        <v>246247</v>
      </c>
      <c r="D327" s="105">
        <v>246247</v>
      </c>
      <c r="E327" s="113">
        <v>0</v>
      </c>
      <c r="F327" s="104"/>
      <c r="G327" s="104"/>
    </row>
    <row r="328" spans="2:7">
      <c r="B328" s="87" t="s">
        <v>167</v>
      </c>
      <c r="C328" s="114">
        <v>14247680.27</v>
      </c>
      <c r="D328" s="105">
        <v>14247680.27</v>
      </c>
      <c r="E328" s="113">
        <v>0</v>
      </c>
      <c r="F328" s="104"/>
      <c r="G328" s="104"/>
    </row>
    <row r="329" spans="2:7">
      <c r="B329" s="87" t="s">
        <v>166</v>
      </c>
      <c r="C329" s="114">
        <v>5519440.8399999999</v>
      </c>
      <c r="D329" s="105">
        <v>5519440.8399999999</v>
      </c>
      <c r="E329" s="113">
        <v>0</v>
      </c>
      <c r="F329" s="104"/>
      <c r="G329" s="104"/>
    </row>
    <row r="330" spans="2:7">
      <c r="B330" s="86" t="s">
        <v>165</v>
      </c>
      <c r="C330" s="112">
        <v>23862169.280000001</v>
      </c>
      <c r="D330" s="102">
        <v>23862169.280000001</v>
      </c>
      <c r="E330" s="111">
        <v>0</v>
      </c>
      <c r="F330" s="101"/>
      <c r="G330" s="101"/>
    </row>
    <row r="331" spans="2:7" ht="19.5" customHeight="1">
      <c r="C331" s="83">
        <f>SUM(C317:C330)</f>
        <v>150551361.77999997</v>
      </c>
      <c r="D331" s="83">
        <f>SUM(D317:D330)</f>
        <v>180061026.58000001</v>
      </c>
      <c r="E331" s="83">
        <f>SUM(E317:E330)</f>
        <v>29509664.800000001</v>
      </c>
      <c r="F331" s="110"/>
      <c r="G331" s="99"/>
    </row>
    <row r="333" spans="2:7" ht="27" customHeight="1">
      <c r="B333" s="82" t="s">
        <v>164</v>
      </c>
      <c r="C333" s="24" t="s">
        <v>8</v>
      </c>
      <c r="D333" s="23" t="s">
        <v>7</v>
      </c>
      <c r="E333" s="23" t="s">
        <v>163</v>
      </c>
      <c r="F333" s="109" t="s">
        <v>162</v>
      </c>
    </row>
    <row r="334" spans="2:7">
      <c r="B334" s="108" t="s">
        <v>161</v>
      </c>
      <c r="C334" s="107">
        <v>-2851546.29</v>
      </c>
      <c r="D334" s="107">
        <v>630391.07999999996</v>
      </c>
      <c r="E334" s="107">
        <v>3481937.37</v>
      </c>
      <c r="F334" s="107"/>
    </row>
    <row r="335" spans="2:7">
      <c r="B335" s="106" t="s">
        <v>160</v>
      </c>
      <c r="C335" s="105">
        <v>39683.230000000003</v>
      </c>
      <c r="D335" s="105">
        <v>39683.230000000003</v>
      </c>
      <c r="E335" s="105">
        <v>0</v>
      </c>
      <c r="F335" s="104"/>
    </row>
    <row r="336" spans="2:7">
      <c r="B336" s="106" t="s">
        <v>159</v>
      </c>
      <c r="C336" s="105">
        <v>-18295882.710000001</v>
      </c>
      <c r="D336" s="105">
        <v>-18295882.710000001</v>
      </c>
      <c r="E336" s="105">
        <v>0</v>
      </c>
      <c r="F336" s="104"/>
    </row>
    <row r="337" spans="2:6">
      <c r="B337" s="106" t="s">
        <v>158</v>
      </c>
      <c r="C337" s="105">
        <v>-303201.95</v>
      </c>
      <c r="D337" s="105">
        <v>-303201.95</v>
      </c>
      <c r="E337" s="105">
        <v>0</v>
      </c>
      <c r="F337" s="104"/>
    </row>
    <row r="338" spans="2:6">
      <c r="B338" s="106" t="s">
        <v>157</v>
      </c>
      <c r="C338" s="105">
        <v>-1914602.72</v>
      </c>
      <c r="D338" s="105">
        <v>-1914602.72</v>
      </c>
      <c r="E338" s="105">
        <v>0</v>
      </c>
      <c r="F338" s="104"/>
    </row>
    <row r="339" spans="2:6">
      <c r="B339" s="106" t="s">
        <v>156</v>
      </c>
      <c r="C339" s="105">
        <v>-296952.86</v>
      </c>
      <c r="D339" s="105">
        <v>-296952.86</v>
      </c>
      <c r="E339" s="105">
        <v>0</v>
      </c>
      <c r="F339" s="104"/>
    </row>
    <row r="340" spans="2:6">
      <c r="B340" s="106" t="s">
        <v>155</v>
      </c>
      <c r="C340" s="105">
        <v>-277682.93</v>
      </c>
      <c r="D340" s="105">
        <v>-277682.93</v>
      </c>
      <c r="E340" s="105">
        <v>0</v>
      </c>
      <c r="F340" s="104"/>
    </row>
    <row r="341" spans="2:6">
      <c r="B341" s="106" t="s">
        <v>154</v>
      </c>
      <c r="C341" s="105">
        <v>1087874.1000000001</v>
      </c>
      <c r="D341" s="105">
        <v>1087874.1000000001</v>
      </c>
      <c r="E341" s="105">
        <v>0</v>
      </c>
      <c r="F341" s="104"/>
    </row>
    <row r="342" spans="2:6">
      <c r="B342" s="106" t="s">
        <v>153</v>
      </c>
      <c r="C342" s="105">
        <v>0</v>
      </c>
      <c r="D342" s="105">
        <v>-32559682.280000001</v>
      </c>
      <c r="E342" s="105">
        <v>-32559682.280000001</v>
      </c>
      <c r="F342" s="104"/>
    </row>
    <row r="343" spans="2:6">
      <c r="B343" s="106" t="s">
        <v>152</v>
      </c>
      <c r="C343" s="105">
        <v>366245.52</v>
      </c>
      <c r="D343" s="105">
        <v>366245.52</v>
      </c>
      <c r="E343" s="105">
        <v>0</v>
      </c>
      <c r="F343" s="104"/>
    </row>
    <row r="344" spans="2:6">
      <c r="B344" s="106" t="s">
        <v>151</v>
      </c>
      <c r="C344" s="105">
        <v>82270.38</v>
      </c>
      <c r="D344" s="105">
        <v>82270.38</v>
      </c>
      <c r="E344" s="105">
        <v>0</v>
      </c>
      <c r="F344" s="104"/>
    </row>
    <row r="345" spans="2:6">
      <c r="B345" s="106" t="s">
        <v>150</v>
      </c>
      <c r="C345" s="105">
        <v>-268490.5</v>
      </c>
      <c r="D345" s="105">
        <v>-268490.5</v>
      </c>
      <c r="E345" s="105">
        <v>0</v>
      </c>
      <c r="F345" s="104"/>
    </row>
    <row r="346" spans="2:6">
      <c r="B346" s="106" t="s">
        <v>149</v>
      </c>
      <c r="C346" s="105">
        <v>378881.13</v>
      </c>
      <c r="D346" s="105">
        <v>378881.13</v>
      </c>
      <c r="E346" s="105">
        <v>0</v>
      </c>
      <c r="F346" s="104"/>
    </row>
    <row r="347" spans="2:6">
      <c r="B347" s="106" t="s">
        <v>148</v>
      </c>
      <c r="C347" s="105">
        <v>658968.13</v>
      </c>
      <c r="D347" s="105">
        <v>658968.13</v>
      </c>
      <c r="E347" s="105">
        <v>0</v>
      </c>
      <c r="F347" s="104"/>
    </row>
    <row r="348" spans="2:6">
      <c r="B348" s="106" t="s">
        <v>147</v>
      </c>
      <c r="C348" s="105">
        <v>17333829.989999998</v>
      </c>
      <c r="D348" s="105">
        <v>20426507.420000002</v>
      </c>
      <c r="E348" s="105">
        <v>3092677.43</v>
      </c>
      <c r="F348" s="104"/>
    </row>
    <row r="349" spans="2:6">
      <c r="B349" s="106" t="s">
        <v>146</v>
      </c>
      <c r="C349" s="105">
        <v>83864.56</v>
      </c>
      <c r="D349" s="105">
        <v>83864.56</v>
      </c>
      <c r="E349" s="105">
        <v>0</v>
      </c>
      <c r="F349" s="104"/>
    </row>
    <row r="350" spans="2:6">
      <c r="B350" s="103" t="s">
        <v>145</v>
      </c>
      <c r="C350" s="102">
        <v>-5226.1400000000003</v>
      </c>
      <c r="D350" s="102">
        <v>-8226.14</v>
      </c>
      <c r="E350" s="102">
        <v>-3000</v>
      </c>
      <c r="F350" s="101"/>
    </row>
    <row r="351" spans="2:6" ht="20.25" customHeight="1">
      <c r="C351" s="100">
        <f>SUM(C334:C350)</f>
        <v>-4181969.0600000005</v>
      </c>
      <c r="D351" s="100">
        <f>SUM(D334:D350)</f>
        <v>-30170036.539999988</v>
      </c>
      <c r="E351" s="100">
        <f>SUM(E334:E350)</f>
        <v>-25988067.48</v>
      </c>
      <c r="F351" s="99"/>
    </row>
    <row r="352" spans="2:6">
      <c r="B352" s="66" t="s">
        <v>144</v>
      </c>
    </row>
    <row r="354" spans="2:5" ht="30.75" customHeight="1">
      <c r="B354" s="82" t="s">
        <v>143</v>
      </c>
      <c r="C354" s="24" t="s">
        <v>8</v>
      </c>
      <c r="D354" s="23" t="s">
        <v>7</v>
      </c>
      <c r="E354" s="23" t="s">
        <v>6</v>
      </c>
    </row>
    <row r="355" spans="2:5">
      <c r="B355" s="89" t="s">
        <v>142</v>
      </c>
      <c r="C355" s="98">
        <v>765974.63</v>
      </c>
      <c r="D355" s="97">
        <v>3292853.46</v>
      </c>
      <c r="E355" s="96">
        <v>2526878.83</v>
      </c>
    </row>
    <row r="356" spans="2:5">
      <c r="B356" s="87" t="s">
        <v>141</v>
      </c>
      <c r="C356" s="95">
        <v>-447175</v>
      </c>
      <c r="D356" s="94">
        <v>952089.65</v>
      </c>
      <c r="E356" s="93">
        <v>1399264.65</v>
      </c>
    </row>
    <row r="357" spans="2:5">
      <c r="B357" s="87" t="s">
        <v>140</v>
      </c>
      <c r="C357" s="95">
        <v>675961.62</v>
      </c>
      <c r="D357" s="94">
        <v>219190.7</v>
      </c>
      <c r="E357" s="93">
        <v>-456770.92</v>
      </c>
    </row>
    <row r="358" spans="2:5">
      <c r="B358" s="87" t="s">
        <v>139</v>
      </c>
      <c r="C358" s="95">
        <v>-4206.5</v>
      </c>
      <c r="D358" s="94">
        <v>-5152.84</v>
      </c>
      <c r="E358" s="93">
        <v>-946.34</v>
      </c>
    </row>
    <row r="359" spans="2:5">
      <c r="B359" s="87" t="s">
        <v>138</v>
      </c>
      <c r="C359" s="95">
        <v>-987701.79</v>
      </c>
      <c r="D359" s="94">
        <v>-632595.31000000006</v>
      </c>
      <c r="E359" s="93">
        <v>355106.48</v>
      </c>
    </row>
    <row r="360" spans="2:5">
      <c r="B360" s="87" t="s">
        <v>137</v>
      </c>
      <c r="C360" s="95">
        <v>1173.8399999999999</v>
      </c>
      <c r="D360" s="94">
        <v>1173.8399999999999</v>
      </c>
      <c r="E360" s="93">
        <v>0</v>
      </c>
    </row>
    <row r="361" spans="2:5">
      <c r="B361" s="87" t="s">
        <v>136</v>
      </c>
      <c r="C361" s="95">
        <v>840</v>
      </c>
      <c r="D361" s="94">
        <v>-7010</v>
      </c>
      <c r="E361" s="93">
        <v>-7850</v>
      </c>
    </row>
    <row r="362" spans="2:5">
      <c r="B362" s="87" t="s">
        <v>135</v>
      </c>
      <c r="C362" s="95">
        <v>8807236.4600000009</v>
      </c>
      <c r="D362" s="94">
        <v>0</v>
      </c>
      <c r="E362" s="93">
        <v>-8807236.4600000009</v>
      </c>
    </row>
    <row r="363" spans="2:5">
      <c r="B363" s="87" t="s">
        <v>134</v>
      </c>
      <c r="C363" s="95">
        <v>265897.28000000003</v>
      </c>
      <c r="D363" s="94">
        <v>265897.28000000003</v>
      </c>
      <c r="E363" s="93">
        <v>0</v>
      </c>
    </row>
    <row r="364" spans="2:5">
      <c r="B364" s="87" t="s">
        <v>133</v>
      </c>
      <c r="C364" s="95">
        <v>121843.99</v>
      </c>
      <c r="D364" s="94">
        <v>121843.99</v>
      </c>
      <c r="E364" s="93">
        <v>0</v>
      </c>
    </row>
    <row r="365" spans="2:5">
      <c r="B365" s="87" t="s">
        <v>132</v>
      </c>
      <c r="C365" s="95">
        <v>5816.83</v>
      </c>
      <c r="D365" s="94">
        <v>5816.83</v>
      </c>
      <c r="E365" s="93">
        <v>0</v>
      </c>
    </row>
    <row r="366" spans="2:5">
      <c r="B366" s="87" t="s">
        <v>131</v>
      </c>
      <c r="C366" s="95">
        <v>135678.38</v>
      </c>
      <c r="D366" s="94">
        <v>737386.53</v>
      </c>
      <c r="E366" s="93">
        <v>601708.15</v>
      </c>
    </row>
    <row r="367" spans="2:5">
      <c r="B367" s="87" t="s">
        <v>130</v>
      </c>
      <c r="C367" s="95">
        <v>4703719.91</v>
      </c>
      <c r="D367" s="94">
        <v>4702850.91</v>
      </c>
      <c r="E367" s="93">
        <v>-869</v>
      </c>
    </row>
    <row r="368" spans="2:5">
      <c r="B368" s="87" t="s">
        <v>129</v>
      </c>
      <c r="C368" s="95">
        <v>19865.45</v>
      </c>
      <c r="D368" s="94">
        <v>182547.08</v>
      </c>
      <c r="E368" s="93">
        <v>162681.63</v>
      </c>
    </row>
    <row r="369" spans="2:5">
      <c r="B369" s="87" t="s">
        <v>128</v>
      </c>
      <c r="C369" s="95">
        <v>349547.11</v>
      </c>
      <c r="D369" s="94">
        <v>349547.11</v>
      </c>
      <c r="E369" s="93">
        <v>0</v>
      </c>
    </row>
    <row r="370" spans="2:5">
      <c r="B370" s="87" t="s">
        <v>127</v>
      </c>
      <c r="C370" s="95">
        <v>34995.949999999997</v>
      </c>
      <c r="D370" s="94">
        <v>34995.949999999997</v>
      </c>
      <c r="E370" s="93">
        <v>0</v>
      </c>
    </row>
    <row r="371" spans="2:5">
      <c r="B371" s="87" t="s">
        <v>126</v>
      </c>
      <c r="C371" s="95">
        <v>6557395.1900000004</v>
      </c>
      <c r="D371" s="94">
        <v>5366968.5599999996</v>
      </c>
      <c r="E371" s="93">
        <v>-1190426.6299999999</v>
      </c>
    </row>
    <row r="372" spans="2:5">
      <c r="B372" s="87" t="s">
        <v>125</v>
      </c>
      <c r="C372" s="95">
        <v>105.93</v>
      </c>
      <c r="D372" s="94">
        <v>105.93</v>
      </c>
      <c r="E372" s="93">
        <v>0</v>
      </c>
    </row>
    <row r="373" spans="2:5">
      <c r="B373" s="87" t="s">
        <v>124</v>
      </c>
      <c r="C373" s="95">
        <v>9963.0400000000009</v>
      </c>
      <c r="D373" s="94">
        <v>-40.58</v>
      </c>
      <c r="E373" s="93">
        <v>-10003.620000000001</v>
      </c>
    </row>
    <row r="374" spans="2:5">
      <c r="B374" s="87" t="s">
        <v>123</v>
      </c>
      <c r="C374" s="95">
        <v>422683.27</v>
      </c>
      <c r="D374" s="94">
        <v>422683.27</v>
      </c>
      <c r="E374" s="93">
        <v>0</v>
      </c>
    </row>
    <row r="375" spans="2:5">
      <c r="B375" s="87" t="s">
        <v>122</v>
      </c>
      <c r="C375" s="95">
        <v>692423</v>
      </c>
      <c r="D375" s="94">
        <v>272301.73</v>
      </c>
      <c r="E375" s="93">
        <v>-420121.27</v>
      </c>
    </row>
    <row r="376" spans="2:5">
      <c r="B376" s="87" t="s">
        <v>121</v>
      </c>
      <c r="C376" s="95">
        <v>21891.69</v>
      </c>
      <c r="D376" s="94">
        <v>17329.91</v>
      </c>
      <c r="E376" s="93">
        <v>-4561.78</v>
      </c>
    </row>
    <row r="377" spans="2:5">
      <c r="B377" s="87" t="s">
        <v>120</v>
      </c>
      <c r="C377" s="95">
        <v>670532.56999999995</v>
      </c>
      <c r="D377" s="94">
        <v>259446.87</v>
      </c>
      <c r="E377" s="93">
        <v>-411085.7</v>
      </c>
    </row>
    <row r="378" spans="2:5">
      <c r="B378" s="87" t="s">
        <v>119</v>
      </c>
      <c r="C378" s="95">
        <v>784429.59</v>
      </c>
      <c r="D378" s="94">
        <v>498012.44</v>
      </c>
      <c r="E378" s="93">
        <v>-286417.15000000002</v>
      </c>
    </row>
    <row r="379" spans="2:5">
      <c r="B379" s="87" t="s">
        <v>118</v>
      </c>
      <c r="C379" s="95">
        <v>5000</v>
      </c>
      <c r="D379" s="94">
        <v>353.06</v>
      </c>
      <c r="E379" s="93">
        <v>-4646.9399999999996</v>
      </c>
    </row>
    <row r="380" spans="2:5">
      <c r="B380" s="87" t="s">
        <v>117</v>
      </c>
      <c r="C380" s="95">
        <v>185714.96</v>
      </c>
      <c r="D380" s="94">
        <v>151857.97</v>
      </c>
      <c r="E380" s="93">
        <v>-33856.99</v>
      </c>
    </row>
    <row r="381" spans="2:5">
      <c r="B381" s="87" t="s">
        <v>116</v>
      </c>
      <c r="C381" s="95">
        <v>2025820.05</v>
      </c>
      <c r="D381" s="94">
        <v>939485.52</v>
      </c>
      <c r="E381" s="93">
        <v>-1086334.53</v>
      </c>
    </row>
    <row r="382" spans="2:5">
      <c r="B382" s="87" t="s">
        <v>115</v>
      </c>
      <c r="C382" s="95">
        <v>2242505</v>
      </c>
      <c r="D382" s="94">
        <v>-68.73</v>
      </c>
      <c r="E382" s="93">
        <v>-2242573.73</v>
      </c>
    </row>
    <row r="383" spans="2:5">
      <c r="B383" s="87" t="s">
        <v>114</v>
      </c>
      <c r="C383" s="95">
        <v>2879678</v>
      </c>
      <c r="D383" s="94">
        <v>2884749.93</v>
      </c>
      <c r="E383" s="93">
        <v>5071.93</v>
      </c>
    </row>
    <row r="384" spans="2:5">
      <c r="B384" s="87" t="s">
        <v>113</v>
      </c>
      <c r="C384" s="95">
        <v>487.06</v>
      </c>
      <c r="D384" s="94">
        <v>476.18</v>
      </c>
      <c r="E384" s="93">
        <v>-10.88</v>
      </c>
    </row>
    <row r="385" spans="2:5">
      <c r="B385" s="87" t="s">
        <v>112</v>
      </c>
      <c r="C385" s="95">
        <v>13161304.300000001</v>
      </c>
      <c r="D385" s="94">
        <v>21968540.760000002</v>
      </c>
      <c r="E385" s="93">
        <v>8807236.4600000009</v>
      </c>
    </row>
    <row r="386" spans="2:5">
      <c r="B386" s="87" t="s">
        <v>111</v>
      </c>
      <c r="C386" s="95">
        <v>354581.32</v>
      </c>
      <c r="D386" s="94">
        <v>354572.62</v>
      </c>
      <c r="E386" s="93">
        <v>-8.6999999999999993</v>
      </c>
    </row>
    <row r="387" spans="2:5">
      <c r="B387" s="87" t="s">
        <v>110</v>
      </c>
      <c r="C387" s="95">
        <v>0</v>
      </c>
      <c r="D387" s="94">
        <v>474971.77</v>
      </c>
      <c r="E387" s="93">
        <v>474971.77</v>
      </c>
    </row>
    <row r="388" spans="2:5">
      <c r="B388" s="87" t="s">
        <v>109</v>
      </c>
      <c r="C388" s="95">
        <v>0</v>
      </c>
      <c r="D388" s="94">
        <v>672143.7</v>
      </c>
      <c r="E388" s="93">
        <v>672143.7</v>
      </c>
    </row>
    <row r="389" spans="2:5">
      <c r="B389" s="87" t="s">
        <v>108</v>
      </c>
      <c r="C389" s="95">
        <v>0</v>
      </c>
      <c r="D389" s="94">
        <v>366017.65</v>
      </c>
      <c r="E389" s="93">
        <v>366017.65</v>
      </c>
    </row>
    <row r="390" spans="2:5">
      <c r="B390" s="87" t="s">
        <v>107</v>
      </c>
      <c r="C390" s="95">
        <v>0</v>
      </c>
      <c r="D390" s="94">
        <v>4709961.8899999997</v>
      </c>
      <c r="E390" s="93">
        <v>4709961.8899999997</v>
      </c>
    </row>
    <row r="391" spans="2:5">
      <c r="B391" s="86" t="s">
        <v>106</v>
      </c>
      <c r="C391" s="92">
        <v>0</v>
      </c>
      <c r="D391" s="91">
        <v>300000</v>
      </c>
      <c r="E391" s="90">
        <v>300000</v>
      </c>
    </row>
    <row r="392" spans="2:5" ht="21.75" customHeight="1">
      <c r="C392" s="83">
        <f>SUM(C355:C391)</f>
        <v>44463983.130000003</v>
      </c>
      <c r="D392" s="83">
        <f>SUM(D355:D391)</f>
        <v>49881305.630000003</v>
      </c>
      <c r="E392" s="83">
        <f>SUM(E355:E391)</f>
        <v>5417322.4999999972</v>
      </c>
    </row>
    <row r="395" spans="2:5" ht="24" customHeight="1">
      <c r="B395" s="82" t="s">
        <v>105</v>
      </c>
      <c r="C395" s="24" t="s">
        <v>6</v>
      </c>
      <c r="D395" s="13" t="s">
        <v>104</v>
      </c>
      <c r="E395" s="7"/>
    </row>
    <row r="396" spans="2:5">
      <c r="B396" s="89" t="s">
        <v>103</v>
      </c>
      <c r="C396" s="88">
        <v>392515.42</v>
      </c>
      <c r="D396" s="17"/>
      <c r="E396" s="84"/>
    </row>
    <row r="397" spans="2:5">
      <c r="B397" s="87" t="s">
        <v>102</v>
      </c>
      <c r="C397" s="72">
        <v>615288.87</v>
      </c>
      <c r="D397" s="17"/>
      <c r="E397" s="84"/>
    </row>
    <row r="398" spans="2:5">
      <c r="B398" s="87" t="s">
        <v>101</v>
      </c>
      <c r="C398" s="72">
        <v>17600</v>
      </c>
      <c r="D398" s="17"/>
      <c r="E398" s="84"/>
    </row>
    <row r="399" spans="2:5">
      <c r="B399" s="87" t="s">
        <v>100</v>
      </c>
      <c r="C399" s="72">
        <v>1017353.34</v>
      </c>
      <c r="D399" s="17"/>
      <c r="E399" s="84"/>
    </row>
    <row r="400" spans="2:5">
      <c r="B400" s="87" t="s">
        <v>99</v>
      </c>
      <c r="C400" s="72">
        <v>21031.11</v>
      </c>
      <c r="D400" s="17"/>
      <c r="E400" s="84"/>
    </row>
    <row r="401" spans="2:7">
      <c r="B401" s="87" t="s">
        <v>98</v>
      </c>
      <c r="C401" s="72">
        <v>59590</v>
      </c>
      <c r="D401" s="17"/>
      <c r="E401" s="84"/>
    </row>
    <row r="402" spans="2:7">
      <c r="B402" s="87" t="s">
        <v>97</v>
      </c>
      <c r="C402" s="72">
        <v>25700</v>
      </c>
      <c r="D402" s="17"/>
      <c r="E402" s="84"/>
    </row>
    <row r="403" spans="2:7">
      <c r="B403" s="87" t="s">
        <v>96</v>
      </c>
      <c r="C403" s="72">
        <v>707.86</v>
      </c>
      <c r="D403" s="17"/>
      <c r="E403" s="84"/>
    </row>
    <row r="404" spans="2:7">
      <c r="B404" s="86" t="s">
        <v>95</v>
      </c>
      <c r="C404" s="85">
        <v>22769</v>
      </c>
      <c r="D404" s="17"/>
      <c r="E404" s="84"/>
    </row>
    <row r="405" spans="2:7" ht="18" customHeight="1">
      <c r="C405" s="83">
        <f>SUM(C396:C404)</f>
        <v>2172555.6</v>
      </c>
      <c r="D405" s="13"/>
      <c r="E405" s="7"/>
      <c r="F405" s="7"/>
      <c r="G405" s="7"/>
    </row>
    <row r="406" spans="2:7">
      <c r="F406" s="7"/>
      <c r="G406" s="7"/>
    </row>
    <row r="407" spans="2:7">
      <c r="B407" s="82" t="s">
        <v>94</v>
      </c>
      <c r="C407" s="81"/>
      <c r="D407" s="80"/>
      <c r="E407" s="79"/>
      <c r="F407" s="7"/>
      <c r="G407" s="7"/>
    </row>
    <row r="408" spans="2:7">
      <c r="B408" s="78" t="s">
        <v>93</v>
      </c>
      <c r="C408" s="23" t="s">
        <v>8</v>
      </c>
      <c r="D408" s="25" t="s">
        <v>7</v>
      </c>
      <c r="F408" s="7"/>
      <c r="G408" s="7"/>
    </row>
    <row r="409" spans="2:7">
      <c r="B409" s="77" t="s">
        <v>92</v>
      </c>
      <c r="C409" s="76">
        <v>3018271.56</v>
      </c>
      <c r="D409" s="76">
        <v>3.34</v>
      </c>
      <c r="F409" s="7"/>
      <c r="G409" s="7"/>
    </row>
    <row r="410" spans="2:7">
      <c r="B410" s="70" t="s">
        <v>91</v>
      </c>
      <c r="C410" s="75">
        <v>3018270.69</v>
      </c>
      <c r="D410" s="75">
        <v>0</v>
      </c>
      <c r="F410" s="7"/>
      <c r="G410" s="7"/>
    </row>
    <row r="411" spans="2:7">
      <c r="B411" s="70" t="s">
        <v>90</v>
      </c>
      <c r="C411" s="75">
        <v>0</v>
      </c>
      <c r="D411" s="75">
        <v>0</v>
      </c>
      <c r="F411" s="7"/>
      <c r="G411" s="7"/>
    </row>
    <row r="412" spans="2:7">
      <c r="B412" s="70" t="s">
        <v>89</v>
      </c>
      <c r="C412" s="75">
        <v>0</v>
      </c>
      <c r="D412" s="75">
        <v>0</v>
      </c>
      <c r="F412" s="7"/>
      <c r="G412" s="7"/>
    </row>
    <row r="413" spans="2:7">
      <c r="B413" s="70" t="s">
        <v>88</v>
      </c>
      <c r="C413" s="75">
        <v>0</v>
      </c>
      <c r="D413" s="75">
        <v>0</v>
      </c>
      <c r="F413" s="7"/>
      <c r="G413" s="7"/>
    </row>
    <row r="414" spans="2:7">
      <c r="B414" s="70" t="s">
        <v>87</v>
      </c>
      <c r="C414" s="75">
        <v>0</v>
      </c>
      <c r="D414" s="75">
        <v>0</v>
      </c>
      <c r="F414" s="7"/>
      <c r="G414" s="7"/>
    </row>
    <row r="415" spans="2:7">
      <c r="B415" s="70" t="s">
        <v>86</v>
      </c>
      <c r="C415" s="75">
        <v>3018270.69</v>
      </c>
      <c r="D415" s="75">
        <v>0</v>
      </c>
      <c r="F415" s="7"/>
      <c r="G415" s="7"/>
    </row>
    <row r="416" spans="2:7">
      <c r="B416" s="70" t="s">
        <v>85</v>
      </c>
      <c r="C416" s="69">
        <v>0</v>
      </c>
      <c r="D416" s="69">
        <v>0</v>
      </c>
      <c r="F416" s="7"/>
      <c r="G416" s="7"/>
    </row>
    <row r="417" spans="2:7">
      <c r="B417" s="70" t="s">
        <v>84</v>
      </c>
      <c r="C417" s="69">
        <v>0</v>
      </c>
      <c r="D417" s="69">
        <v>0</v>
      </c>
      <c r="F417" s="7"/>
      <c r="G417" s="7"/>
    </row>
    <row r="418" spans="2:7">
      <c r="B418" s="70" t="s">
        <v>83</v>
      </c>
      <c r="C418" s="69">
        <v>0</v>
      </c>
      <c r="D418" s="69">
        <v>0</v>
      </c>
      <c r="F418" s="7"/>
      <c r="G418" s="7"/>
    </row>
    <row r="419" spans="2:7">
      <c r="B419" s="71" t="s">
        <v>82</v>
      </c>
      <c r="C419" s="74">
        <v>0</v>
      </c>
      <c r="D419" s="74">
        <v>0</v>
      </c>
      <c r="F419" s="7"/>
      <c r="G419" s="7"/>
    </row>
    <row r="420" spans="2:7">
      <c r="B420" s="70" t="s">
        <v>81</v>
      </c>
      <c r="C420" s="69">
        <v>0</v>
      </c>
      <c r="D420" s="69">
        <v>0</v>
      </c>
      <c r="F420" s="7"/>
      <c r="G420" s="7"/>
    </row>
    <row r="421" spans="2:7">
      <c r="B421" s="70" t="s">
        <v>80</v>
      </c>
      <c r="C421" s="69">
        <v>0</v>
      </c>
      <c r="D421" s="69">
        <v>0</v>
      </c>
      <c r="F421" s="7"/>
      <c r="G421" s="7"/>
    </row>
    <row r="422" spans="2:7">
      <c r="B422" s="71" t="s">
        <v>79</v>
      </c>
      <c r="C422" s="74">
        <v>0</v>
      </c>
      <c r="D422" s="74">
        <v>0</v>
      </c>
      <c r="F422" s="7"/>
      <c r="G422" s="7"/>
    </row>
    <row r="423" spans="2:7">
      <c r="B423" s="70" t="s">
        <v>78</v>
      </c>
      <c r="C423" s="69">
        <v>0</v>
      </c>
      <c r="D423" s="69">
        <v>0</v>
      </c>
      <c r="F423" s="7"/>
      <c r="G423" s="7"/>
    </row>
    <row r="424" spans="2:7">
      <c r="B424" s="70" t="s">
        <v>77</v>
      </c>
      <c r="C424" s="69">
        <v>0</v>
      </c>
      <c r="D424" s="69">
        <v>0</v>
      </c>
      <c r="F424" s="7"/>
      <c r="G424" s="7"/>
    </row>
    <row r="425" spans="2:7">
      <c r="B425" s="70" t="s">
        <v>76</v>
      </c>
      <c r="C425" s="69">
        <v>0</v>
      </c>
      <c r="D425" s="69">
        <v>0</v>
      </c>
      <c r="F425" s="7"/>
      <c r="G425" s="7"/>
    </row>
    <row r="426" spans="2:7">
      <c r="B426" s="70" t="s">
        <v>75</v>
      </c>
      <c r="C426" s="69">
        <v>0</v>
      </c>
      <c r="D426" s="69">
        <v>0</v>
      </c>
      <c r="F426" s="7"/>
      <c r="G426" s="7"/>
    </row>
    <row r="427" spans="2:7">
      <c r="B427" s="70" t="s">
        <v>74</v>
      </c>
      <c r="C427" s="69">
        <v>0</v>
      </c>
      <c r="D427" s="69">
        <v>0</v>
      </c>
      <c r="F427" s="7"/>
      <c r="G427" s="7"/>
    </row>
    <row r="428" spans="2:7">
      <c r="B428" s="71" t="s">
        <v>73</v>
      </c>
      <c r="C428" s="74">
        <v>0</v>
      </c>
      <c r="D428" s="74">
        <v>0</v>
      </c>
      <c r="F428" s="7"/>
      <c r="G428" s="7"/>
    </row>
    <row r="429" spans="2:7">
      <c r="B429" s="70" t="s">
        <v>72</v>
      </c>
      <c r="C429" s="69">
        <v>0</v>
      </c>
      <c r="D429" s="69">
        <v>0</v>
      </c>
      <c r="F429" s="7"/>
      <c r="G429" s="7"/>
    </row>
    <row r="430" spans="2:7">
      <c r="B430" s="71" t="s">
        <v>71</v>
      </c>
      <c r="C430" s="74">
        <v>0</v>
      </c>
      <c r="D430" s="74">
        <v>0</v>
      </c>
      <c r="F430" s="7"/>
      <c r="G430" s="7"/>
    </row>
    <row r="431" spans="2:7">
      <c r="B431" s="70" t="s">
        <v>70</v>
      </c>
      <c r="C431" s="69">
        <v>0</v>
      </c>
      <c r="D431" s="69">
        <v>0</v>
      </c>
      <c r="F431" s="7"/>
      <c r="G431" s="7"/>
    </row>
    <row r="432" spans="2:7">
      <c r="B432" s="71" t="s">
        <v>69</v>
      </c>
      <c r="C432" s="73">
        <v>0.87</v>
      </c>
      <c r="D432" s="73">
        <v>3.34</v>
      </c>
      <c r="F432" s="7"/>
      <c r="G432" s="7"/>
    </row>
    <row r="433" spans="2:7">
      <c r="B433" s="70" t="s">
        <v>68</v>
      </c>
      <c r="C433" s="69">
        <v>0</v>
      </c>
      <c r="D433" s="69">
        <v>0</v>
      </c>
      <c r="F433" s="7"/>
      <c r="G433" s="7"/>
    </row>
    <row r="434" spans="2:7">
      <c r="B434" s="70" t="s">
        <v>67</v>
      </c>
      <c r="C434" s="69">
        <v>0</v>
      </c>
      <c r="D434" s="69">
        <v>0</v>
      </c>
      <c r="F434" s="7"/>
      <c r="G434" s="7"/>
    </row>
    <row r="435" spans="2:7">
      <c r="B435" s="70" t="s">
        <v>66</v>
      </c>
      <c r="C435" s="69">
        <v>0</v>
      </c>
      <c r="D435" s="69">
        <v>0</v>
      </c>
      <c r="F435" s="7"/>
      <c r="G435" s="7"/>
    </row>
    <row r="436" spans="2:7">
      <c r="B436" s="70" t="s">
        <v>65</v>
      </c>
      <c r="C436" s="69">
        <v>0</v>
      </c>
      <c r="D436" s="69">
        <v>0</v>
      </c>
      <c r="F436" s="7"/>
      <c r="G436" s="7"/>
    </row>
    <row r="437" spans="2:7">
      <c r="B437" s="70" t="s">
        <v>64</v>
      </c>
      <c r="C437" s="69">
        <v>0</v>
      </c>
      <c r="D437" s="69">
        <v>0</v>
      </c>
      <c r="F437" s="7"/>
      <c r="G437" s="7"/>
    </row>
    <row r="438" spans="2:7">
      <c r="B438" s="70" t="s">
        <v>63</v>
      </c>
      <c r="C438" s="69">
        <v>0</v>
      </c>
      <c r="D438" s="69">
        <v>0</v>
      </c>
      <c r="F438" s="7"/>
      <c r="G438" s="7"/>
    </row>
    <row r="439" spans="2:7">
      <c r="B439" s="70" t="s">
        <v>62</v>
      </c>
      <c r="C439" s="69">
        <v>0</v>
      </c>
      <c r="D439" s="69">
        <v>0</v>
      </c>
      <c r="F439" s="7"/>
      <c r="G439" s="7"/>
    </row>
    <row r="440" spans="2:7">
      <c r="B440" s="70" t="s">
        <v>61</v>
      </c>
      <c r="C440" s="72">
        <v>0.87</v>
      </c>
      <c r="D440" s="72">
        <v>3.34</v>
      </c>
      <c r="F440" s="7"/>
      <c r="G440" s="7"/>
    </row>
    <row r="441" spans="2:7">
      <c r="B441" s="71" t="s">
        <v>60</v>
      </c>
      <c r="C441" s="69">
        <v>0</v>
      </c>
      <c r="D441" s="69">
        <v>0</v>
      </c>
      <c r="F441" s="7"/>
      <c r="G441" s="7"/>
    </row>
    <row r="442" spans="2:7">
      <c r="B442" s="70" t="s">
        <v>59</v>
      </c>
      <c r="C442" s="69">
        <v>0</v>
      </c>
      <c r="D442" s="69">
        <v>0</v>
      </c>
      <c r="F442" s="7"/>
      <c r="G442" s="7"/>
    </row>
    <row r="443" spans="2:7">
      <c r="B443" s="68" t="s">
        <v>58</v>
      </c>
      <c r="C443" s="67">
        <v>0</v>
      </c>
      <c r="D443" s="67">
        <v>0</v>
      </c>
      <c r="F443" s="7"/>
      <c r="G443" s="7"/>
    </row>
    <row r="444" spans="2:7">
      <c r="F444" s="7"/>
      <c r="G444" s="7"/>
    </row>
    <row r="445" spans="2:7">
      <c r="B445" s="66" t="s">
        <v>57</v>
      </c>
      <c r="F445" s="7"/>
      <c r="G445" s="7"/>
    </row>
    <row r="446" spans="2:7" ht="12" customHeight="1">
      <c r="B446" s="66" t="s">
        <v>56</v>
      </c>
      <c r="F446" s="7"/>
      <c r="G446" s="7"/>
    </row>
    <row r="447" spans="2:7">
      <c r="B447" s="65"/>
      <c r="C447" s="65"/>
      <c r="D447" s="65"/>
      <c r="E447" s="65"/>
      <c r="F447" s="7"/>
      <c r="G447" s="7"/>
    </row>
    <row r="448" spans="2:7">
      <c r="B448" s="2"/>
      <c r="C448" s="2"/>
      <c r="D448" s="2"/>
      <c r="E448" s="2"/>
      <c r="F448" s="7"/>
      <c r="G448" s="7"/>
    </row>
    <row r="449" spans="2:7">
      <c r="B449" s="55" t="s">
        <v>55</v>
      </c>
      <c r="C449" s="54"/>
      <c r="D449" s="54"/>
      <c r="E449" s="53"/>
      <c r="F449" s="7"/>
      <c r="G449" s="7"/>
    </row>
    <row r="450" spans="2:7">
      <c r="B450" s="52" t="s">
        <v>40</v>
      </c>
      <c r="C450" s="51"/>
      <c r="D450" s="51"/>
      <c r="E450" s="50"/>
      <c r="F450" s="7"/>
      <c r="G450" s="30"/>
    </row>
    <row r="451" spans="2:7">
      <c r="B451" s="49" t="s">
        <v>39</v>
      </c>
      <c r="C451" s="48"/>
      <c r="D451" s="48"/>
      <c r="E451" s="47"/>
      <c r="F451" s="7"/>
      <c r="G451" s="30"/>
    </row>
    <row r="452" spans="2:7">
      <c r="B452" s="46" t="s">
        <v>54</v>
      </c>
      <c r="C452" s="45"/>
      <c r="E452" s="44">
        <v>63060913.399999999</v>
      </c>
      <c r="F452" s="7"/>
      <c r="G452" s="30"/>
    </row>
    <row r="453" spans="2:7">
      <c r="B453" s="33"/>
      <c r="C453" s="33"/>
      <c r="D453" s="7"/>
      <c r="F453" s="7"/>
      <c r="G453" s="30"/>
    </row>
    <row r="454" spans="2:7">
      <c r="B454" s="61" t="s">
        <v>53</v>
      </c>
      <c r="C454" s="61"/>
      <c r="D454" s="41"/>
      <c r="E454" s="64">
        <v>6.47</v>
      </c>
      <c r="F454" s="7"/>
      <c r="G454" s="7"/>
    </row>
    <row r="455" spans="2:7">
      <c r="B455" s="39" t="s">
        <v>52</v>
      </c>
      <c r="C455" s="39"/>
      <c r="D455" s="35">
        <v>0</v>
      </c>
      <c r="E455" s="60"/>
      <c r="F455" s="7"/>
      <c r="G455" s="7"/>
    </row>
    <row r="456" spans="2:7">
      <c r="B456" s="39" t="s">
        <v>51</v>
      </c>
      <c r="C456" s="39"/>
      <c r="D456" s="35">
        <v>0</v>
      </c>
      <c r="E456" s="60"/>
      <c r="F456" s="7"/>
      <c r="G456" s="7"/>
    </row>
    <row r="457" spans="2:7">
      <c r="B457" s="39" t="s">
        <v>50</v>
      </c>
      <c r="C457" s="39"/>
      <c r="D457" s="35">
        <v>0</v>
      </c>
      <c r="E457" s="60"/>
      <c r="F457" s="7"/>
      <c r="G457" s="7"/>
    </row>
    <row r="458" spans="2:7">
      <c r="B458" s="39" t="s">
        <v>49</v>
      </c>
      <c r="C458" s="39"/>
      <c r="D458" s="35"/>
      <c r="E458" s="60"/>
      <c r="F458" s="7"/>
      <c r="G458" s="7"/>
    </row>
    <row r="459" spans="2:7">
      <c r="B459" s="63" t="s">
        <v>48</v>
      </c>
      <c r="C459" s="62"/>
      <c r="D459" s="35">
        <v>-0.26</v>
      </c>
      <c r="E459" s="60"/>
      <c r="F459" s="7"/>
      <c r="G459" s="7"/>
    </row>
    <row r="460" spans="2:7">
      <c r="B460" s="33"/>
      <c r="C460" s="33"/>
      <c r="D460" s="7"/>
      <c r="F460" s="7"/>
      <c r="G460" s="7"/>
    </row>
    <row r="461" spans="2:7">
      <c r="B461" s="61" t="s">
        <v>47</v>
      </c>
      <c r="C461" s="61"/>
      <c r="D461" s="41"/>
      <c r="E461" s="40">
        <f>SUM(D461:D465)</f>
        <v>32602342.23</v>
      </c>
      <c r="F461" s="7"/>
      <c r="G461" s="7"/>
    </row>
    <row r="462" spans="2:7">
      <c r="B462" s="39" t="s">
        <v>46</v>
      </c>
      <c r="C462" s="39"/>
      <c r="D462" s="35">
        <v>0</v>
      </c>
      <c r="E462" s="60"/>
      <c r="F462" s="7"/>
      <c r="G462" s="7"/>
    </row>
    <row r="463" spans="2:7">
      <c r="B463" s="39" t="s">
        <v>45</v>
      </c>
      <c r="C463" s="39"/>
      <c r="D463" s="35">
        <v>0</v>
      </c>
      <c r="E463" s="60"/>
      <c r="F463" s="7"/>
      <c r="G463" s="7"/>
    </row>
    <row r="464" spans="2:7">
      <c r="B464" s="39" t="s">
        <v>44</v>
      </c>
      <c r="C464" s="39"/>
      <c r="D464" s="35">
        <v>0</v>
      </c>
      <c r="E464" s="60"/>
      <c r="F464" s="7"/>
      <c r="G464" s="7"/>
    </row>
    <row r="465" spans="2:7">
      <c r="B465" s="59" t="s">
        <v>43</v>
      </c>
      <c r="C465" s="58"/>
      <c r="D465" s="35">
        <v>32602342.23</v>
      </c>
      <c r="E465" s="57"/>
      <c r="F465" s="7"/>
      <c r="G465" s="7"/>
    </row>
    <row r="466" spans="2:7">
      <c r="B466" s="33"/>
      <c r="C466" s="33"/>
      <c r="F466" s="7"/>
      <c r="G466" s="7"/>
    </row>
    <row r="467" spans="2:7">
      <c r="B467" s="56" t="s">
        <v>42</v>
      </c>
      <c r="C467" s="56"/>
      <c r="E467" s="31">
        <f>+E452+E454-E461</f>
        <v>30458577.639999997</v>
      </c>
      <c r="F467" s="7"/>
      <c r="G467" s="30"/>
    </row>
    <row r="468" spans="2:7">
      <c r="B468" s="2"/>
      <c r="C468" s="2"/>
      <c r="D468" s="2"/>
      <c r="E468" s="2"/>
      <c r="F468" s="7"/>
      <c r="G468" s="7"/>
    </row>
    <row r="469" spans="2:7">
      <c r="B469" s="2"/>
      <c r="C469" s="2"/>
      <c r="D469" s="2"/>
      <c r="E469" s="2"/>
      <c r="F469" s="7"/>
      <c r="G469" s="7"/>
    </row>
    <row r="470" spans="2:7">
      <c r="B470" s="55" t="s">
        <v>41</v>
      </c>
      <c r="C470" s="54"/>
      <c r="D470" s="54"/>
      <c r="E470" s="53"/>
      <c r="F470" s="7"/>
      <c r="G470" s="7"/>
    </row>
    <row r="471" spans="2:7">
      <c r="B471" s="52" t="s">
        <v>40</v>
      </c>
      <c r="C471" s="51"/>
      <c r="D471" s="51"/>
      <c r="E471" s="50"/>
      <c r="F471" s="7"/>
      <c r="G471" s="7"/>
    </row>
    <row r="472" spans="2:7">
      <c r="B472" s="49" t="s">
        <v>39</v>
      </c>
      <c r="C472" s="48"/>
      <c r="D472" s="48"/>
      <c r="E472" s="47"/>
      <c r="F472" s="7"/>
      <c r="G472" s="7"/>
    </row>
    <row r="473" spans="2:7">
      <c r="B473" s="46" t="s">
        <v>38</v>
      </c>
      <c r="C473" s="45"/>
      <c r="E473" s="44">
        <v>29828183.219999999</v>
      </c>
      <c r="F473" s="7"/>
      <c r="G473" s="7"/>
    </row>
    <row r="474" spans="2:7">
      <c r="B474" s="33"/>
      <c r="C474" s="33"/>
      <c r="F474" s="7"/>
      <c r="G474" s="7"/>
    </row>
    <row r="475" spans="2:7">
      <c r="B475" s="42" t="s">
        <v>37</v>
      </c>
      <c r="C475" s="42"/>
      <c r="D475" s="41"/>
      <c r="E475" s="40">
        <v>0</v>
      </c>
      <c r="F475" s="7"/>
      <c r="G475" s="7"/>
    </row>
    <row r="476" spans="2:7">
      <c r="B476" s="39" t="s">
        <v>36</v>
      </c>
      <c r="C476" s="39"/>
      <c r="D476" s="35">
        <v>0</v>
      </c>
      <c r="E476" s="34"/>
      <c r="F476" s="7"/>
      <c r="G476" s="7"/>
    </row>
    <row r="477" spans="2:7">
      <c r="B477" s="39" t="s">
        <v>35</v>
      </c>
      <c r="C477" s="39"/>
      <c r="D477" s="35">
        <v>0</v>
      </c>
      <c r="E477" s="34"/>
      <c r="F477" s="7"/>
      <c r="G477" s="7"/>
    </row>
    <row r="478" spans="2:7">
      <c r="B478" s="39" t="s">
        <v>34</v>
      </c>
      <c r="C478" s="39"/>
      <c r="D478" s="35">
        <v>0</v>
      </c>
      <c r="E478" s="34"/>
      <c r="F478" s="7"/>
      <c r="G478" s="7"/>
    </row>
    <row r="479" spans="2:7">
      <c r="B479" s="39" t="s">
        <v>33</v>
      </c>
      <c r="C479" s="39"/>
      <c r="D479" s="35">
        <v>0</v>
      </c>
      <c r="E479" s="34"/>
      <c r="F479" s="7"/>
      <c r="G479" s="7"/>
    </row>
    <row r="480" spans="2:7">
      <c r="B480" s="39" t="s">
        <v>32</v>
      </c>
      <c r="C480" s="39"/>
      <c r="D480" s="35">
        <v>0</v>
      </c>
      <c r="E480" s="34"/>
      <c r="F480" s="7"/>
      <c r="G480" s="30"/>
    </row>
    <row r="481" spans="2:7">
      <c r="B481" s="39" t="s">
        <v>31</v>
      </c>
      <c r="C481" s="39"/>
      <c r="D481" s="35">
        <v>0</v>
      </c>
      <c r="E481" s="34"/>
      <c r="F481" s="7"/>
      <c r="G481" s="7"/>
    </row>
    <row r="482" spans="2:7">
      <c r="B482" s="39" t="s">
        <v>30</v>
      </c>
      <c r="C482" s="39"/>
      <c r="D482" s="35">
        <v>0</v>
      </c>
      <c r="E482" s="34"/>
      <c r="F482" s="7"/>
      <c r="G482" s="30"/>
    </row>
    <row r="483" spans="2:7">
      <c r="B483" s="39" t="s">
        <v>29</v>
      </c>
      <c r="C483" s="39"/>
      <c r="D483" s="35">
        <v>0</v>
      </c>
      <c r="E483" s="34"/>
      <c r="F483" s="7"/>
      <c r="G483" s="7"/>
    </row>
    <row r="484" spans="2:7">
      <c r="B484" s="39" t="s">
        <v>28</v>
      </c>
      <c r="C484" s="39"/>
      <c r="D484" s="35">
        <v>0</v>
      </c>
      <c r="E484" s="34"/>
      <c r="F484" s="7"/>
      <c r="G484" s="30"/>
    </row>
    <row r="485" spans="2:7">
      <c r="B485" s="39" t="s">
        <v>27</v>
      </c>
      <c r="C485" s="39"/>
      <c r="D485" s="35">
        <v>0</v>
      </c>
      <c r="E485" s="34"/>
      <c r="F485" s="7"/>
      <c r="G485" s="30"/>
    </row>
    <row r="486" spans="2:7">
      <c r="B486" s="39" t="s">
        <v>26</v>
      </c>
      <c r="C486" s="39"/>
      <c r="D486" s="35"/>
      <c r="E486" s="34"/>
      <c r="F486" s="7"/>
      <c r="G486" s="30"/>
    </row>
    <row r="487" spans="2:7">
      <c r="B487" s="39" t="s">
        <v>25</v>
      </c>
      <c r="C487" s="39"/>
      <c r="D487" s="35"/>
      <c r="E487" s="34"/>
      <c r="F487" s="7"/>
      <c r="G487" s="30"/>
    </row>
    <row r="488" spans="2:7">
      <c r="B488" s="39" t="s">
        <v>24</v>
      </c>
      <c r="C488" s="39"/>
      <c r="D488" s="35">
        <v>0</v>
      </c>
      <c r="E488" s="34"/>
      <c r="F488" s="7"/>
      <c r="G488" s="43"/>
    </row>
    <row r="489" spans="2:7">
      <c r="B489" s="39" t="s">
        <v>23</v>
      </c>
      <c r="C489" s="39"/>
      <c r="D489" s="35"/>
      <c r="E489" s="34"/>
      <c r="F489" s="7"/>
      <c r="G489" s="7"/>
    </row>
    <row r="490" spans="2:7">
      <c r="B490" s="39" t="s">
        <v>22</v>
      </c>
      <c r="C490" s="39"/>
      <c r="D490" s="35">
        <v>0</v>
      </c>
      <c r="E490" s="34"/>
      <c r="F490" s="7"/>
      <c r="G490" s="7"/>
    </row>
    <row r="491" spans="2:7" ht="12.75" customHeight="1">
      <c r="B491" s="39" t="s">
        <v>21</v>
      </c>
      <c r="C491" s="39"/>
      <c r="D491" s="35"/>
      <c r="E491" s="34"/>
      <c r="F491" s="7"/>
      <c r="G491" s="7"/>
    </row>
    <row r="492" spans="2:7">
      <c r="B492" s="37" t="s">
        <v>20</v>
      </c>
      <c r="C492" s="36"/>
      <c r="D492" s="35">
        <v>0</v>
      </c>
      <c r="E492" s="34"/>
      <c r="F492" s="7"/>
      <c r="G492" s="7"/>
    </row>
    <row r="493" spans="2:7">
      <c r="B493" s="33"/>
      <c r="C493" s="33"/>
      <c r="F493" s="7"/>
      <c r="G493" s="7"/>
    </row>
    <row r="494" spans="2:7">
      <c r="B494" s="42" t="s">
        <v>19</v>
      </c>
      <c r="C494" s="42"/>
      <c r="D494" s="41"/>
      <c r="E494" s="40">
        <f>SUM(D494:D501)</f>
        <v>3.34</v>
      </c>
      <c r="F494" s="7"/>
      <c r="G494" s="7"/>
    </row>
    <row r="495" spans="2:7">
      <c r="B495" s="39" t="s">
        <v>18</v>
      </c>
      <c r="C495" s="39"/>
      <c r="D495" s="35">
        <v>0</v>
      </c>
      <c r="E495" s="34"/>
      <c r="F495" s="7"/>
      <c r="G495" s="7"/>
    </row>
    <row r="496" spans="2:7">
      <c r="B496" s="39" t="s">
        <v>17</v>
      </c>
      <c r="C496" s="39"/>
      <c r="D496" s="35">
        <v>0</v>
      </c>
      <c r="E496" s="34"/>
      <c r="F496" s="7"/>
      <c r="G496" s="7"/>
    </row>
    <row r="497" spans="2:7">
      <c r="B497" s="39" t="s">
        <v>16</v>
      </c>
      <c r="C497" s="39"/>
      <c r="D497" s="35">
        <v>0</v>
      </c>
      <c r="E497" s="34"/>
      <c r="F497" s="7"/>
      <c r="G497" s="7"/>
    </row>
    <row r="498" spans="2:7">
      <c r="B498" s="39" t="s">
        <v>15</v>
      </c>
      <c r="C498" s="39"/>
      <c r="D498" s="35">
        <v>0</v>
      </c>
      <c r="E498" s="34"/>
      <c r="F498" s="7"/>
      <c r="G498" s="7"/>
    </row>
    <row r="499" spans="2:7">
      <c r="B499" s="39" t="s">
        <v>14</v>
      </c>
      <c r="C499" s="39"/>
      <c r="D499" s="35">
        <v>0</v>
      </c>
      <c r="E499" s="34"/>
      <c r="F499" s="7"/>
      <c r="G499" s="7"/>
    </row>
    <row r="500" spans="2:7">
      <c r="B500" s="39" t="s">
        <v>13</v>
      </c>
      <c r="C500" s="39"/>
      <c r="D500" s="38">
        <v>3.34</v>
      </c>
      <c r="E500" s="34"/>
      <c r="F500" s="7"/>
      <c r="G500" s="7"/>
    </row>
    <row r="501" spans="2:7">
      <c r="B501" s="37" t="s">
        <v>12</v>
      </c>
      <c r="C501" s="36"/>
      <c r="D501" s="35">
        <v>0</v>
      </c>
      <c r="E501" s="34"/>
      <c r="F501" s="7"/>
      <c r="G501" s="7"/>
    </row>
    <row r="502" spans="2:7">
      <c r="B502" s="33"/>
      <c r="C502" s="33"/>
      <c r="F502" s="7"/>
      <c r="G502" s="7"/>
    </row>
    <row r="503" spans="2:7">
      <c r="B503" s="32" t="s">
        <v>11</v>
      </c>
      <c r="E503" s="31">
        <f>+E473-E475+E494</f>
        <v>29828186.559999999</v>
      </c>
      <c r="F503" s="30"/>
      <c r="G503" s="30"/>
    </row>
    <row r="504" spans="2:7">
      <c r="F504" s="29"/>
      <c r="G504" s="7"/>
    </row>
    <row r="505" spans="2:7">
      <c r="F505" s="7"/>
      <c r="G505" s="7"/>
    </row>
    <row r="506" spans="2:7">
      <c r="F506" s="28"/>
      <c r="G506" s="7"/>
    </row>
    <row r="507" spans="2:7">
      <c r="F507" s="28"/>
      <c r="G507" s="7"/>
    </row>
    <row r="508" spans="2:7">
      <c r="F508" s="7"/>
      <c r="G508" s="7"/>
    </row>
    <row r="509" spans="2:7">
      <c r="B509" s="27" t="s">
        <v>10</v>
      </c>
      <c r="C509" s="27"/>
      <c r="D509" s="27"/>
      <c r="E509" s="27"/>
      <c r="F509" s="27"/>
      <c r="G509" s="7"/>
    </row>
    <row r="510" spans="2:7">
      <c r="B510" s="26"/>
      <c r="C510" s="26"/>
      <c r="D510" s="26"/>
      <c r="E510" s="26"/>
      <c r="F510" s="26"/>
      <c r="G510" s="7"/>
    </row>
    <row r="511" spans="2:7">
      <c r="B511" s="26"/>
      <c r="C511" s="26"/>
      <c r="D511" s="26"/>
      <c r="E511" s="26"/>
      <c r="F511" s="26"/>
      <c r="G511" s="7"/>
    </row>
    <row r="512" spans="2:7" ht="21" customHeight="1">
      <c r="B512" s="25" t="s">
        <v>9</v>
      </c>
      <c r="C512" s="24" t="s">
        <v>8</v>
      </c>
      <c r="D512" s="23" t="s">
        <v>7</v>
      </c>
      <c r="E512" s="23" t="s">
        <v>6</v>
      </c>
      <c r="F512" s="7"/>
      <c r="G512" s="7"/>
    </row>
    <row r="513" spans="2:7">
      <c r="B513" s="22" t="s">
        <v>5</v>
      </c>
      <c r="C513" s="21">
        <v>0</v>
      </c>
      <c r="D513" s="20">
        <v>0</v>
      </c>
      <c r="E513" s="20">
        <v>0</v>
      </c>
      <c r="F513" s="7"/>
      <c r="G513" s="7"/>
    </row>
    <row r="514" spans="2:7">
      <c r="B514" s="19"/>
      <c r="C514" s="18">
        <v>0</v>
      </c>
      <c r="D514" s="17"/>
      <c r="E514" s="17"/>
      <c r="F514" s="7"/>
      <c r="G514" s="7"/>
    </row>
    <row r="515" spans="2:7">
      <c r="B515" s="16"/>
      <c r="C515" s="15">
        <v>0</v>
      </c>
      <c r="D515" s="14">
        <v>0</v>
      </c>
      <c r="E515" s="14">
        <v>0</v>
      </c>
      <c r="F515" s="7"/>
      <c r="G515" s="7"/>
    </row>
    <row r="516" spans="2:7" ht="21" customHeight="1">
      <c r="C516" s="13">
        <f>SUM(C514:C515)</f>
        <v>0</v>
      </c>
      <c r="D516" s="13">
        <f>SUM(D514:D515)</f>
        <v>0</v>
      </c>
      <c r="E516" s="13">
        <f>SUM(E514:E515)</f>
        <v>0</v>
      </c>
      <c r="F516" s="7"/>
      <c r="G516" s="7"/>
    </row>
    <row r="517" spans="2:7">
      <c r="F517" s="7"/>
      <c r="G517" s="7"/>
    </row>
    <row r="518" spans="2:7">
      <c r="B518" s="12" t="s">
        <v>4</v>
      </c>
      <c r="F518" s="7"/>
      <c r="G518" s="7"/>
    </row>
    <row r="519" spans="2:7" ht="12" customHeight="1">
      <c r="F519" s="7"/>
      <c r="G519" s="7"/>
    </row>
    <row r="520" spans="2:7">
      <c r="C520" s="2"/>
      <c r="D520" s="2"/>
      <c r="E520" s="2"/>
    </row>
    <row r="521" spans="2:7">
      <c r="C521" s="2"/>
      <c r="D521" s="2"/>
      <c r="E521" s="2"/>
    </row>
    <row r="522" spans="2:7">
      <c r="C522" s="2"/>
      <c r="D522" s="2"/>
      <c r="E522" s="2"/>
    </row>
    <row r="523" spans="2:7">
      <c r="G523" s="7"/>
    </row>
    <row r="524" spans="2:7">
      <c r="B524" s="11"/>
      <c r="C524" s="2"/>
      <c r="D524" s="11"/>
      <c r="E524" s="11"/>
      <c r="F524" s="10"/>
      <c r="G524" s="10"/>
    </row>
    <row r="525" spans="2:7">
      <c r="B525" s="9" t="s">
        <v>3</v>
      </c>
      <c r="C525" s="2"/>
      <c r="D525" s="8" t="s">
        <v>2</v>
      </c>
      <c r="E525" s="8"/>
      <c r="F525" s="7"/>
      <c r="G525" s="6"/>
    </row>
    <row r="526" spans="2:7">
      <c r="B526" s="5" t="s">
        <v>1</v>
      </c>
      <c r="C526" s="2"/>
      <c r="D526" s="4" t="s">
        <v>0</v>
      </c>
      <c r="E526" s="4"/>
      <c r="F526" s="3"/>
      <c r="G526" s="3"/>
    </row>
    <row r="527" spans="2:7">
      <c r="B527" s="2"/>
      <c r="C527" s="2"/>
      <c r="D527" s="2"/>
      <c r="E527" s="2"/>
      <c r="F527" s="2"/>
      <c r="G527" s="2"/>
    </row>
    <row r="528" spans="2:7">
      <c r="B528" s="2"/>
      <c r="C528" s="2"/>
      <c r="D528" s="2"/>
      <c r="E528" s="2"/>
      <c r="F528" s="2"/>
      <c r="G528" s="2"/>
    </row>
    <row r="532" ht="12.75" customHeight="1"/>
    <row r="535" ht="12.75" customHeight="1"/>
  </sheetData>
  <mergeCells count="66">
    <mergeCell ref="B482:C482"/>
    <mergeCell ref="B483:C483"/>
    <mergeCell ref="B489:C489"/>
    <mergeCell ref="B463:C463"/>
    <mergeCell ref="B455:C455"/>
    <mergeCell ref="B456:C456"/>
    <mergeCell ref="B457:C457"/>
    <mergeCell ref="B460:C460"/>
    <mergeCell ref="B461:C461"/>
    <mergeCell ref="B462:C462"/>
    <mergeCell ref="B493:C493"/>
    <mergeCell ref="B485:C485"/>
    <mergeCell ref="B486:C486"/>
    <mergeCell ref="B487:C487"/>
    <mergeCell ref="D525:E525"/>
    <mergeCell ref="B449:E449"/>
    <mergeCell ref="B450:E450"/>
    <mergeCell ref="B452:C452"/>
    <mergeCell ref="B453:C453"/>
    <mergeCell ref="B454:C454"/>
    <mergeCell ref="B476:C476"/>
    <mergeCell ref="B477:C477"/>
    <mergeCell ref="B478:C478"/>
    <mergeCell ref="B479:C479"/>
    <mergeCell ref="B480:C480"/>
    <mergeCell ref="B481:C481"/>
    <mergeCell ref="B464:C464"/>
    <mergeCell ref="B465:C465"/>
    <mergeCell ref="B466:C466"/>
    <mergeCell ref="B474:C474"/>
    <mergeCell ref="B484:C484"/>
    <mergeCell ref="D526:E526"/>
    <mergeCell ref="B470:E470"/>
    <mergeCell ref="B471:E471"/>
    <mergeCell ref="B473:C473"/>
    <mergeCell ref="B475:C475"/>
    <mergeCell ref="B491:C491"/>
    <mergeCell ref="B500:C500"/>
    <mergeCell ref="B495:C495"/>
    <mergeCell ref="B488:C488"/>
    <mergeCell ref="B496:C496"/>
    <mergeCell ref="B497:C497"/>
    <mergeCell ref="B498:C498"/>
    <mergeCell ref="B499:C499"/>
    <mergeCell ref="B494:C494"/>
    <mergeCell ref="B490:C490"/>
    <mergeCell ref="D172:E172"/>
    <mergeCell ref="B451:E451"/>
    <mergeCell ref="B458:C458"/>
    <mergeCell ref="B467:C467"/>
    <mergeCell ref="B472:E472"/>
    <mergeCell ref="B509:F509"/>
    <mergeCell ref="B502:C502"/>
    <mergeCell ref="B459:C459"/>
    <mergeCell ref="B501:C501"/>
    <mergeCell ref="B492:C492"/>
    <mergeCell ref="A1:G1"/>
    <mergeCell ref="A2:G2"/>
    <mergeCell ref="A6:G6"/>
    <mergeCell ref="B447:E447"/>
    <mergeCell ref="D179:E179"/>
    <mergeCell ref="D186:E186"/>
    <mergeCell ref="D215:E215"/>
    <mergeCell ref="D223:E223"/>
    <mergeCell ref="D55:E55"/>
    <mergeCell ref="D165:E165"/>
  </mergeCells>
  <dataValidations count="4">
    <dataValidation allowBlank="1" showInputMessage="1" showErrorMessage="1" prompt="Especificar origen de dicho recurso: Federal, Estatal, Municipal, Particulares." sqref="D161 D168 D175"/>
    <dataValidation allowBlank="1" showInputMessage="1" showErrorMessage="1" prompt="Características cualitativas significativas que les impacten financieramente." sqref="D123:E123 E161 E168 E175"/>
    <dataValidation allowBlank="1" showInputMessage="1" showErrorMessage="1" prompt="Corresponde al número de la cuenta de acuerdo al Plan de Cuentas emitido por el CONAC (DOF 22/11/2010)." sqref="B123"/>
    <dataValidation allowBlank="1" showInputMessage="1" showErrorMessage="1" prompt="Saldo final del periodo que corresponde la cuenta pública presentada (mensual:  enero, febrero, marzo, etc.; trimestral: 1er, 2do, 3ro. o 4to.)." sqref="C123 C161 C168 C175"/>
  </dataValidations>
  <printOptions horizontalCentered="1"/>
  <pageMargins left="0.59055118110236227" right="0.70866141732283472" top="0.78740157480314965" bottom="0.74803149606299213" header="0.31496062992125984" footer="0.31496062992125984"/>
  <pageSetup scale="64" fitToHeight="0" orientation="landscape" r:id="rId1"/>
  <rowBreaks count="9" manualBreakCount="9">
    <brk id="50" max="6" man="1"/>
    <brk id="106" max="6" man="1"/>
    <brk id="159" max="6" man="1"/>
    <brk id="215" max="6" man="1"/>
    <brk id="274" max="6" man="1"/>
    <brk id="332" max="6" man="1"/>
    <brk id="392" max="6" man="1"/>
    <brk id="443" max="6" man="1"/>
    <brk id="50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2017-10-18T17:07:08Z</dcterms:created>
  <dcterms:modified xsi:type="dcterms:W3CDTF">2017-10-18T17:07:16Z</dcterms:modified>
</cp:coreProperties>
</file>