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12. Diciembre\LDF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F76" i="3" l="1"/>
  <c r="F44" i="3"/>
  <c r="F56" i="3" s="1"/>
  <c r="E76" i="3"/>
  <c r="B44" i="3"/>
  <c r="B59" i="3" s="1"/>
  <c r="E44" i="3"/>
  <c r="E56" i="3" s="1"/>
  <c r="C44" i="3"/>
  <c r="C59" i="3" s="1"/>
  <c r="F78" i="3" l="1"/>
  <c r="E78" i="3"/>
</calcChain>
</file>

<file path=xl/sharedStrings.xml><?xml version="1.0" encoding="utf-8"?>
<sst xmlns="http://schemas.openxmlformats.org/spreadsheetml/2006/main" count="121" uniqueCount="120">
  <si>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</si>
  <si>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</si>
  <si>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</si>
  <si>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</si>
  <si>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</si>
  <si>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</si>
  <si>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</si>
  <si>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</si>
  <si>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</si>
  <si>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</si>
  <si>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</si>
  <si>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</si>
  <si>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</si>
  <si>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</si>
  <si>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</si>
  <si>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</si>
  <si>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</si>
  <si>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</si>
  <si>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</si>
  <si>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</si>
  <si>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</si>
  <si>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</si>
  <si>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</si>
  <si>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</si>
  <si>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</si>
  <si>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</si>
  <si>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</si>
  <si>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</si>
  <si>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</si>
  <si>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</si>
  <si>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</si>
  <si>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</si>
  <si>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</si>
  <si>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</si>
  <si>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</si>
  <si>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</si>
  <si>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</si>
  <si>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</si>
  <si>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</si>
  <si>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</si>
  <si>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</si>
  <si>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</si>
  <si>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</si>
  <si>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</si>
  <si>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</si>
  <si>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</si>
  <si>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</si>
  <si>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</si>
  <si>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</si>
  <si>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</si>
  <si>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</si>
  <si>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</si>
  <si>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</si>
  <si>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</si>
  <si>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</si>
  <si>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</si>
  <si>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</si>
  <si>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</si>
  <si>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</si>
  <si>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</si>
  <si>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</si>
  <si>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</si>
  <si>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</si>
  <si>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</si>
  <si>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</si>
  <si>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</si>
  <si>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</si>
  <si>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</si>
  <si>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</si>
  <si>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</si>
  <si>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</si>
  <si>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</si>
  <si>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</si>
  <si>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</si>
  <si>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</si>
  <si>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</si>
  <si>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</si>
  <si>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</si>
  <si>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</si>
  <si>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</si>
  <si>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</si>
  <si>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</si>
  <si>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</si>
  <si>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</si>
  <si>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</si>
  <si>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</si>
  <si>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</si>
  <si>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</si>
  <si>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</si>
  <si>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</si>
  <si>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</si>
  <si>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</si>
  <si>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</si>
  <si>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</si>
  <si>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</si>
  <si>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</si>
  <si>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</si>
  <si>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</si>
  <si>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</si>
  <si>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</si>
  <si>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</si>
  <si>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</si>
  <si>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</si>
  <si>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</si>
  <si>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</si>
  <si>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</si>
  <si>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</si>
  <si>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</si>
  <si>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</si>
  <si>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</si>
  <si>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</si>
  <si>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</si>
  <si>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</si>
  <si>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</si>
  <si>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</si>
  <si>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</si>
  <si>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</si>
  <si>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</si>
  <si>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</si>
  <si>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UNIVERSIDAD POLITECNICA DE PENJAMO
Estado de Situación Financiera Detallado - LDF
al 31 de Diciembre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</si>
</sst>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120" zoomScaleNormal="120" workbookViewId="0">
      <selection sqref="A1:F1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2" t="s">
        <v>119</v>
      </c>
      <c r="B1" s="23"/>
      <c r="C1" s="23"/>
      <c r="D1" s="23"/>
      <c r="E1" s="23"/>
      <c r="F1" s="24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50672529.799999997</v>
      </c>
      <c r="C6" s="9">
        <f>SUM(C7:C13)</f>
        <v>44463983.130000003</v>
      </c>
      <c r="D6" s="5" t="s">
        <v>6</v>
      </c>
      <c r="E6" s="9">
        <f>SUM(E7:E15)</f>
        <v>35575821.210000001</v>
      </c>
      <c r="F6" s="9">
        <f>SUM(F7:F15)</f>
        <v>1862067.4200000002</v>
      </c>
    </row>
    <row r="7" spans="1:6" x14ac:dyDescent="0.2">
      <c r="A7" s="10" t="s">
        <v>7</v>
      </c>
      <c r="B7" s="9"/>
      <c r="C7" s="9"/>
      <c r="D7" s="11" t="s">
        <v>8</v>
      </c>
      <c r="E7" s="9">
        <v>-560244.81999999995</v>
      </c>
      <c r="F7" s="9">
        <v>-574187.73</v>
      </c>
    </row>
    <row r="8" spans="1:6" x14ac:dyDescent="0.2">
      <c r="A8" s="10" t="s">
        <v>9</v>
      </c>
      <c r="B8" s="9">
        <v>50672529.799999997</v>
      </c>
      <c r="C8" s="9">
        <v>44463983.130000003</v>
      </c>
      <c r="D8" s="11" t="s">
        <v>10</v>
      </c>
      <c r="E8" s="9">
        <v>-137224.82</v>
      </c>
      <c r="F8" s="9">
        <v>-182187.45</v>
      </c>
    </row>
    <row r="9" spans="1:6" x14ac:dyDescent="0.2">
      <c r="A9" s="10" t="s">
        <v>11</v>
      </c>
      <c r="B9" s="9"/>
      <c r="C9" s="9"/>
      <c r="D9" s="11" t="s">
        <v>12</v>
      </c>
      <c r="E9" s="9">
        <v>0</v>
      </c>
      <c r="F9" s="9">
        <v>0</v>
      </c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166500</v>
      </c>
      <c r="F11" s="9">
        <v>85500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2430364.33</v>
      </c>
      <c r="F13" s="9">
        <v>2168332.52</v>
      </c>
    </row>
    <row r="14" spans="1:6" x14ac:dyDescent="0.2">
      <c r="A14" s="3" t="s">
        <v>21</v>
      </c>
      <c r="B14" s="9">
        <f>SUM(B15:B21)</f>
        <v>316249.2</v>
      </c>
      <c r="C14" s="9">
        <f>SUM(C15:C21)</f>
        <v>1285999.3600000001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140981.70000000001</v>
      </c>
      <c r="C15" s="9">
        <v>1051704.92</v>
      </c>
      <c r="D15" s="11" t="s">
        <v>24</v>
      </c>
      <c r="E15" s="9">
        <v>33676426.520000003</v>
      </c>
      <c r="F15" s="9">
        <v>364610.08</v>
      </c>
    </row>
    <row r="16" spans="1:6" x14ac:dyDescent="0.2">
      <c r="A16" s="10" t="s">
        <v>25</v>
      </c>
      <c r="B16" s="9">
        <v>-290.63</v>
      </c>
      <c r="C16" s="9">
        <v>-290.63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142558.13</v>
      </c>
      <c r="C17" s="9">
        <v>201585.07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33000</v>
      </c>
      <c r="C19" s="9">
        <v>33000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0</v>
      </c>
      <c r="C21" s="9">
        <v>0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0</v>
      </c>
      <c r="C22" s="9">
        <f>SUM(C23:C27)</f>
        <v>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/>
      <c r="C23" s="9"/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0</v>
      </c>
      <c r="C38" s="9">
        <f>SUM(C39:C42)</f>
        <v>0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/>
      <c r="C39" s="9"/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50988779</v>
      </c>
      <c r="C44" s="7">
        <f>C6+C14+C22+C28+C34+C35+C38</f>
        <v>45749982.490000002</v>
      </c>
      <c r="D44" s="8" t="s">
        <v>80</v>
      </c>
      <c r="E44" s="7">
        <f>E6+E16+E20+E23+E24+E28+E35+E39</f>
        <v>35575821.210000001</v>
      </c>
      <c r="F44" s="7">
        <f>F6+F16+F20+F23+F24+F28+F35+F39</f>
        <v>1862067.4200000002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98931174.900000006</v>
      </c>
      <c r="C49" s="9">
        <v>97529177.930000007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22362467.559999999</v>
      </c>
      <c r="C50" s="9">
        <v>19861011.73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-16146101.07</v>
      </c>
      <c r="C52" s="9">
        <v>-14908712.01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35575821.210000001</v>
      </c>
      <c r="F56" s="7">
        <f>F54+F44</f>
        <v>1862067.4200000002</v>
      </c>
    </row>
    <row r="57" spans="1:6" x14ac:dyDescent="0.2">
      <c r="A57" s="12" t="s">
        <v>100</v>
      </c>
      <c r="B57" s="7">
        <f>SUM(B47:B55)</f>
        <v>105147541.39000002</v>
      </c>
      <c r="C57" s="7">
        <f>SUM(C47:C55)</f>
        <v>102481477.65000001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156136320.39000002</v>
      </c>
      <c r="C59" s="7">
        <f>C44+C57</f>
        <v>148231460.14000002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151721719.91</v>
      </c>
      <c r="F60" s="9">
        <f>SUM(F61:F63)</f>
        <v>150551361.78</v>
      </c>
    </row>
    <row r="61" spans="1:6" x14ac:dyDescent="0.2">
      <c r="A61" s="13"/>
      <c r="B61" s="9"/>
      <c r="C61" s="9"/>
      <c r="D61" s="5" t="s">
        <v>104</v>
      </c>
      <c r="E61" s="9">
        <v>151721719.91</v>
      </c>
      <c r="F61" s="9">
        <v>150551361.78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-31161220.73</v>
      </c>
      <c r="F65" s="9">
        <f>SUM(F66:F70)</f>
        <v>-4181968.54</v>
      </c>
    </row>
    <row r="66" spans="1:6" x14ac:dyDescent="0.2">
      <c r="A66" s="13"/>
      <c r="B66" s="9"/>
      <c r="C66" s="9"/>
      <c r="D66" s="5" t="s">
        <v>108</v>
      </c>
      <c r="E66" s="9">
        <v>-4015737.3</v>
      </c>
      <c r="F66" s="9">
        <v>-2851545.77</v>
      </c>
    </row>
    <row r="67" spans="1:6" x14ac:dyDescent="0.2">
      <c r="A67" s="13"/>
      <c r="B67" s="9"/>
      <c r="C67" s="9"/>
      <c r="D67" s="5" t="s">
        <v>109</v>
      </c>
      <c r="E67" s="9">
        <v>-27137257.289999999</v>
      </c>
      <c r="F67" s="9">
        <v>-1325196.6299999999</v>
      </c>
    </row>
    <row r="68" spans="1:6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6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6" x14ac:dyDescent="0.2">
      <c r="A70" s="13"/>
      <c r="B70" s="9"/>
      <c r="C70" s="9"/>
      <c r="D70" s="5" t="s">
        <v>112</v>
      </c>
      <c r="E70" s="9">
        <v>-8226.14</v>
      </c>
      <c r="F70" s="9">
        <v>-5226.1400000000003</v>
      </c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6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120560499.17999999</v>
      </c>
      <c r="F76" s="7">
        <f>F60+F65+F72</f>
        <v>146369393.24000001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E56+E76</f>
        <v>156136320.38999999</v>
      </c>
      <c r="F78" s="7">
        <f>F56+F76</f>
        <v>148231460.66</v>
      </c>
    </row>
    <row r="79" spans="1:6" x14ac:dyDescent="0.2">
      <c r="A79" s="15"/>
      <c r="B79" s="16"/>
      <c r="C79" s="16"/>
      <c r="D79" s="17"/>
      <c r="E79" s="16"/>
      <c r="F79" s="16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2017-01-11T17:17:46Z</dcterms:created>
  <dcterms:modified xsi:type="dcterms:W3CDTF">2018-01-19T20:25:33Z</dcterms:modified>
</cp:coreProperties>
</file>