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760" tabRatio="907"/>
  </bookViews>
  <sheets>
    <sheet name="Table of Contents" sheetId="6" r:id="rId1"/>
    <sheet name="Largest Park" sheetId="10" r:id="rId2"/>
    <sheet name="Largest Municipal Park" sheetId="17" r:id="rId3"/>
    <sheet name="Most Visited by Agency" sheetId="15" r:id="rId4"/>
    <sheet name="Most Visited Per Acre" sheetId="2" r:id="rId5"/>
    <sheet name="Natural and Designed Parkland" sheetId="12" r:id="rId6"/>
    <sheet name="New Parkland" sheetId="19" r:id="rId7"/>
    <sheet name="Oldest Park by City" sheetId="16" r:id="rId8"/>
    <sheet name="Oldest Parks" sheetId="11" r:id="rId9"/>
    <sheet name="Park Units" sheetId="18" r:id="rId10"/>
    <sheet name="Parkland by Agency" sheetId="4" r:id="rId11"/>
    <sheet name="Parkland as % City Area" sheetId="5" r:id="rId12"/>
    <sheet name="Parkland Outside City Limits" sheetId="13" r:id="rId13"/>
    <sheet name="Parkland per 1k Day Occupants" sheetId="9" r:id="rId14"/>
    <sheet name="Parkland per 1k Residents" sheetId="7" r:id="rId15"/>
    <sheet name="Population Density" sheetId="14" r:id="rId16"/>
    <sheet name="Walkable Park Access" sheetId="8" r:id="rId17"/>
  </sheets>
  <definedNames>
    <definedName name="_xlnm._FilterDatabase" localSheetId="15" hidden="1">'Population Density'!#REF!</definedName>
    <definedName name="_xlnm._FilterDatabase" localSheetId="16" hidden="1">'Walkable Park Access'!#REF!</definedName>
    <definedName name="_xlnm.Print_Area" localSheetId="11">'Parkland as % City Area'!$A$1:$D$117</definedName>
    <definedName name="_xlnm.Print_Area" localSheetId="10">'Parkland by Agency'!$A$1:$F$466</definedName>
    <definedName name="_xlnm.Print_Area" localSheetId="13">'Parkland per 1k Day Occupants'!$A$1:$L$106</definedName>
    <definedName name="_xlnm.Print_Area" localSheetId="14">'Parkland per 1k Residents'!$A$1:$D$116</definedName>
    <definedName name="_xlnm.Print_Area" localSheetId="15">'Population Density'!$A$3:$F$103</definedName>
    <definedName name="_xlnm.Print_Area" localSheetId="16">'Walkable Park Access'!$A$1:$F$65</definedName>
  </definedNames>
  <calcPr calcId="145621"/>
</workbook>
</file>

<file path=xl/calcChain.xml><?xml version="1.0" encoding="utf-8"?>
<calcChain xmlns="http://schemas.openxmlformats.org/spreadsheetml/2006/main">
  <c r="C71" i="19" l="1"/>
  <c r="B71" i="19"/>
  <c r="E106" i="12" l="1"/>
  <c r="D106" i="12"/>
  <c r="F106" i="12" s="1"/>
  <c r="E105" i="12"/>
  <c r="D105" i="12"/>
  <c r="F105" i="12" s="1"/>
  <c r="E104" i="12"/>
  <c r="D104" i="12"/>
  <c r="F104" i="12" s="1"/>
  <c r="E103" i="12"/>
  <c r="D103" i="12"/>
  <c r="F103" i="12" s="1"/>
  <c r="E102" i="12"/>
  <c r="D102" i="12"/>
  <c r="F102" i="12" s="1"/>
  <c r="E101" i="12"/>
  <c r="D101" i="12"/>
  <c r="F101" i="12" s="1"/>
  <c r="E100" i="12"/>
  <c r="D100" i="12"/>
  <c r="F100" i="12" s="1"/>
  <c r="E99" i="12"/>
  <c r="D99" i="12"/>
  <c r="F99" i="12" s="1"/>
  <c r="E98" i="12"/>
  <c r="D98" i="12"/>
  <c r="F98" i="12" s="1"/>
  <c r="E97" i="12"/>
  <c r="D97" i="12"/>
  <c r="F97" i="12" s="1"/>
  <c r="E96" i="12"/>
  <c r="D96" i="12"/>
  <c r="F96" i="12" s="1"/>
  <c r="E95" i="12"/>
  <c r="D95" i="12"/>
  <c r="F95" i="12" s="1"/>
  <c r="E94" i="12"/>
  <c r="D94" i="12"/>
  <c r="F94" i="12" s="1"/>
  <c r="E93" i="12"/>
  <c r="D93" i="12"/>
  <c r="F93" i="12" s="1"/>
  <c r="E92" i="12"/>
  <c r="D92" i="12"/>
  <c r="F92" i="12" s="1"/>
  <c r="E91" i="12"/>
  <c r="D91" i="12"/>
  <c r="F91" i="12" s="1"/>
  <c r="E90" i="12"/>
  <c r="D90" i="12"/>
  <c r="F90" i="12" s="1"/>
  <c r="E89" i="12"/>
  <c r="D89" i="12"/>
  <c r="F89" i="12" s="1"/>
  <c r="E88" i="12"/>
  <c r="D88" i="12"/>
  <c r="F88" i="12" s="1"/>
  <c r="E87" i="12"/>
  <c r="D87" i="12"/>
  <c r="F87" i="12" s="1"/>
  <c r="E86" i="12"/>
  <c r="D86" i="12"/>
  <c r="F86" i="12" s="1"/>
  <c r="E85" i="12"/>
  <c r="D85" i="12"/>
  <c r="F85" i="12" s="1"/>
  <c r="E84" i="12"/>
  <c r="D84" i="12"/>
  <c r="F84" i="12" s="1"/>
  <c r="E83" i="12"/>
  <c r="D83" i="12"/>
  <c r="F83" i="12" s="1"/>
  <c r="E82" i="12"/>
  <c r="D82" i="12"/>
  <c r="F82" i="12" s="1"/>
  <c r="E81" i="12"/>
  <c r="D81" i="12"/>
  <c r="F81" i="12" s="1"/>
  <c r="E80" i="12"/>
  <c r="D80" i="12"/>
  <c r="F80" i="12" s="1"/>
  <c r="E79" i="12"/>
  <c r="D79" i="12"/>
  <c r="F79" i="12" s="1"/>
  <c r="E78" i="12"/>
  <c r="D78" i="12"/>
  <c r="F78" i="12" s="1"/>
  <c r="E77" i="12"/>
  <c r="D77" i="12"/>
  <c r="F77" i="12" s="1"/>
  <c r="F76" i="12"/>
  <c r="E76" i="12"/>
  <c r="E75" i="12"/>
  <c r="D75" i="12"/>
  <c r="F75" i="12" s="1"/>
  <c r="E74" i="12"/>
  <c r="D74" i="12"/>
  <c r="F74" i="12" s="1"/>
  <c r="E73" i="12"/>
  <c r="D73" i="12"/>
  <c r="F73" i="12" s="1"/>
  <c r="E72" i="12"/>
  <c r="D72" i="12"/>
  <c r="F72" i="12" s="1"/>
  <c r="E71" i="12"/>
  <c r="D71" i="12"/>
  <c r="F71" i="12" s="1"/>
  <c r="E70" i="12"/>
  <c r="D70" i="12"/>
  <c r="F70" i="12" s="1"/>
  <c r="E69" i="12"/>
  <c r="D69" i="12"/>
  <c r="F69" i="12" s="1"/>
  <c r="E68" i="12"/>
  <c r="D68" i="12"/>
  <c r="F68" i="12" s="1"/>
  <c r="E67" i="12"/>
  <c r="D67" i="12"/>
  <c r="F67" i="12" s="1"/>
  <c r="E66" i="12"/>
  <c r="D66" i="12"/>
  <c r="F66" i="12" s="1"/>
  <c r="E65" i="12"/>
  <c r="D65" i="12"/>
  <c r="F65" i="12" s="1"/>
  <c r="E64" i="12"/>
  <c r="D64" i="12"/>
  <c r="F64" i="12" s="1"/>
  <c r="E63" i="12"/>
  <c r="D63" i="12"/>
  <c r="F63" i="12" s="1"/>
  <c r="E62" i="12"/>
  <c r="D62" i="12"/>
  <c r="F62" i="12" s="1"/>
  <c r="E61" i="12"/>
  <c r="D61" i="12"/>
  <c r="F61" i="12" s="1"/>
  <c r="E60" i="12"/>
  <c r="D60" i="12"/>
  <c r="F60" i="12" s="1"/>
  <c r="E59" i="12"/>
  <c r="D59" i="12"/>
  <c r="F59" i="12" s="1"/>
  <c r="E58" i="12"/>
  <c r="D58" i="12"/>
  <c r="F58" i="12" s="1"/>
  <c r="E57" i="12"/>
  <c r="D57" i="12"/>
  <c r="F57" i="12" s="1"/>
  <c r="E56" i="12"/>
  <c r="D56" i="12"/>
  <c r="F56" i="12" s="1"/>
  <c r="E55" i="12"/>
  <c r="D55" i="12"/>
  <c r="F55" i="12" s="1"/>
  <c r="E54" i="12"/>
  <c r="D54" i="12"/>
  <c r="F54" i="12" s="1"/>
  <c r="E53" i="12"/>
  <c r="D53" i="12"/>
  <c r="F53" i="12" s="1"/>
  <c r="E52" i="12"/>
  <c r="D52" i="12"/>
  <c r="F52" i="12" s="1"/>
  <c r="E51" i="12"/>
  <c r="D51" i="12"/>
  <c r="F51" i="12" s="1"/>
  <c r="E50" i="12"/>
  <c r="D50" i="12"/>
  <c r="F50" i="12" s="1"/>
  <c r="E49" i="12"/>
  <c r="D49" i="12"/>
  <c r="F49" i="12" s="1"/>
  <c r="E48" i="12"/>
  <c r="D48" i="12"/>
  <c r="F48" i="12" s="1"/>
  <c r="E47" i="12"/>
  <c r="D47" i="12"/>
  <c r="F47" i="12" s="1"/>
  <c r="E46" i="12"/>
  <c r="D46" i="12"/>
  <c r="F46" i="12" s="1"/>
  <c r="E45" i="12"/>
  <c r="D45" i="12"/>
  <c r="F45" i="12" s="1"/>
  <c r="E44" i="12"/>
  <c r="D44" i="12"/>
  <c r="F44" i="12" s="1"/>
  <c r="E43" i="12"/>
  <c r="D43" i="12"/>
  <c r="F43" i="12" s="1"/>
  <c r="E42" i="12"/>
  <c r="D42" i="12"/>
  <c r="F42" i="12" s="1"/>
  <c r="E41" i="12"/>
  <c r="D41" i="12"/>
  <c r="F41" i="12" s="1"/>
  <c r="E40" i="12"/>
  <c r="D40" i="12"/>
  <c r="F40" i="12" s="1"/>
  <c r="E39" i="12"/>
  <c r="D39" i="12"/>
  <c r="F39" i="12" s="1"/>
  <c r="E38" i="12"/>
  <c r="D38" i="12"/>
  <c r="F38" i="12" s="1"/>
  <c r="E37" i="12"/>
  <c r="D37" i="12"/>
  <c r="F37" i="12" s="1"/>
  <c r="E36" i="12"/>
  <c r="D36" i="12"/>
  <c r="F36" i="12" s="1"/>
  <c r="E35" i="12"/>
  <c r="D35" i="12"/>
  <c r="F35" i="12" s="1"/>
  <c r="E34" i="12"/>
  <c r="D34" i="12"/>
  <c r="F34" i="12" s="1"/>
  <c r="E33" i="12"/>
  <c r="D33" i="12"/>
  <c r="F33" i="12" s="1"/>
  <c r="E32" i="12"/>
  <c r="D32" i="12"/>
  <c r="F32" i="12" s="1"/>
  <c r="E31" i="12"/>
  <c r="D31" i="12"/>
  <c r="F31" i="12" s="1"/>
  <c r="E30" i="12"/>
  <c r="D30" i="12"/>
  <c r="F30" i="12" s="1"/>
  <c r="E29" i="12"/>
  <c r="D29" i="12"/>
  <c r="F29" i="12" s="1"/>
  <c r="E28" i="12"/>
  <c r="D28" i="12"/>
  <c r="F28" i="12" s="1"/>
  <c r="E27" i="12"/>
  <c r="D27" i="12"/>
  <c r="F27" i="12" s="1"/>
  <c r="E26" i="12"/>
  <c r="D26" i="12"/>
  <c r="F26" i="12" s="1"/>
  <c r="E25" i="12"/>
  <c r="D25" i="12"/>
  <c r="F25" i="12" s="1"/>
  <c r="E24" i="12"/>
  <c r="D24" i="12"/>
  <c r="F24" i="12" s="1"/>
  <c r="E23" i="12"/>
  <c r="D23" i="12"/>
  <c r="F23" i="12" s="1"/>
  <c r="E22" i="12"/>
  <c r="D22" i="12"/>
  <c r="F22" i="12" s="1"/>
  <c r="E21" i="12"/>
  <c r="D21" i="12"/>
  <c r="F21" i="12" s="1"/>
  <c r="E20" i="12"/>
  <c r="D20" i="12"/>
  <c r="F20" i="12" s="1"/>
  <c r="E19" i="12"/>
  <c r="D19" i="12"/>
  <c r="F19" i="12" s="1"/>
  <c r="E18" i="12"/>
  <c r="D18" i="12"/>
  <c r="F18" i="12" s="1"/>
  <c r="E17" i="12"/>
  <c r="D17" i="12"/>
  <c r="F17" i="12" s="1"/>
  <c r="E16" i="12"/>
  <c r="D16" i="12"/>
  <c r="F16" i="12" s="1"/>
  <c r="E15" i="12"/>
  <c r="D15" i="12"/>
  <c r="F15" i="12" s="1"/>
  <c r="E14" i="12"/>
  <c r="D14" i="12"/>
  <c r="F14" i="12" s="1"/>
  <c r="E13" i="12"/>
  <c r="D13" i="12"/>
  <c r="F13" i="12" s="1"/>
  <c r="E12" i="12"/>
  <c r="D12" i="12"/>
  <c r="F12" i="12" s="1"/>
  <c r="E11" i="12"/>
  <c r="D11" i="12"/>
  <c r="F11" i="12" s="1"/>
  <c r="E10" i="12"/>
  <c r="D10" i="12"/>
  <c r="F10" i="12" s="1"/>
  <c r="E9" i="12"/>
  <c r="D9" i="12"/>
  <c r="F9" i="12" s="1"/>
  <c r="E8" i="12"/>
  <c r="D8" i="12"/>
  <c r="F8" i="12" s="1"/>
  <c r="D60" i="2"/>
  <c r="C60" i="2"/>
  <c r="D50" i="2"/>
  <c r="H106" i="9"/>
  <c r="G106" i="9"/>
  <c r="F106" i="9"/>
  <c r="E106" i="9"/>
  <c r="D106" i="9"/>
  <c r="J105" i="9"/>
  <c r="L105" i="9" s="1"/>
  <c r="J104" i="9"/>
  <c r="L104" i="9" s="1"/>
  <c r="J103" i="9"/>
  <c r="L103" i="9" s="1"/>
  <c r="J102" i="9"/>
  <c r="L102" i="9" s="1"/>
  <c r="J101" i="9"/>
  <c r="L101" i="9" s="1"/>
  <c r="J100" i="9"/>
  <c r="L100" i="9" s="1"/>
  <c r="J99" i="9"/>
  <c r="L99" i="9" s="1"/>
  <c r="J98" i="9"/>
  <c r="L98" i="9" s="1"/>
  <c r="J97" i="9"/>
  <c r="L97" i="9" s="1"/>
  <c r="J96" i="9"/>
  <c r="L96" i="9" s="1"/>
  <c r="J95" i="9"/>
  <c r="L95" i="9" s="1"/>
  <c r="J94" i="9"/>
  <c r="L94" i="9" s="1"/>
  <c r="J93" i="9"/>
  <c r="L93" i="9" s="1"/>
  <c r="J92" i="9"/>
  <c r="L92" i="9" s="1"/>
  <c r="J91" i="9"/>
  <c r="L91" i="9" s="1"/>
  <c r="J90" i="9"/>
  <c r="L90" i="9" s="1"/>
  <c r="J89" i="9"/>
  <c r="L89" i="9" s="1"/>
  <c r="J88" i="9"/>
  <c r="L88" i="9" s="1"/>
  <c r="J87" i="9"/>
  <c r="L87" i="9" s="1"/>
  <c r="J86" i="9"/>
  <c r="L86" i="9" s="1"/>
  <c r="J85" i="9"/>
  <c r="L85" i="9" s="1"/>
  <c r="C85" i="9"/>
  <c r="C106" i="9" s="1"/>
  <c r="J84" i="9"/>
  <c r="L84" i="9" s="1"/>
  <c r="I84" i="9"/>
  <c r="K84" i="9" s="1"/>
  <c r="J83" i="9"/>
  <c r="L83" i="9" s="1"/>
  <c r="I83" i="9"/>
  <c r="K83" i="9" s="1"/>
  <c r="J82" i="9"/>
  <c r="L82" i="9" s="1"/>
  <c r="I82" i="9"/>
  <c r="K82" i="9" s="1"/>
  <c r="J81" i="9"/>
  <c r="L81" i="9" s="1"/>
  <c r="I81" i="9"/>
  <c r="K81" i="9" s="1"/>
  <c r="J80" i="9"/>
  <c r="L80" i="9" s="1"/>
  <c r="I80" i="9"/>
  <c r="K80" i="9" s="1"/>
  <c r="J79" i="9"/>
  <c r="L79" i="9" s="1"/>
  <c r="I79" i="9"/>
  <c r="K79" i="9" s="1"/>
  <c r="J78" i="9"/>
  <c r="L78" i="9" s="1"/>
  <c r="I78" i="9"/>
  <c r="K78" i="9" s="1"/>
  <c r="J77" i="9"/>
  <c r="L77" i="9" s="1"/>
  <c r="I77" i="9"/>
  <c r="K77" i="9" s="1"/>
  <c r="J76" i="9"/>
  <c r="L76" i="9" s="1"/>
  <c r="I76" i="9"/>
  <c r="K76" i="9" s="1"/>
  <c r="J75" i="9"/>
  <c r="L75" i="9" s="1"/>
  <c r="I75" i="9"/>
  <c r="K75" i="9" s="1"/>
  <c r="J74" i="9"/>
  <c r="L74" i="9" s="1"/>
  <c r="I74" i="9"/>
  <c r="K74" i="9" s="1"/>
  <c r="J73" i="9"/>
  <c r="L73" i="9" s="1"/>
  <c r="I73" i="9"/>
  <c r="K73" i="9" s="1"/>
  <c r="J72" i="9"/>
  <c r="L72" i="9" s="1"/>
  <c r="I72" i="9"/>
  <c r="K72" i="9" s="1"/>
  <c r="J71" i="9"/>
  <c r="L71" i="9" s="1"/>
  <c r="I71" i="9"/>
  <c r="K71" i="9" s="1"/>
  <c r="J70" i="9"/>
  <c r="L70" i="9" s="1"/>
  <c r="I70" i="9"/>
  <c r="K70" i="9" s="1"/>
  <c r="J69" i="9"/>
  <c r="L69" i="9" s="1"/>
  <c r="I69" i="9"/>
  <c r="K69" i="9" s="1"/>
  <c r="J68" i="9"/>
  <c r="L68" i="9" s="1"/>
  <c r="I68" i="9"/>
  <c r="K68" i="9" s="1"/>
  <c r="J67" i="9"/>
  <c r="L67" i="9" s="1"/>
  <c r="I67" i="9"/>
  <c r="K67" i="9" s="1"/>
  <c r="J66" i="9"/>
  <c r="L66" i="9" s="1"/>
  <c r="I66" i="9"/>
  <c r="K66" i="9" s="1"/>
  <c r="J65" i="9"/>
  <c r="L65" i="9" s="1"/>
  <c r="I65" i="9"/>
  <c r="K65" i="9" s="1"/>
  <c r="J64" i="9"/>
  <c r="L64" i="9" s="1"/>
  <c r="I64" i="9"/>
  <c r="K64" i="9" s="1"/>
  <c r="J63" i="9"/>
  <c r="L63" i="9" s="1"/>
  <c r="I63" i="9"/>
  <c r="K63" i="9" s="1"/>
  <c r="J62" i="9"/>
  <c r="L62" i="9" s="1"/>
  <c r="I62" i="9"/>
  <c r="K62" i="9" s="1"/>
  <c r="J61" i="9"/>
  <c r="L61" i="9" s="1"/>
  <c r="I61" i="9"/>
  <c r="K61" i="9" s="1"/>
  <c r="J60" i="9"/>
  <c r="L60" i="9" s="1"/>
  <c r="I60" i="9"/>
  <c r="K60" i="9" s="1"/>
  <c r="J59" i="9"/>
  <c r="L59" i="9" s="1"/>
  <c r="I59" i="9"/>
  <c r="K59" i="9" s="1"/>
  <c r="J58" i="9"/>
  <c r="L58" i="9" s="1"/>
  <c r="I58" i="9"/>
  <c r="K58" i="9" s="1"/>
  <c r="J57" i="9"/>
  <c r="L57" i="9" s="1"/>
  <c r="I57" i="9"/>
  <c r="K57" i="9" s="1"/>
  <c r="J56" i="9"/>
  <c r="L56" i="9" s="1"/>
  <c r="I56" i="9"/>
  <c r="K56" i="9" s="1"/>
  <c r="J55" i="9"/>
  <c r="L55" i="9" s="1"/>
  <c r="I55" i="9"/>
  <c r="K55" i="9" s="1"/>
  <c r="J54" i="9"/>
  <c r="L54" i="9" s="1"/>
  <c r="I54" i="9"/>
  <c r="K54" i="9" s="1"/>
  <c r="J53" i="9"/>
  <c r="L53" i="9" s="1"/>
  <c r="I53" i="9"/>
  <c r="K53" i="9" s="1"/>
  <c r="J52" i="9"/>
  <c r="L52" i="9" s="1"/>
  <c r="I52" i="9"/>
  <c r="K52" i="9" s="1"/>
  <c r="J51" i="9"/>
  <c r="L51" i="9" s="1"/>
  <c r="I51" i="9"/>
  <c r="K51" i="9" s="1"/>
  <c r="J50" i="9"/>
  <c r="L50" i="9" s="1"/>
  <c r="I50" i="9"/>
  <c r="K50" i="9" s="1"/>
  <c r="J49" i="9"/>
  <c r="L49" i="9" s="1"/>
  <c r="I49" i="9"/>
  <c r="K49" i="9" s="1"/>
  <c r="J48" i="9"/>
  <c r="L48" i="9" s="1"/>
  <c r="I48" i="9"/>
  <c r="K48" i="9" s="1"/>
  <c r="J47" i="9"/>
  <c r="L47" i="9" s="1"/>
  <c r="I47" i="9"/>
  <c r="K47" i="9" s="1"/>
  <c r="J46" i="9"/>
  <c r="L46" i="9" s="1"/>
  <c r="I46" i="9"/>
  <c r="K46" i="9" s="1"/>
  <c r="J45" i="9"/>
  <c r="L45" i="9" s="1"/>
  <c r="I45" i="9"/>
  <c r="K45" i="9" s="1"/>
  <c r="J44" i="9"/>
  <c r="L44" i="9" s="1"/>
  <c r="I44" i="9"/>
  <c r="K44" i="9" s="1"/>
  <c r="J43" i="9"/>
  <c r="L43" i="9" s="1"/>
  <c r="I43" i="9"/>
  <c r="K43" i="9" s="1"/>
  <c r="J42" i="9"/>
  <c r="L42" i="9" s="1"/>
  <c r="I42" i="9"/>
  <c r="K42" i="9" s="1"/>
  <c r="J41" i="9"/>
  <c r="L41" i="9" s="1"/>
  <c r="I41" i="9"/>
  <c r="K41" i="9" s="1"/>
  <c r="J40" i="9"/>
  <c r="L40" i="9" s="1"/>
  <c r="I40" i="9"/>
  <c r="K40" i="9" s="1"/>
  <c r="J39" i="9"/>
  <c r="L39" i="9" s="1"/>
  <c r="I39" i="9"/>
  <c r="K39" i="9" s="1"/>
  <c r="J38" i="9"/>
  <c r="L38" i="9" s="1"/>
  <c r="I38" i="9"/>
  <c r="K38" i="9" s="1"/>
  <c r="J37" i="9"/>
  <c r="L37" i="9" s="1"/>
  <c r="I37" i="9"/>
  <c r="K37" i="9" s="1"/>
  <c r="J36" i="9"/>
  <c r="L36" i="9" s="1"/>
  <c r="I36" i="9"/>
  <c r="K36" i="9" s="1"/>
  <c r="J35" i="9"/>
  <c r="L35" i="9" s="1"/>
  <c r="I35" i="9"/>
  <c r="K35" i="9" s="1"/>
  <c r="J34" i="9"/>
  <c r="L34" i="9" s="1"/>
  <c r="I34" i="9"/>
  <c r="K34" i="9" s="1"/>
  <c r="J33" i="9"/>
  <c r="L33" i="9" s="1"/>
  <c r="I33" i="9"/>
  <c r="K33" i="9" s="1"/>
  <c r="J32" i="9"/>
  <c r="L32" i="9" s="1"/>
  <c r="I32" i="9"/>
  <c r="K32" i="9" s="1"/>
  <c r="J31" i="9"/>
  <c r="L31" i="9" s="1"/>
  <c r="I31" i="9"/>
  <c r="K31" i="9" s="1"/>
  <c r="J30" i="9"/>
  <c r="L30" i="9" s="1"/>
  <c r="I30" i="9"/>
  <c r="K30" i="9" s="1"/>
  <c r="J29" i="9"/>
  <c r="L29" i="9" s="1"/>
  <c r="I29" i="9"/>
  <c r="K29" i="9" s="1"/>
  <c r="J28" i="9"/>
  <c r="L28" i="9" s="1"/>
  <c r="I28" i="9"/>
  <c r="K28" i="9" s="1"/>
  <c r="J27" i="9"/>
  <c r="L27" i="9" s="1"/>
  <c r="I27" i="9"/>
  <c r="K27" i="9" s="1"/>
  <c r="J26" i="9"/>
  <c r="L26" i="9" s="1"/>
  <c r="I26" i="9"/>
  <c r="K26" i="9" s="1"/>
  <c r="J25" i="9"/>
  <c r="L25" i="9" s="1"/>
  <c r="I25" i="9"/>
  <c r="K25" i="9" s="1"/>
  <c r="J24" i="9"/>
  <c r="L24" i="9" s="1"/>
  <c r="I24" i="9"/>
  <c r="K24" i="9" s="1"/>
  <c r="J23" i="9"/>
  <c r="L23" i="9" s="1"/>
  <c r="I23" i="9"/>
  <c r="K23" i="9" s="1"/>
  <c r="J22" i="9"/>
  <c r="L22" i="9" s="1"/>
  <c r="I22" i="9"/>
  <c r="K22" i="9" s="1"/>
  <c r="J21" i="9"/>
  <c r="L21" i="9" s="1"/>
  <c r="I21" i="9"/>
  <c r="K21" i="9" s="1"/>
  <c r="J20" i="9"/>
  <c r="L20" i="9" s="1"/>
  <c r="I20" i="9"/>
  <c r="K20" i="9" s="1"/>
  <c r="J19" i="9"/>
  <c r="L19" i="9" s="1"/>
  <c r="I19" i="9"/>
  <c r="K19" i="9" s="1"/>
  <c r="J18" i="9"/>
  <c r="L18" i="9" s="1"/>
  <c r="I18" i="9"/>
  <c r="K18" i="9" s="1"/>
  <c r="J17" i="9"/>
  <c r="L17" i="9" s="1"/>
  <c r="I17" i="9"/>
  <c r="K17" i="9" s="1"/>
  <c r="J16" i="9"/>
  <c r="L16" i="9" s="1"/>
  <c r="I16" i="9"/>
  <c r="K16" i="9" s="1"/>
  <c r="J15" i="9"/>
  <c r="L15" i="9" s="1"/>
  <c r="I15" i="9"/>
  <c r="K15" i="9" s="1"/>
  <c r="J14" i="9"/>
  <c r="L14" i="9" s="1"/>
  <c r="I14" i="9"/>
  <c r="K14" i="9" s="1"/>
  <c r="J13" i="9"/>
  <c r="L13" i="9" s="1"/>
  <c r="I13" i="9"/>
  <c r="K13" i="9" s="1"/>
  <c r="J12" i="9"/>
  <c r="L12" i="9" s="1"/>
  <c r="I12" i="9"/>
  <c r="K12" i="9" s="1"/>
  <c r="J11" i="9"/>
  <c r="L11" i="9" s="1"/>
  <c r="I11" i="9"/>
  <c r="K11" i="9" s="1"/>
  <c r="J10" i="9"/>
  <c r="L10" i="9" s="1"/>
  <c r="I10" i="9"/>
  <c r="K10" i="9" s="1"/>
  <c r="J9" i="9"/>
  <c r="L9" i="9" s="1"/>
  <c r="I9" i="9"/>
  <c r="K9" i="9" s="1"/>
  <c r="J8" i="9"/>
  <c r="L8" i="9" s="1"/>
  <c r="I8" i="9"/>
  <c r="K8" i="9" s="1"/>
  <c r="J7" i="9"/>
  <c r="L7" i="9" s="1"/>
  <c r="I7" i="9"/>
  <c r="K7" i="9" s="1"/>
  <c r="J6" i="9"/>
  <c r="J106" i="9" s="1"/>
  <c r="I6" i="9"/>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D6" i="7"/>
  <c r="D7" i="7"/>
  <c r="D8" i="7"/>
  <c r="D9" i="7"/>
  <c r="D10" i="7"/>
  <c r="D11" i="7"/>
  <c r="D12" i="7"/>
  <c r="D13" i="7"/>
  <c r="D14" i="7"/>
  <c r="D15" i="7"/>
  <c r="D16" i="7"/>
  <c r="D17" i="7"/>
  <c r="D18" i="7"/>
  <c r="D19" i="7"/>
  <c r="D20" i="7"/>
  <c r="D21" i="7"/>
  <c r="D22" i="7"/>
  <c r="D23" i="7"/>
  <c r="D24" i="7"/>
  <c r="D25" i="7"/>
  <c r="D28" i="7"/>
  <c r="D29" i="7"/>
  <c r="D30" i="7"/>
  <c r="D31" i="7"/>
  <c r="D32" i="7"/>
  <c r="D33" i="7"/>
  <c r="D34" i="7"/>
  <c r="D35" i="7"/>
  <c r="D36" i="7"/>
  <c r="D37" i="7"/>
  <c r="D38" i="7"/>
  <c r="D39" i="7"/>
  <c r="D43" i="7"/>
  <c r="D44" i="7"/>
  <c r="D81" i="7" s="1"/>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4" i="7"/>
  <c r="D115" i="7" s="1"/>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40" i="7" l="1"/>
  <c r="D116" i="7"/>
  <c r="L6" i="9"/>
  <c r="L106" i="9" s="1"/>
  <c r="K6" i="9"/>
  <c r="I85" i="9"/>
  <c r="K85" i="9" s="1"/>
  <c r="I86" i="9"/>
  <c r="K86" i="9" s="1"/>
  <c r="I87" i="9"/>
  <c r="K87" i="9" s="1"/>
  <c r="I88" i="9"/>
  <c r="K88" i="9" s="1"/>
  <c r="I89" i="9"/>
  <c r="K89" i="9" s="1"/>
  <c r="I90" i="9"/>
  <c r="K90" i="9" s="1"/>
  <c r="I91" i="9"/>
  <c r="K91" i="9" s="1"/>
  <c r="I92" i="9"/>
  <c r="K92" i="9" s="1"/>
  <c r="I93" i="9"/>
  <c r="K93" i="9" s="1"/>
  <c r="I94" i="9"/>
  <c r="K94" i="9" s="1"/>
  <c r="I95" i="9"/>
  <c r="K95" i="9" s="1"/>
  <c r="I96" i="9"/>
  <c r="K96" i="9" s="1"/>
  <c r="I97" i="9"/>
  <c r="K97" i="9" s="1"/>
  <c r="I98" i="9"/>
  <c r="K98" i="9" s="1"/>
  <c r="I99" i="9"/>
  <c r="K99" i="9" s="1"/>
  <c r="I100" i="9"/>
  <c r="K100" i="9" s="1"/>
  <c r="I101" i="9"/>
  <c r="K101" i="9" s="1"/>
  <c r="I102" i="9"/>
  <c r="K102" i="9" s="1"/>
  <c r="I103" i="9"/>
  <c r="K103" i="9" s="1"/>
  <c r="I104" i="9"/>
  <c r="K104" i="9" s="1"/>
  <c r="I105" i="9"/>
  <c r="K105" i="9" s="1"/>
  <c r="K106" i="9" l="1"/>
  <c r="I106" i="9"/>
  <c r="D114" i="5" l="1"/>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115" i="5" s="1"/>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81" i="5" s="1"/>
  <c r="D39" i="5"/>
  <c r="D38" i="5"/>
  <c r="D37" i="5"/>
  <c r="D36" i="5"/>
  <c r="D35" i="5"/>
  <c r="D34" i="5"/>
  <c r="D33" i="5"/>
  <c r="D32" i="5"/>
  <c r="D31" i="5"/>
  <c r="D30" i="5"/>
  <c r="D29" i="5"/>
  <c r="D28" i="5"/>
  <c r="D40" i="5" s="1"/>
  <c r="D24" i="5"/>
  <c r="D23" i="5"/>
  <c r="D22" i="5"/>
  <c r="D21" i="5"/>
  <c r="D20" i="5"/>
  <c r="D19" i="5"/>
  <c r="D18" i="5"/>
  <c r="D17" i="5"/>
  <c r="D16" i="5"/>
  <c r="D15" i="5"/>
  <c r="D14" i="5"/>
  <c r="D13" i="5"/>
  <c r="D12" i="5"/>
  <c r="D11" i="5"/>
  <c r="D10" i="5"/>
  <c r="D9" i="5"/>
  <c r="D8" i="5"/>
  <c r="D7" i="5"/>
  <c r="D25" i="5" s="1"/>
  <c r="D6" i="5"/>
  <c r="F466" i="4"/>
  <c r="C466" i="4"/>
  <c r="B466" i="4"/>
  <c r="F464" i="4"/>
  <c r="F461" i="4"/>
  <c r="F458" i="4"/>
  <c r="F451" i="4"/>
  <c r="F445" i="4"/>
  <c r="F440" i="4"/>
  <c r="F435" i="4"/>
  <c r="F431" i="4"/>
  <c r="F426" i="4"/>
  <c r="F423" i="4"/>
  <c r="F419" i="4"/>
  <c r="F414" i="4"/>
  <c r="F408" i="4"/>
  <c r="F404" i="4"/>
  <c r="F401" i="4"/>
  <c r="F397" i="4"/>
  <c r="F391" i="4"/>
  <c r="F385" i="4"/>
  <c r="F377" i="4"/>
  <c r="F370" i="4"/>
  <c r="F364" i="4"/>
  <c r="F355" i="4"/>
  <c r="F351" i="4"/>
  <c r="F346" i="4"/>
  <c r="F341" i="4"/>
  <c r="F338" i="4"/>
  <c r="F334" i="4"/>
  <c r="F330" i="4"/>
  <c r="F323" i="4"/>
  <c r="F319" i="4"/>
  <c r="F316" i="4"/>
  <c r="F312" i="4"/>
  <c r="F307" i="4"/>
  <c r="F304" i="4"/>
  <c r="F301" i="4"/>
  <c r="F297" i="4"/>
  <c r="F291" i="4"/>
  <c r="F281" i="4"/>
  <c r="F275" i="4"/>
  <c r="F272" i="4"/>
  <c r="F266" i="4"/>
  <c r="F260" i="4"/>
  <c r="F257" i="4"/>
  <c r="F251" i="4"/>
  <c r="F247" i="4"/>
  <c r="F244" i="4"/>
  <c r="F238" i="4"/>
  <c r="F229" i="4"/>
  <c r="F226" i="4"/>
  <c r="F223" i="4"/>
  <c r="F219" i="4"/>
  <c r="F215" i="4"/>
  <c r="F211" i="4"/>
  <c r="F207" i="4"/>
  <c r="F202" i="4"/>
  <c r="F195" i="4"/>
  <c r="F191" i="4"/>
  <c r="F187" i="4"/>
  <c r="F183" i="4"/>
  <c r="F176" i="4"/>
  <c r="F171" i="4"/>
  <c r="F168" i="4"/>
  <c r="F163" i="4"/>
  <c r="F159" i="4"/>
  <c r="F156" i="4"/>
  <c r="F153" i="4"/>
  <c r="F149" i="4"/>
  <c r="F146" i="4"/>
  <c r="F141" i="4"/>
  <c r="F138" i="4"/>
  <c r="F135" i="4"/>
  <c r="F129" i="4"/>
  <c r="F125" i="4"/>
  <c r="F121" i="4"/>
  <c r="F118" i="4"/>
  <c r="F114" i="4"/>
  <c r="F109" i="4"/>
  <c r="F105" i="4"/>
  <c r="F100" i="4"/>
  <c r="F96" i="4"/>
  <c r="F90" i="4"/>
  <c r="F85" i="4"/>
  <c r="F79" i="4"/>
  <c r="F74" i="4"/>
  <c r="F71" i="4"/>
  <c r="F68" i="4"/>
  <c r="F63" i="4"/>
  <c r="F56" i="4"/>
  <c r="F53" i="4"/>
  <c r="F50" i="4"/>
  <c r="F46" i="4"/>
  <c r="F41" i="4"/>
  <c r="F35" i="4"/>
  <c r="F32" i="4"/>
  <c r="F27" i="4"/>
  <c r="F22" i="4"/>
  <c r="F19" i="4"/>
  <c r="F14" i="4"/>
  <c r="F9" i="4"/>
  <c r="D117" i="5" l="1"/>
</calcChain>
</file>

<file path=xl/sharedStrings.xml><?xml version="1.0" encoding="utf-8"?>
<sst xmlns="http://schemas.openxmlformats.org/spreadsheetml/2006/main" count="2648" uniqueCount="1128">
  <si>
    <t>Parkland by City and Agency</t>
  </si>
  <si>
    <t>City</t>
  </si>
  <si>
    <t>Land Area (acres)</t>
  </si>
  <si>
    <t>Population</t>
  </si>
  <si>
    <t>Park Acres within City Limits</t>
  </si>
  <si>
    <t>Albuquerque, New Mexico</t>
  </si>
  <si>
    <t>Albuquerque Parks and Recreation Department</t>
  </si>
  <si>
    <t>National Park Service (within Albuquerque)</t>
  </si>
  <si>
    <t>Bernalillo County Parks and Recreation Department (within Albuquerque)</t>
  </si>
  <si>
    <t>Total:</t>
  </si>
  <si>
    <t>Anaheim, California</t>
  </si>
  <si>
    <t>Orange County Parks (within Anaheim)</t>
  </si>
  <si>
    <t>California Department of Parks and Recreation (within Anaheim)</t>
  </si>
  <si>
    <t>Anaheim Community Services Department</t>
  </si>
  <si>
    <t>Anchorage, Alaska</t>
  </si>
  <si>
    <t>Chugach State Park (within Anchorage)</t>
  </si>
  <si>
    <t>U.S. Forest Service (within Anchorage)</t>
  </si>
  <si>
    <t>Anchorage Parks and Recreation Department</t>
  </si>
  <si>
    <t>Arlington, Texas</t>
  </si>
  <si>
    <t>Arlington, Texas, Parks and Recreation Department</t>
  </si>
  <si>
    <t>Arlington, Virginia</t>
  </si>
  <si>
    <t>Arlington County Department of Parks and Recreation</t>
  </si>
  <si>
    <t>National Park Service (within Arlington)</t>
  </si>
  <si>
    <t>Northern Virginia Regional Park Authority (within Arlington)</t>
  </si>
  <si>
    <t>Atlanta, Georgia</t>
  </si>
  <si>
    <t>Atlanta Department of Parks, Recreation and Cultural Affairs</t>
  </si>
  <si>
    <t>National Park Service (within Atlanta)</t>
  </si>
  <si>
    <t>Centennial Olympic Park (within Atlanta)</t>
  </si>
  <si>
    <t>Aurora, Colorado</t>
  </si>
  <si>
    <t>Aurora Parks, Recreation and Open Space</t>
  </si>
  <si>
    <t>Austin, Texas</t>
  </si>
  <si>
    <t>Austin Parks and Recreation Department</t>
  </si>
  <si>
    <t>Austin Water Utility, Wildland Conservation Division</t>
  </si>
  <si>
    <t>Texas Parks and Wildlife Department (within Austin)</t>
  </si>
  <si>
    <t>Travis County Parks (within Austin)</t>
  </si>
  <si>
    <t>Bakersfield, California</t>
  </si>
  <si>
    <t xml:space="preserve">City of Bakersfield Department of Recreation and Parks </t>
  </si>
  <si>
    <t>Kern County Parks and Recreation Department (within Bakersfield)</t>
  </si>
  <si>
    <t>North of the River Recreation and Park District (within Bakersfield)</t>
  </si>
  <si>
    <t>Baltimore, Maryland</t>
  </si>
  <si>
    <t>Baltimore City Department of Recreation and Parks</t>
  </si>
  <si>
    <t>National Park Service (within Baltimore)</t>
  </si>
  <si>
    <t>Baton Rouge, Louisiana</t>
  </si>
  <si>
    <t>E. Baton Rouge Parish Recreation and Park Commission (with Baton Rouge city)</t>
  </si>
  <si>
    <t>Boise, Idaho</t>
  </si>
  <si>
    <t>Boise Parks and Recreation Department</t>
  </si>
  <si>
    <t>Boston, Massachusetts</t>
  </si>
  <si>
    <t>Massachusetts Department of Conservation and Recreation (within Boston)</t>
  </si>
  <si>
    <t>Boston Parks and Recreation Department</t>
  </si>
  <si>
    <t>Boston Conservation Commission</t>
  </si>
  <si>
    <t>National Park Service (within Boston)</t>
  </si>
  <si>
    <t>Massachusetts Port Authority (within Boston)</t>
  </si>
  <si>
    <t>Buffalo, New York</t>
  </si>
  <si>
    <t>Buffalo Division of Parks and Recreation</t>
  </si>
  <si>
    <t>Erie County Department of Parks, Recreation and Forestry (within Buffalo)</t>
  </si>
  <si>
    <t>National Park Service (within Buffalo)</t>
  </si>
  <si>
    <t>Chandler, Arizona</t>
  </si>
  <si>
    <t>Chandler Community Services Department</t>
  </si>
  <si>
    <t>Charlotte/Mecklenburg, North Carolina</t>
  </si>
  <si>
    <t>Mecklenburg County Park and Recreation</t>
  </si>
  <si>
    <t>Chesapeake, Virginia</t>
  </si>
  <si>
    <t>U.S. Fish and Wildlife Service (within Chesapeake)</t>
  </si>
  <si>
    <t>Virginia Department of Game and Inland Fisheries (within Chesapeake)</t>
  </si>
  <si>
    <t>City of Chesapeake, Department of Parks, Recreation and Tourism</t>
  </si>
  <si>
    <t>Chicago, Illinois</t>
  </si>
  <si>
    <t>Chicago Park District</t>
  </si>
  <si>
    <t>Forest Preserve District of Cook County (within Chicago)</t>
  </si>
  <si>
    <t>Illinois Department of Natural Resources (within Chicago)</t>
  </si>
  <si>
    <t>Illinois International Port District (within Chicago)</t>
  </si>
  <si>
    <t>Chula Vista, California</t>
  </si>
  <si>
    <t>Chula Vista Public Works Department - Parks Section</t>
  </si>
  <si>
    <t>U.S. Fish and Wildlife Service (within Chula Vista)</t>
  </si>
  <si>
    <t>San Diego County Parks and Recreation (within Chula Vista)</t>
  </si>
  <si>
    <t>Cincinnati, Ohio</t>
  </si>
  <si>
    <t>Cincinnati Park Board</t>
  </si>
  <si>
    <t>Cincinnati Recreation Commission</t>
  </si>
  <si>
    <t>Great Parks of Hamilton County (within Cincinnati)</t>
  </si>
  <si>
    <t>National Park Service (within Cincinnati)</t>
  </si>
  <si>
    <t>Cleveland, Ohio</t>
  </si>
  <si>
    <t>Cleveland Metroparks (within Cleveland)</t>
  </si>
  <si>
    <t>Cleveland Department of Public Works</t>
  </si>
  <si>
    <t>Colorado Springs, Colorado</t>
  </si>
  <si>
    <t>Colorado Springs Parks, Recreation and Cultural Services</t>
  </si>
  <si>
    <t>Colorado Parks and Wildlife (within Colorado Springs)</t>
  </si>
  <si>
    <t>El Paso County Parks (within Colorado Springs)</t>
  </si>
  <si>
    <t>Columbus, Ohio</t>
  </si>
  <si>
    <t>Columbus Recreation and Parks Department</t>
  </si>
  <si>
    <t>Columbus and Franklin County Metro Park District (within Columbus)</t>
  </si>
  <si>
    <t>Corpus Christi, Texas</t>
  </si>
  <si>
    <t>Texas Parks and Wildlife Department (within Corpus Christi)</t>
  </si>
  <si>
    <t>Corpus Christi Parks and Recreation Department</t>
  </si>
  <si>
    <t>Nueces County Coastal Parks (within Corpus Christi)</t>
  </si>
  <si>
    <t>Dallas, Texas</t>
  </si>
  <si>
    <t>Dallas Park and Recreation Department</t>
  </si>
  <si>
    <t>Trinity Watershed Management Division (within Dallas)</t>
  </si>
  <si>
    <t>Denver, Colorado</t>
  </si>
  <si>
    <t>Denver Parks and Recreation</t>
  </si>
  <si>
    <t>Detroit, Michigan</t>
  </si>
  <si>
    <t>Detroit Recreation Department</t>
  </si>
  <si>
    <t>William G. Milliken State Park and Harbor (within Detroit)</t>
  </si>
  <si>
    <t>Durham, North Carolina</t>
  </si>
  <si>
    <t>City of Durham Parks and Recreation Department</t>
  </si>
  <si>
    <t>Eno River State Park (within Durham)</t>
  </si>
  <si>
    <t>El Paso, Texas</t>
  </si>
  <si>
    <t>Texas Parks and Wildlife Department (within El Paso)</t>
  </si>
  <si>
    <t>El Paso Parks and Recreation Department</t>
  </si>
  <si>
    <t>El Paso County Department of Parks and Recreation (within El Paso City)</t>
  </si>
  <si>
    <t>National Park Service (within El Paso)</t>
  </si>
  <si>
    <t>Fort Wayne, Indiana</t>
  </si>
  <si>
    <t>Fort Wayne Parks and Recreation Department</t>
  </si>
  <si>
    <t>Fort Worth, Texas</t>
  </si>
  <si>
    <t>Fort Worth Parks and Community Services Department</t>
  </si>
  <si>
    <t>Fremont, California</t>
  </si>
  <si>
    <t>U.S. Fish and Wildlife Service (within Fremont)</t>
  </si>
  <si>
    <t>East Bay Regional Park District (within Fremont)</t>
  </si>
  <si>
    <t>Fremont Recreation Services Division</t>
  </si>
  <si>
    <t>Fresno, California</t>
  </si>
  <si>
    <t>Fresno Parks, After School, Recreation and Community Services Department</t>
  </si>
  <si>
    <t>Garland, Texas</t>
  </si>
  <si>
    <t>Garland Parks and Recreation Department</t>
  </si>
  <si>
    <t>Dallas County Planning and Development Department (within Garland)</t>
  </si>
  <si>
    <t>Gilbert, Arizona</t>
  </si>
  <si>
    <t>Gilbert Parks and Recreation</t>
  </si>
  <si>
    <t>Glendale, Arizona</t>
  </si>
  <si>
    <t>Glendale Parks and Recreation Department</t>
  </si>
  <si>
    <t>Greensboro, North Carolina</t>
  </si>
  <si>
    <t>Greensboro Parks and Recreation Department</t>
  </si>
  <si>
    <t>National Park Service (within Greensboro)</t>
  </si>
  <si>
    <t>Henderson, Nevada</t>
  </si>
  <si>
    <t>Bureau of Land Management (within Henderson)</t>
  </si>
  <si>
    <t>City of Henderson Department of Public Works, Parks and Recreation</t>
  </si>
  <si>
    <t>Clark County Parks and Recreation Department (within Henderson)</t>
  </si>
  <si>
    <t>Hialeah, Florida</t>
  </si>
  <si>
    <t>Hialeah Department of Recreation and Community Services</t>
  </si>
  <si>
    <t>Honolulu, Hawaii</t>
  </si>
  <si>
    <t>Hawaii Division of Forestry and Wildlife (within Urban Honolulu)</t>
  </si>
  <si>
    <t>Honolulu Department of Parks and Recreation (within Urban Honolulu)</t>
  </si>
  <si>
    <t>Hawai'i Division of State Parks (within Urban Honolulu)</t>
  </si>
  <si>
    <t>Houston, Texas</t>
  </si>
  <si>
    <t>Houston Parks and Recreation Department</t>
  </si>
  <si>
    <t>Harris County Parks (within Houston)</t>
  </si>
  <si>
    <t>Texas Parks and Wildlife Department (within Houston)</t>
  </si>
  <si>
    <t>Fort Bend County Parks and Recreation Department (within Houston)</t>
  </si>
  <si>
    <t>Discovery Green Conservancy</t>
  </si>
  <si>
    <t>Indianapolis, Indiana</t>
  </si>
  <si>
    <t>Indianapolis Department of Parks and Recreation</t>
  </si>
  <si>
    <t>White River State Park Development Commission (within Indianapolis)</t>
  </si>
  <si>
    <t>Irvine, California</t>
  </si>
  <si>
    <t>Irvine Community Services Department</t>
  </si>
  <si>
    <t>Orange County Parks (within Irvine)</t>
  </si>
  <si>
    <t>Irving, Texas</t>
  </si>
  <si>
    <t>Irving Parks and Recreation</t>
  </si>
  <si>
    <t>Dallas County Planning and Development Department (within Irving)</t>
  </si>
  <si>
    <t>Jacksonville, Florida</t>
  </si>
  <si>
    <t>Jacksonville Recreation and Community Services Department</t>
  </si>
  <si>
    <t>Florida Forest Service (within Jacksonville)</t>
  </si>
  <si>
    <t>National Park Service (within Jacksonville)</t>
  </si>
  <si>
    <t>Florida Park Service (within Jacksonville)</t>
  </si>
  <si>
    <t>St. Johns River Water Management District (within Jacksonville)</t>
  </si>
  <si>
    <t>Jersey City, New Jersey</t>
  </si>
  <si>
    <t>New Jersey Division of Parks and Forestry (within Jersey City)</t>
  </si>
  <si>
    <t>Hudson County Division of Parks (within Jersey City)</t>
  </si>
  <si>
    <t>Jersey City Division of Parks and Forestry</t>
  </si>
  <si>
    <t>Kansas City, Missouri</t>
  </si>
  <si>
    <t>Kansas City, Mo. Parks and Recreation Department</t>
  </si>
  <si>
    <t>Jackson County Parks and Recreation (within Kansas City)</t>
  </si>
  <si>
    <t>Laredo, Texas</t>
  </si>
  <si>
    <t>Laredo Parks and Leisure Services Department</t>
  </si>
  <si>
    <t>Texas Parks and Wildlife Department (within Laredo)</t>
  </si>
  <si>
    <t>Las Vegas, Nevada</t>
  </si>
  <si>
    <t>Las Vegas Department of Parks, Recreation and Neighborhood Services</t>
  </si>
  <si>
    <t>Nevada Division of State Parks (within Las Vegas)</t>
  </si>
  <si>
    <t>Lexington/Fayette, Kentucky</t>
  </si>
  <si>
    <t>Lexington-Fayette Urban County Government Division of Parks and Recreation</t>
  </si>
  <si>
    <t>Kentucky Department of Parks (within Lexington)</t>
  </si>
  <si>
    <t>Lincoln, Nebraska</t>
  </si>
  <si>
    <t>Lincoln Parks and Recreation Department</t>
  </si>
  <si>
    <t>Long Beach, California</t>
  </si>
  <si>
    <t>Long Beach Department of Parks, Recreation and Marine</t>
  </si>
  <si>
    <t>Los Angeles, California</t>
  </si>
  <si>
    <t>Los Angeles Department of Recreation and Parks</t>
  </si>
  <si>
    <t>California Department of Parks and Recreation (within Los Angeles)</t>
  </si>
  <si>
    <t>Mountains Recreation and Conservation Authority (within Los Angeles)</t>
  </si>
  <si>
    <t>U.S. Forest Service (within Los Angeles)</t>
  </si>
  <si>
    <t>Los Angeles County Department of Parks and Recreation (within city of Los Angeles)</t>
  </si>
  <si>
    <t>Los Angeles Department of Water and Power (within Los Angeles city)</t>
  </si>
  <si>
    <t>Port of Los Angeles</t>
  </si>
  <si>
    <t>Louisville, Kentucky</t>
  </si>
  <si>
    <t>Louisville Metro Parks</t>
  </si>
  <si>
    <t>21st Century Parks</t>
  </si>
  <si>
    <t>E.P. "Tom" Sawyer State Park</t>
  </si>
  <si>
    <t>Waterfront Development Corporation</t>
  </si>
  <si>
    <t>Lubbock, Texas</t>
  </si>
  <si>
    <t>Lubbock Parks and Recreation</t>
  </si>
  <si>
    <t>Madison, Wisconsin</t>
  </si>
  <si>
    <t>Madison Parks Division</t>
  </si>
  <si>
    <t>Dane County Parks Division (within Madison)</t>
  </si>
  <si>
    <t>Memphis, Tennessee</t>
  </si>
  <si>
    <t>Memphis Division of Parks and Neighborhoods</t>
  </si>
  <si>
    <t>Shelby Farms Park Conservancy</t>
  </si>
  <si>
    <t>T.O. Fuller State Park</t>
  </si>
  <si>
    <t>Riverfront Development Corporation</t>
  </si>
  <si>
    <t>Mesa, Arizona</t>
  </si>
  <si>
    <t>Mesa Parks, Recreation and Commercial Facilities Department</t>
  </si>
  <si>
    <t>Miami, Florida</t>
  </si>
  <si>
    <t>Miami Department of Parks and Recreation</t>
  </si>
  <si>
    <t>Miami-Dade County Park and Recreation Department (within Miami)</t>
  </si>
  <si>
    <t>Virginia Key Beach Park Trust</t>
  </si>
  <si>
    <t>Bayfront Park Management Trust</t>
  </si>
  <si>
    <t>Milwaukee, Wisconsin</t>
  </si>
  <si>
    <t>Milwaukee County Department of Parks, Recreation and Culture (within Milwaukee city)</t>
  </si>
  <si>
    <t>Wisconsin Department of Natural Resources (within Milwaukee)</t>
  </si>
  <si>
    <t>Milwaukee Department of Public Works</t>
  </si>
  <si>
    <t>Milwaukee Recreation</t>
  </si>
  <si>
    <t>Minneapolis, Minnesota</t>
  </si>
  <si>
    <t>Minneapolis Park and Recreation Board</t>
  </si>
  <si>
    <t>Nashville/Davidson, Tennessee</t>
  </si>
  <si>
    <t>Nashville/Davidson Metropolitan Board of Parks and Recreation</t>
  </si>
  <si>
    <t>U.S. Army Corps of Engineers (within Nashville/Davidson)</t>
  </si>
  <si>
    <t>Tennessee Department of Environment and Conservation (within Nashville/Davidson)</t>
  </si>
  <si>
    <t>Tennessee Wildlife Resource Agency (within Nashville/Davidson)</t>
  </si>
  <si>
    <t>New Orleans, Louisiana</t>
  </si>
  <si>
    <t>U.S. Fish and Wildlife Service (within New Orleans)</t>
  </si>
  <si>
    <t>New Orleans City Park Improvement Association</t>
  </si>
  <si>
    <t>New Orleans Recreation Development Commission</t>
  </si>
  <si>
    <t>New Orleans Department of Parks and Parkways</t>
  </si>
  <si>
    <t>Audubon Nature Institute</t>
  </si>
  <si>
    <t>Louisiana Office of State Parks (within New Orleans)</t>
  </si>
  <si>
    <t>Municipal Yacht Harbor</t>
  </si>
  <si>
    <t>French Market Corporation</t>
  </si>
  <si>
    <t>New York, New York</t>
  </si>
  <si>
    <t>New York City Department of Parks and Recreation</t>
  </si>
  <si>
    <t>National Park Service (within New York City)</t>
  </si>
  <si>
    <t>New York State Department of Environmental Conservation (within New York City)</t>
  </si>
  <si>
    <t>New York State Office of Parks, Recreation and Historic Preservation (within New York City)</t>
  </si>
  <si>
    <t>Newark, New Jersey</t>
  </si>
  <si>
    <t>Essex County Department of Parks, Recreation and Cultural Affairs</t>
  </si>
  <si>
    <t>Newark Department of Neighborhood and Recreational Services</t>
  </si>
  <si>
    <t>Norfolk, Virginia</t>
  </si>
  <si>
    <t>Norfolk Department of Recreation, Parks and Open Space</t>
  </si>
  <si>
    <t>North Las Vegas, Nevada</t>
  </si>
  <si>
    <t>North Las Vegas Department of Neighborhood and Lesiure Services</t>
  </si>
  <si>
    <t>Oakland, California</t>
  </si>
  <si>
    <t>Oakland Office of Parks and Recreation</t>
  </si>
  <si>
    <t>East Bay Regional Park District (within Oakland)</t>
  </si>
  <si>
    <t>Port of Oakland (within Oakland)</t>
  </si>
  <si>
    <t>Oklahoma City, Oklahoma</t>
  </si>
  <si>
    <t>Oklahoma City Parks and Recreation Department</t>
  </si>
  <si>
    <t>Myriad Botanical Gardens</t>
  </si>
  <si>
    <t>Omaha, Nebraska</t>
  </si>
  <si>
    <t>Omaha Department of Parks, Recreation and Public Property</t>
  </si>
  <si>
    <t>Orlando, Florida</t>
  </si>
  <si>
    <t>Orlando Families, Parks and Recreation Department</t>
  </si>
  <si>
    <t>Orange County Parks and Recreation Division (within Orlando)</t>
  </si>
  <si>
    <t>Philadelphia, Pennsylvania</t>
  </si>
  <si>
    <t>Philadelphia Parks and Recreation Department</t>
  </si>
  <si>
    <t>U.S. Fish and Wildlife Service (within Philadelphia)</t>
  </si>
  <si>
    <t>Benjamin Rush State Park</t>
  </si>
  <si>
    <t>National Park Service (within Philadelphia)</t>
  </si>
  <si>
    <t>University of Pennsylvania -- Penn Park</t>
  </si>
  <si>
    <t>Phoenix, Arizona</t>
  </si>
  <si>
    <t>Phoenix Parks and Recreation Department</t>
  </si>
  <si>
    <t>Maricopa County Parks and Recreation Department (within Phoenix)</t>
  </si>
  <si>
    <t>Pittsburgh, Pennsylvania</t>
  </si>
  <si>
    <t>Pittsburgh Public Works</t>
  </si>
  <si>
    <t>Point State Park</t>
  </si>
  <si>
    <t>Plano, Texas</t>
  </si>
  <si>
    <t>Plano Parks and Recreation Department</t>
  </si>
  <si>
    <t>Portland, Oregon</t>
  </si>
  <si>
    <t>Portland Parks and Recreation</t>
  </si>
  <si>
    <t>Metro Regional Parks and Greenspaces (within Portland)</t>
  </si>
  <si>
    <t>Oregon Parks and Recreation Department (within Portland)</t>
  </si>
  <si>
    <t>Raleigh, North Carolina</t>
  </si>
  <si>
    <t>Raleigh Parks, Recreation and Cultural Resources Department</t>
  </si>
  <si>
    <t>William B. Umstead State Park (within Raleigh)</t>
  </si>
  <si>
    <t>Wake County Parks, Recreation and Open Space (within Raleigh)</t>
  </si>
  <si>
    <t>Reno, Nevada</t>
  </si>
  <si>
    <t>Reno Parks, Recreation and Community Services Department</t>
  </si>
  <si>
    <t>Washoe County Regional Parks and Open Space (within Reno)</t>
  </si>
  <si>
    <t>Richmond, Virginia</t>
  </si>
  <si>
    <t>Richmond Department of Parks, Recreation and Community Facilities</t>
  </si>
  <si>
    <t>Riverside, California</t>
  </si>
  <si>
    <t>Riverside Parks, Recreation and Community Services Department</t>
  </si>
  <si>
    <t>California Department of Parks and Recreation (within Riverside)</t>
  </si>
  <si>
    <t>Riverside County Regional Park and Open-Space District (within city of Riverside)</t>
  </si>
  <si>
    <t>Sacramento, California</t>
  </si>
  <si>
    <t>Sacramento Department of Parks and Recreation</t>
  </si>
  <si>
    <t>Sacramento County Department of Regional Parks (within Sacramento city)</t>
  </si>
  <si>
    <t>Sacramento Department of Convention, Culture and Leisure</t>
  </si>
  <si>
    <t>California Department of Parks and Recreation (within Sacramento)</t>
  </si>
  <si>
    <t>San Antonio, Texas</t>
  </si>
  <si>
    <t>San Antonio Parks and Recreation Department</t>
  </si>
  <si>
    <t>Texas Parks and Wildlife Department (within San Antonio)</t>
  </si>
  <si>
    <t>National Park Service (within San Antonio)</t>
  </si>
  <si>
    <t>San Antonio River Authority (within San Antonio)</t>
  </si>
  <si>
    <t>Bexar County Facilities and Parks Department (within San Antonio)</t>
  </si>
  <si>
    <t>San Diego, California</t>
  </si>
  <si>
    <t>San Diego Park and Recreation Department</t>
  </si>
  <si>
    <t>San Diego County Parks and Recreation (within San Diego city)</t>
  </si>
  <si>
    <t>California Department of Parks and Recreation (within San Diego)</t>
  </si>
  <si>
    <t>U.S. Fish and Wildlife Service (within San Diego)</t>
  </si>
  <si>
    <t>San Diego Unified Port District (within San Diego)</t>
  </si>
  <si>
    <t>National Park Service (within San Diego)</t>
  </si>
  <si>
    <t>San Francisco, California</t>
  </si>
  <si>
    <t>San Francisco Recreation and Parks Department</t>
  </si>
  <si>
    <t>Presidio Trust</t>
  </si>
  <si>
    <t>National Park Service (within San Francisco)</t>
  </si>
  <si>
    <t>California Department of Parks and Recreation (within San Francisco)</t>
  </si>
  <si>
    <t>San Jose, California</t>
  </si>
  <si>
    <t>U.S. Fish and Wildlife Service (within San Jose)</t>
  </si>
  <si>
    <t>Santa Clara County Parks and Recreation (within San Jose)</t>
  </si>
  <si>
    <t>San Jose Department of Parks, Recreation and Neighborhood Services</t>
  </si>
  <si>
    <t>Santa Clara Valley Open Space Authority (within San Jose)</t>
  </si>
  <si>
    <t>Santa Ana, California</t>
  </si>
  <si>
    <t xml:space="preserve">Santa Ana Parks, Recreation and Community Services </t>
  </si>
  <si>
    <t>Orange County Parks (within Santa Ana)</t>
  </si>
  <si>
    <t>Scottsdale, Arizona</t>
  </si>
  <si>
    <t>Scottsdale Parks and Recreation Division</t>
  </si>
  <si>
    <t>Seattle, Washington</t>
  </si>
  <si>
    <t>Seattle Parks and Recreation</t>
  </si>
  <si>
    <t>The Port of Seattle</t>
  </si>
  <si>
    <t>St. Louis, Missouri</t>
  </si>
  <si>
    <t>St. Louis Department of Parks, Recreation and Forestry</t>
  </si>
  <si>
    <t>Tower Grove Park Commission</t>
  </si>
  <si>
    <t>National Park Service (within St. Louis)</t>
  </si>
  <si>
    <t>Great Rivers Greenway District (within St. Louis)</t>
  </si>
  <si>
    <t>St. Paul, Minnesota</t>
  </si>
  <si>
    <t>St. Paul Parks and Recreation Department</t>
  </si>
  <si>
    <t>Ramsey County Parks and Recreation Department (within St. Paul)</t>
  </si>
  <si>
    <t>Minnesota DNR Division of Parks and Recreation (within St. Paul)</t>
  </si>
  <si>
    <t>St. Petersburg, Florida</t>
  </si>
  <si>
    <t>Pinellas County Parks &amp; Conservation Resources (within St. Petersburg)</t>
  </si>
  <si>
    <t>St. Petersburg Parks &amp; Recreation Department</t>
  </si>
  <si>
    <t>Stockton, California</t>
  </si>
  <si>
    <t>Stockton Public Works Department</t>
  </si>
  <si>
    <t>Tampa, Florida</t>
  </si>
  <si>
    <t>Tampa Parks and Recreation Department</t>
  </si>
  <si>
    <t>Hillsborough County Parks and Recreation Dept. (within Tampa)</t>
  </si>
  <si>
    <t>Tampa Sports Authority</t>
  </si>
  <si>
    <t>Toledo, Ohio</t>
  </si>
  <si>
    <t>Toledo Division of Parks, Recreation and Forestry</t>
  </si>
  <si>
    <t>Metroparks of the Toledo Area (within Toledo)</t>
  </si>
  <si>
    <t>Tucson, Arizona</t>
  </si>
  <si>
    <t>Tucson Parks and Recreation Department</t>
  </si>
  <si>
    <t>Pima County Natural Resources, Parks and Recreation Department (within Tucson)</t>
  </si>
  <si>
    <t>Kino Sports Complex</t>
  </si>
  <si>
    <t>Tulsa, Oklahoma</t>
  </si>
  <si>
    <t>Tulsa Park and Recreation Department</t>
  </si>
  <si>
    <t>River Parks Authority</t>
  </si>
  <si>
    <t>Tulsa County Parks (within Tulsa city)</t>
  </si>
  <si>
    <t>Virginia Beach, Virginia</t>
  </si>
  <si>
    <t>U.S. Fish and Wildlife Service (within Virginia Beach)</t>
  </si>
  <si>
    <t>Virginia Department of Conservation and Recreation (within Virginia Beach)</t>
  </si>
  <si>
    <t>Virginia Beach Department of Parks and Recreation</t>
  </si>
  <si>
    <t>Princess Anne Wildlife Management Area (within Virginia Beach)</t>
  </si>
  <si>
    <t>Washington, D.C.</t>
  </si>
  <si>
    <t>National Park Service (within Washington, D.C.)</t>
  </si>
  <si>
    <t>District of Columbia Department of Parks and Recreation</t>
  </si>
  <si>
    <t>National Arboretum</t>
  </si>
  <si>
    <t>Smithsonian's National Zoo (Within Washington, D.C.)</t>
  </si>
  <si>
    <t>Architect of the Capitol</t>
  </si>
  <si>
    <t>Wichita, Kansas</t>
  </si>
  <si>
    <t>Wichita Park and Recreation Department</t>
  </si>
  <si>
    <t>Winston-Salem, North Carolina</t>
  </si>
  <si>
    <t>Winston-Salem Recreation and Parks</t>
  </si>
  <si>
    <t>Total, All Cities</t>
  </si>
  <si>
    <t>Parkland as Percentage of Adjusted City Area</t>
  </si>
  <si>
    <t>Adjusted city area subtracts airport and railyard acreage from total city land area.</t>
  </si>
  <si>
    <t>Adjusted City Area (acres)</t>
  </si>
  <si>
    <t>Parkland (acres)</t>
  </si>
  <si>
    <t>Percent Parkland</t>
  </si>
  <si>
    <t>HIGH-DENSITY CITIES</t>
  </si>
  <si>
    <t>Honolulu</t>
  </si>
  <si>
    <t>New York</t>
  </si>
  <si>
    <t>San Francisco</t>
  </si>
  <si>
    <t>Oakland</t>
  </si>
  <si>
    <t>Jersey City</t>
  </si>
  <si>
    <t>Boston</t>
  </si>
  <si>
    <t>Minneapolis</t>
  </si>
  <si>
    <t>Philadelphia</t>
  </si>
  <si>
    <t>Seattle</t>
  </si>
  <si>
    <t>Los Angeles</t>
  </si>
  <si>
    <t>Long Beach</t>
  </si>
  <si>
    <t>Baltimore</t>
  </si>
  <si>
    <t>Chicago</t>
  </si>
  <si>
    <t>Miami</t>
  </si>
  <si>
    <t>Newark</t>
  </si>
  <si>
    <t>Santa Ana</t>
  </si>
  <si>
    <t>Hialeah</t>
  </si>
  <si>
    <t>Median, HIGH-DENSITY CITIES:</t>
  </si>
  <si>
    <t>MEDIUM-HIGH-DENSITY CITIES</t>
  </si>
  <si>
    <t>Fremont</t>
  </si>
  <si>
    <t>Portland</t>
  </si>
  <si>
    <t>St. Paul</t>
  </si>
  <si>
    <t>San Jose</t>
  </si>
  <si>
    <t>St. Louis</t>
  </si>
  <si>
    <t>Milwaukee</t>
  </si>
  <si>
    <t>Pittsburgh</t>
  </si>
  <si>
    <t>Chula Vista</t>
  </si>
  <si>
    <t>Denver</t>
  </si>
  <si>
    <t>Buffalo</t>
  </si>
  <si>
    <t>Anaheim</t>
  </si>
  <si>
    <t>Cleveland</t>
  </si>
  <si>
    <t>Median, MEDIUM-HIGH-DENSITY CITIES:</t>
  </si>
  <si>
    <t>MEDIUM-LOW-DENSITY CITIES</t>
  </si>
  <si>
    <t>Albuquerque</t>
  </si>
  <si>
    <t>San Diego</t>
  </si>
  <si>
    <t>Henderson</t>
  </si>
  <si>
    <t>Irvine</t>
  </si>
  <si>
    <t>El Paso</t>
  </si>
  <si>
    <t>St. Petersburg</t>
  </si>
  <si>
    <t>Cincinnati</t>
  </si>
  <si>
    <t>Phoenix</t>
  </si>
  <si>
    <t>Austin</t>
  </si>
  <si>
    <t>Houston</t>
  </si>
  <si>
    <t>Raleigh</t>
  </si>
  <si>
    <t>Omaha</t>
  </si>
  <si>
    <t>Dallas</t>
  </si>
  <si>
    <t>Madison</t>
  </si>
  <si>
    <t>Plano</t>
  </si>
  <si>
    <t>Columbus</t>
  </si>
  <si>
    <t>San Antonio</t>
  </si>
  <si>
    <t>Garland</t>
  </si>
  <si>
    <t>Sacramento</t>
  </si>
  <si>
    <t>Riverside</t>
  </si>
  <si>
    <t>Tampa</t>
  </si>
  <si>
    <t>Detroit</t>
  </si>
  <si>
    <t>Atlanta</t>
  </si>
  <si>
    <t>Toledo</t>
  </si>
  <si>
    <t>Lincoln</t>
  </si>
  <si>
    <t>Glendale</t>
  </si>
  <si>
    <t>Orlando</t>
  </si>
  <si>
    <t>Richmond</t>
  </si>
  <si>
    <t>Irving</t>
  </si>
  <si>
    <t>Chandler</t>
  </si>
  <si>
    <t>Gilbert</t>
  </si>
  <si>
    <t>Las Vegas</t>
  </si>
  <si>
    <t>Stockton</t>
  </si>
  <si>
    <t>Baton Rouge</t>
  </si>
  <si>
    <t>Mesa</t>
  </si>
  <si>
    <t>Fresno</t>
  </si>
  <si>
    <t>Norfolk</t>
  </si>
  <si>
    <t>Median, MEDIUM-LOW-DENSITY CITIES:</t>
  </si>
  <si>
    <t>LOW-DENSITY CITIES</t>
  </si>
  <si>
    <t>Anchorage</t>
  </si>
  <si>
    <t>Chesapeake</t>
  </si>
  <si>
    <t>New Orleans</t>
  </si>
  <si>
    <t>Scottsdale</t>
  </si>
  <si>
    <t>Virginia Beach</t>
  </si>
  <si>
    <t>Jacksonville</t>
  </si>
  <si>
    <t>Aurora</t>
  </si>
  <si>
    <t>Nashville/Davidson</t>
  </si>
  <si>
    <t>Colorado Springs</t>
  </si>
  <si>
    <t>Kansas City</t>
  </si>
  <si>
    <t>Corpus Christi</t>
  </si>
  <si>
    <t>Tulsa</t>
  </si>
  <si>
    <t>Oklahoma City</t>
  </si>
  <si>
    <t>Louisville/Jefferson</t>
  </si>
  <si>
    <t>Charlotte/Mecklenburg</t>
  </si>
  <si>
    <t>Bakersfield</t>
  </si>
  <si>
    <t>Boise</t>
  </si>
  <si>
    <t>Fort Worth</t>
  </si>
  <si>
    <t>Reno</t>
  </si>
  <si>
    <t>Indianapolis</t>
  </si>
  <si>
    <t>Memphis</t>
  </si>
  <si>
    <t>Wichita</t>
  </si>
  <si>
    <t>Winston-Salem</t>
  </si>
  <si>
    <t>Greensboro</t>
  </si>
  <si>
    <t>Durham</t>
  </si>
  <si>
    <t>Fort Wayne</t>
  </si>
  <si>
    <t>Lubbock</t>
  </si>
  <si>
    <t>Tucson</t>
  </si>
  <si>
    <t>Laredo</t>
  </si>
  <si>
    <t>Lexington/Fayette</t>
  </si>
  <si>
    <t>North Las Vegas</t>
  </si>
  <si>
    <t>Median, LOW-DENSITY CITIES:</t>
  </si>
  <si>
    <t>Median, ALL CITIES:</t>
  </si>
  <si>
    <t>This file contains the following tables as separate tabs:</t>
  </si>
  <si>
    <t>Largest City Parks in the U.S.</t>
  </si>
  <si>
    <t>Largest Municipal Park by Major City Agency</t>
  </si>
  <si>
    <t>Most Visited City Park by Major City Agency</t>
  </si>
  <si>
    <t>Most Visited City Parks in the U.S.</t>
  </si>
  <si>
    <t>Natural and Designed Parkland by City</t>
  </si>
  <si>
    <t>Oldest City Park by Major City Agency</t>
  </si>
  <si>
    <t>Oldest City Parks in the U.S.</t>
  </si>
  <si>
    <t>Park Units per 10,000 Residents by City</t>
  </si>
  <si>
    <t>Parkland as Percentage of City Area</t>
  </si>
  <si>
    <t>Parkland Outside City Limits by Major City Agency</t>
  </si>
  <si>
    <t>Parkland per 1,000 Daytime Occupants by City</t>
  </si>
  <si>
    <t>Parkland per 1,000 Residents by City</t>
  </si>
  <si>
    <t>Population Density</t>
  </si>
  <si>
    <t>Walkable Park Access by City</t>
  </si>
  <si>
    <r>
      <t>Parkland</t>
    </r>
    <r>
      <rPr>
        <sz val="10"/>
        <color indexed="8"/>
        <rFont val="Bookman Old Style"/>
        <family val="1"/>
      </rPr>
      <t xml:space="preserve"> includes city, county, metro, state, and federal parkland within city limits. </t>
    </r>
  </si>
  <si>
    <r>
      <t>Designed parklands</t>
    </r>
    <r>
      <rPr>
        <sz val="9"/>
        <rFont val="Bookman Old Style"/>
        <family val="1"/>
      </rPr>
      <t xml:space="preserve"> are areas that have been created, constructed, planted and managed primarily for human use. They include playgrounds, neighborhood parks, sports fields, plazas, boulevards, municipal golf courses, municipal cemeteries, and all areas served by roadways, parking lots and service buildings. </t>
    </r>
    <r>
      <rPr>
        <b/>
        <i/>
        <sz val="9"/>
        <rFont val="Bookman Old Style"/>
        <family val="1"/>
      </rPr>
      <t/>
    </r>
  </si>
  <si>
    <r>
      <t xml:space="preserve">Natural parklands </t>
    </r>
    <r>
      <rPr>
        <sz val="9"/>
        <rFont val="Bookman Old Style"/>
        <family val="1"/>
      </rPr>
      <t>are either pristine or reclaimed lands that are open to the public and left largely undisturbed and managed for their ecological value (i.e., wetlands, forests, deserts). While they may have trails and occasional benches, they are not developed for any recreation activities beyond walking, running and cycling.</t>
    </r>
  </si>
  <si>
    <r>
      <t xml:space="preserve">Adjusted city area </t>
    </r>
    <r>
      <rPr>
        <sz val="9"/>
        <rFont val="Bookman Old Style"/>
        <family val="1"/>
      </rPr>
      <t>subtracts airport and railyard acreage from total city land area.</t>
    </r>
  </si>
  <si>
    <t>When using this data, please cite the Center for City Park Excellence, The Trust for Public Land.</t>
  </si>
  <si>
    <t>To download the PDF of the printed report or additional data, visit http://www.tpl.org/cityparkfacts.</t>
  </si>
  <si>
    <t>Park Acres per 1,000 Residents</t>
  </si>
  <si>
    <t>Percent of City Population with Walkable Park Access</t>
  </si>
  <si>
    <r>
      <t xml:space="preserve">Park access is the ability to reach a publicly owned park within a half-mile walk on the road network, unobstructed by freeways, rivers, fences, and other obstacles. Thus far, park access has been measured only for the 60 most populous cities. Note that poulation figures will not exactly match the Census figures used elsewhere in this booklet. For methodology, detailed analysis, and maps, </t>
    </r>
    <r>
      <rPr>
        <b/>
        <sz val="10"/>
        <rFont val="Verdana"/>
        <family val="2"/>
      </rPr>
      <t>visit parkscore.org</t>
    </r>
    <r>
      <rPr>
        <sz val="10"/>
        <rFont val="Verdana"/>
        <family val="2"/>
      </rPr>
      <t>.</t>
    </r>
  </si>
  <si>
    <t>Total Population</t>
  </si>
  <si>
    <t>Residents Within 1/2 Mile of a Park</t>
  </si>
  <si>
    <t>Residents Beyond 1/2 Mile of a Park</t>
  </si>
  <si>
    <t>Percent of Population with Walkable Park Access</t>
  </si>
  <si>
    <t xml:space="preserve"> </t>
  </si>
  <si>
    <t>Daytime occupants are people present in a city during normal business hours, including workers. This is in contrast to the resident population present during the evening and nighttime hours.</t>
  </si>
  <si>
    <t>Acres Parkland</t>
  </si>
  <si>
    <t>Acres per 1,000 Residents</t>
  </si>
  <si>
    <t>Total Population (residents of city/county)</t>
  </si>
  <si>
    <t>Total population working in city</t>
  </si>
  <si>
    <t>Residents working within city</t>
  </si>
  <si>
    <t>Residents working outside city</t>
  </si>
  <si>
    <t>Workers Living in Place</t>
  </si>
  <si>
    <t>Daytime population change due to commuting</t>
  </si>
  <si>
    <t>Daytime population</t>
  </si>
  <si>
    <t>Percent Daytime Population Growth</t>
  </si>
  <si>
    <t>Acres per 1,000 Daytime Occupants</t>
  </si>
  <si>
    <t>333,089</t>
  </si>
  <si>
    <t>135,082</t>
  </si>
  <si>
    <t>468,171</t>
  </si>
  <si>
    <t>215,078</t>
  </si>
  <si>
    <t>140,093</t>
  </si>
  <si>
    <t>355,171</t>
  </si>
  <si>
    <t>Median, all cities:</t>
  </si>
  <si>
    <t>Commuter data from Census Bureau American Community Survey</t>
  </si>
  <si>
    <t>Most-Visited City Parks per Acre</t>
  </si>
  <si>
    <t>Park</t>
  </si>
  <si>
    <t>Annual Visitation</t>
  </si>
  <si>
    <t>Acres</t>
  </si>
  <si>
    <t>Annual Visitors per Acre</t>
  </si>
  <si>
    <t>Union Square</t>
  </si>
  <si>
    <t>Campus Martius Park</t>
  </si>
  <si>
    <t xml:space="preserve">High Line </t>
  </si>
  <si>
    <t>Norman B. Leventhal Park</t>
  </si>
  <si>
    <t>San Antonio Riverwalk</t>
  </si>
  <si>
    <t>Klyde Warren Park</t>
  </si>
  <si>
    <t>Millennium Park</t>
  </si>
  <si>
    <t>Centennial Olympic Park</t>
  </si>
  <si>
    <t>Discovery Green</t>
  </si>
  <si>
    <t>Independence National Historical Park</t>
  </si>
  <si>
    <t>Lake Eola Park</t>
  </si>
  <si>
    <t>Lakeside Park</t>
  </si>
  <si>
    <t>Veterans Park</t>
  </si>
  <si>
    <t>National Mall &amp; Memorial Parks</t>
  </si>
  <si>
    <t>Bryant Park</t>
  </si>
  <si>
    <t>Statue of Liberty National Monument</t>
  </si>
  <si>
    <t>San Francisco Maritime National Historical Park</t>
  </si>
  <si>
    <t>Battery Park</t>
  </si>
  <si>
    <t>Coney Island Beach and Boardwalk</t>
  </si>
  <si>
    <t>Drew Field Park</t>
  </si>
  <si>
    <t>Boston National Historical Park</t>
  </si>
  <si>
    <t>Central Park</t>
  </si>
  <si>
    <t>Boston Common</t>
  </si>
  <si>
    <t>Venice Beach</t>
  </si>
  <si>
    <t>Rockaway Beach and Boardwalk</t>
  </si>
  <si>
    <t>Jefferson National Expansion Memorial</t>
  </si>
  <si>
    <t>White River Greenway</t>
  </si>
  <si>
    <t>Piedmont Park</t>
  </si>
  <si>
    <t>Fair Park</t>
  </si>
  <si>
    <t>Bayfront Park</t>
  </si>
  <si>
    <t>Cleveland Lakefront Park</t>
  </si>
  <si>
    <t>Prospect Park</t>
  </si>
  <si>
    <t>Old Sacramento State Historic Park</t>
  </si>
  <si>
    <t>Lincoln Park</t>
  </si>
  <si>
    <t>White River State Park</t>
  </si>
  <si>
    <t>Golden Gate Park</t>
  </si>
  <si>
    <t>Zilker Park</t>
  </si>
  <si>
    <t>Riverside Park</t>
  </si>
  <si>
    <t>Balboa Park</t>
  </si>
  <si>
    <t>Hermann Park</t>
  </si>
  <si>
    <t>Como Park</t>
  </si>
  <si>
    <t>Green Lake Park</t>
  </si>
  <si>
    <t>Forest Park</t>
  </si>
  <si>
    <t>Tower Grove</t>
  </si>
  <si>
    <t>City Park</t>
  </si>
  <si>
    <t>Fairmount Park</t>
  </si>
  <si>
    <t>The Presidio</t>
  </si>
  <si>
    <t>Liberty State Park</t>
  </si>
  <si>
    <t>Belle Isle State Park</t>
  </si>
  <si>
    <t>Mission Bay Park</t>
  </si>
  <si>
    <t>Chain of Lakes Regional Park</t>
  </si>
  <si>
    <t>Griffith Park</t>
  </si>
  <si>
    <t>Memorial Park</t>
  </si>
  <si>
    <t>Garden of the Gods Park</t>
  </si>
  <si>
    <t>Rock Creek Park / Smithsonian National Zoological Park</t>
  </si>
  <si>
    <t>Swope Park</t>
  </si>
  <si>
    <t>First Landing State Park</t>
  </si>
  <si>
    <t>Louisville</t>
  </si>
  <si>
    <r>
      <t>Population density</t>
    </r>
    <r>
      <rPr>
        <sz val="9"/>
        <rFont val="Bookman Old Style"/>
        <family val="1"/>
      </rPr>
      <t xml:space="preserve"> is the number of people per acre city-wide. It is calculated using the adjusted city area and 2013 ACS population totals.</t>
    </r>
  </si>
  <si>
    <t>Pelham Bay Park</t>
  </si>
  <si>
    <t>Largest City Parks</t>
  </si>
  <si>
    <r>
      <t xml:space="preserve">This list includes only the largest park within the limits of a city. Most are owned by the municipality, but some are owned by a state, a county, a regional agency, or the federal government. If a park extends beyond the boundary of the city, only the acreage within the city is noted here. For a longer list of large parks, visit </t>
    </r>
    <r>
      <rPr>
        <b/>
        <sz val="10"/>
        <rFont val="Bookman Old Style"/>
        <family val="1"/>
      </rPr>
      <t>www.tpl.org/cityparkfacts</t>
    </r>
    <r>
      <rPr>
        <sz val="10"/>
        <rFont val="Bookman Old Style"/>
        <family val="1"/>
      </rPr>
      <t>.</t>
    </r>
  </si>
  <si>
    <t>Key:</t>
  </si>
  <si>
    <t>(M):  Municipally Owned Park</t>
  </si>
  <si>
    <t>(NP):  National Park</t>
  </si>
  <si>
    <t>(S):  State Park or Forest</t>
  </si>
  <si>
    <t>(NWR):  National Wildlife Refuge</t>
  </si>
  <si>
    <t>(C):  County Park</t>
  </si>
  <si>
    <t>[NF]: National Forest</t>
  </si>
  <si>
    <t>(R):  Regional Park</t>
  </si>
  <si>
    <t>Park Name</t>
  </si>
  <si>
    <t>Type</t>
  </si>
  <si>
    <t xml:space="preserve">Chugach State Park </t>
  </si>
  <si>
    <t>S</t>
  </si>
  <si>
    <t>Chugach National Forest (part)</t>
  </si>
  <si>
    <t>NF</t>
  </si>
  <si>
    <t>Great Dismal Swamp National Wildlife Refuge (part)</t>
  </si>
  <si>
    <t>NWR</t>
  </si>
  <si>
    <t>McDowell Sonoran Preserve (part)</t>
  </si>
  <si>
    <t>M</t>
  </si>
  <si>
    <t>Franklin Mountains State Park</t>
  </si>
  <si>
    <t>Bayou Sauvage National Wildlife Refuge</t>
  </si>
  <si>
    <t>South Mountain Preserve</t>
  </si>
  <si>
    <t>Don Edwards San Francisco Bay National Wildlife Refuge (part)</t>
  </si>
  <si>
    <t>Honolulu Watershed Forest Reserve</t>
  </si>
  <si>
    <t>Cullen Park</t>
  </si>
  <si>
    <t>Back Bay National Wildlife Refuge</t>
  </si>
  <si>
    <t>Topanga State Park (part)</t>
  </si>
  <si>
    <t>Cary State Forest (part)</t>
  </si>
  <si>
    <t>Timucuan Ecological and Historic Preserve</t>
  </si>
  <si>
    <t>NP</t>
  </si>
  <si>
    <t>George Bush Park</t>
  </si>
  <si>
    <t>C</t>
  </si>
  <si>
    <t>North Mountain Preserve</t>
  </si>
  <si>
    <t>Gateway National Recreation Area (part)</t>
  </si>
  <si>
    <t>Mission Trails Regional Park</t>
  </si>
  <si>
    <t>Jefferson Memorial Forest</t>
  </si>
  <si>
    <t>Lake Stanley Draper</t>
  </si>
  <si>
    <t>William B. Umstead State Park</t>
  </si>
  <si>
    <t>Cecil Field Greenway</t>
  </si>
  <si>
    <t>Ahupua'a O Kahana State Park</t>
  </si>
  <si>
    <t>Eagle Creek Park</t>
  </si>
  <si>
    <t>Shooting Range Park</t>
  </si>
  <si>
    <t>Cavalier Wildlife Management Area</t>
  </si>
  <si>
    <t>Far North Bicentennial Park</t>
  </si>
  <si>
    <t>Mustang Island State Park</t>
  </si>
  <si>
    <t>Loblolly Mitigation Preserve</t>
  </si>
  <si>
    <t>Volcano Park</t>
  </si>
  <si>
    <t>Fairmount Park / Wissahickon Valley</t>
  </si>
  <si>
    <t>Pumpkin Hill Creek Preserve State Park</t>
  </si>
  <si>
    <t>Mountain Creek Lake Park</t>
  </si>
  <si>
    <t>Fort Worth Nature Center/Wildlife Refuge</t>
  </si>
  <si>
    <t>False Cape State Park and Natural Area Preserve</t>
  </si>
  <si>
    <t>North Landing River State Natural Area Preserve</t>
  </si>
  <si>
    <t>Kern River Parkway</t>
  </si>
  <si>
    <t>Los Peñasquitos Canyon</t>
  </si>
  <si>
    <t>West Mesa Open Space</t>
  </si>
  <si>
    <t>Shelby Farms Park</t>
  </si>
  <si>
    <t>Trinity River Park</t>
  </si>
  <si>
    <t>Mohawk Park</t>
  </si>
  <si>
    <t>Kings Road Historic Preserve</t>
  </si>
  <si>
    <t>The Warner Parks</t>
  </si>
  <si>
    <t>San Bernardino National Forest (part)</t>
  </si>
  <si>
    <t>San Bernardino</t>
  </si>
  <si>
    <t>Pablo Creek Preserve</t>
  </si>
  <si>
    <t>Otter Creek Park</t>
  </si>
  <si>
    <t>Longview Lake Park (part)</t>
  </si>
  <si>
    <t>Blue River Parkway</t>
  </si>
  <si>
    <t>Bear Creek Pioneers Park (excludes lake)</t>
  </si>
  <si>
    <t>Sepulveda Basin Recreation Area</t>
  </si>
  <si>
    <t>Julington-Durbin Preserve</t>
  </si>
  <si>
    <t>Smith and Bybee Wetlands Natural Area</t>
  </si>
  <si>
    <t>R</t>
  </si>
  <si>
    <t>White Rock Lake Park</t>
  </si>
  <si>
    <t>J. Percy Priest Wildlife Management Area</t>
  </si>
  <si>
    <t>Walter E. Long Metropolitan Park</t>
  </si>
  <si>
    <t>Aurora Reservoir</t>
  </si>
  <si>
    <t>Torrey Pines State Reserve</t>
  </si>
  <si>
    <t>Calero County Park</t>
  </si>
  <si>
    <t>Greenbelt Park</t>
  </si>
  <si>
    <t>Barton Creek Greenbelt</t>
  </si>
  <si>
    <t>Cheyenne Mountain State Park</t>
  </si>
  <si>
    <t>Oldest Parks</t>
  </si>
  <si>
    <t>Year Established</t>
  </si>
  <si>
    <t>Military Park</t>
  </si>
  <si>
    <t>Washington Park</t>
  </si>
  <si>
    <t>Rittenhouse/Washington/Logan/Franklin Squares</t>
  </si>
  <si>
    <t>City Hall Park</t>
  </si>
  <si>
    <t>Jackson Square</t>
  </si>
  <si>
    <t>San Pedro Springs Park</t>
  </si>
  <si>
    <t>Bowling Green</t>
  </si>
  <si>
    <t>Old Town Plaza</t>
  </si>
  <si>
    <t>El Pueblo</t>
  </si>
  <si>
    <t>National Mall</t>
  </si>
  <si>
    <t>Settlers Landing</t>
  </si>
  <si>
    <t>Duane Park</t>
  </si>
  <si>
    <t>Lafayette Square</t>
  </si>
  <si>
    <t>Gravois/Laclede/Mt. Pleasant Parks</t>
  </si>
  <si>
    <t>Jackson Place Park</t>
  </si>
  <si>
    <t>Brinkley Park/Colonial Park/Columbus Park/Court Square</t>
  </si>
  <si>
    <t>Santa Fe Plaza</t>
  </si>
  <si>
    <t>Santa Fe</t>
  </si>
  <si>
    <t>Washington Square</t>
  </si>
  <si>
    <t>Patterson Park</t>
  </si>
  <si>
    <t>Tompkins Square Park</t>
  </si>
  <si>
    <t>Van Vorst Park</t>
  </si>
  <si>
    <t>Cathedral Square Park</t>
  </si>
  <si>
    <t>Veteran's Park</t>
  </si>
  <si>
    <t>Grant Park</t>
  </si>
  <si>
    <t>Public Garden</t>
  </si>
  <si>
    <t>Lafayette Park</t>
  </si>
  <si>
    <t>Daniel Carter Beard Mall</t>
  </si>
  <si>
    <t>Wayanda Park</t>
  </si>
  <si>
    <t>Thomas Square</t>
  </si>
  <si>
    <t>Portsmouth Square</t>
  </si>
  <si>
    <t>Fort Greene Park</t>
  </si>
  <si>
    <t>Madison Square Park/Reservoir Square/Bryant Park</t>
  </si>
  <si>
    <t>Sutter Land Grants Park</t>
  </si>
  <si>
    <t>Rice Park</t>
  </si>
  <si>
    <t>Oakland Cemetery</t>
  </si>
  <si>
    <t>Grand Circus Park</t>
  </si>
  <si>
    <t>Orton Park</t>
  </si>
  <si>
    <t>Pantoja Park</t>
  </si>
  <si>
    <t>Union/Washington Squares</t>
  </si>
  <si>
    <t>Goodale Park</t>
  </si>
  <si>
    <t>Hamilton Park</t>
  </si>
  <si>
    <t>Chapman Square</t>
  </si>
  <si>
    <t>Union Park</t>
  </si>
  <si>
    <t>Artesian Park</t>
  </si>
  <si>
    <t>East Fairmount Park</t>
  </si>
  <si>
    <t xml:space="preserve">This list includes only the most oldest park in a city. The date refers to the year of initial creation or acquisition; in the case of parks whose names have changed, the modern name is given. </t>
  </si>
  <si>
    <r>
      <t xml:space="preserve">Consolidated Park Acreage, Access, and Distribution Tables from </t>
    </r>
    <r>
      <rPr>
        <b/>
        <i/>
        <sz val="11"/>
        <color indexed="8"/>
        <rFont val="Bookman Old Style"/>
        <family val="1"/>
      </rPr>
      <t>2015 City Park Facts</t>
    </r>
  </si>
  <si>
    <t>Most Visited City Parks per Acre</t>
  </si>
  <si>
    <t xml:space="preserve">Designed areas are parklands that have been created, constructed, planted, and managed primarily for human use. They include playgrounds, neighborhood parks, sports fields, plaza, boulevards, municipal golf courses, municipal cemeteries, and all areas served by roadways, parking lots, and service buildings. </t>
  </si>
  <si>
    <t>Natural areas are either pristine or reclaimed lands that are left largely undistrubed and managed for their ecological value (i.e., wetlands, forests, deserst) While they may have trails and occasional benches, they are not developed for any recreation activities beyond walking, running, and cycling.</t>
  </si>
  <si>
    <t>Designed Parkland (acres)</t>
  </si>
  <si>
    <t>Percent Designed</t>
  </si>
  <si>
    <t>Natural Parkland (acres)</t>
  </si>
  <si>
    <t>Percent Natural</t>
  </si>
  <si>
    <t>n.a.</t>
  </si>
  <si>
    <t>Parkland Outside City Limits by City Agency</t>
  </si>
  <si>
    <t>Agency</t>
  </si>
  <si>
    <t>Acres outside city limits</t>
  </si>
  <si>
    <t>E. Baton Rouge Parish Recreation and Park Commission</t>
  </si>
  <si>
    <t>Boise Parks and Recreation</t>
  </si>
  <si>
    <t>Stockton Community Services Department</t>
  </si>
  <si>
    <t>Milwaukee County Department of Parks, Recreation and Culture (within Milwuakee city)</t>
  </si>
  <si>
    <t>Land Area (acres, Census Bureau 2010)</t>
  </si>
  <si>
    <t>Density (people per acre, adjusted area)</t>
  </si>
  <si>
    <t>Population Growth, 2012-2013</t>
  </si>
  <si>
    <t>Albuquerque, N.M.</t>
  </si>
  <si>
    <t>Anaheim, Calif.</t>
  </si>
  <si>
    <t>Arlington, Va.</t>
  </si>
  <si>
    <t>Atlanta, Ga.</t>
  </si>
  <si>
    <t>Aurora, Colo.</t>
  </si>
  <si>
    <t>Bakersfield, Calif.</t>
  </si>
  <si>
    <t>Baltimore, Md.</t>
  </si>
  <si>
    <t>Baton Rouge, La.</t>
  </si>
  <si>
    <t>Boston, Mass.</t>
  </si>
  <si>
    <t>Buffalo, N.Y.</t>
  </si>
  <si>
    <t>Chandler, Ariz.</t>
  </si>
  <si>
    <t>Charlotte/Mecklenburg, N.C.</t>
  </si>
  <si>
    <t>990,977</t>
  </si>
  <si>
    <t>Chesapeake, Va.</t>
  </si>
  <si>
    <t>Chicago, Ill.</t>
  </si>
  <si>
    <t>Chula Vista, Calif.</t>
  </si>
  <si>
    <t>Colorado Springs, Colo.</t>
  </si>
  <si>
    <t>Denver, Colo.</t>
  </si>
  <si>
    <t>Detroit, Mich.</t>
  </si>
  <si>
    <t>Durham, N.C.</t>
  </si>
  <si>
    <t>Fort Wayne, Ind.</t>
  </si>
  <si>
    <t>Fremont, Calif.</t>
  </si>
  <si>
    <t>Fresno, Calif.</t>
  </si>
  <si>
    <t>Gilbert, Ariz.</t>
  </si>
  <si>
    <t>Glendale, Ariz.</t>
  </si>
  <si>
    <t>Greensboro, N.C.</t>
  </si>
  <si>
    <t>Henderson, Nev.</t>
  </si>
  <si>
    <t>Hialeah, Fla.</t>
  </si>
  <si>
    <t>Indianapolis, Ind.</t>
  </si>
  <si>
    <t>Irvine, Calif.</t>
  </si>
  <si>
    <t>Jacksonville, Fla.</t>
  </si>
  <si>
    <t>Jersey City, N.J.</t>
  </si>
  <si>
    <t>Kansas City, Mo.</t>
  </si>
  <si>
    <t>Las Vegas, Nev.</t>
  </si>
  <si>
    <t>Lexington/Fayette, Ky.</t>
  </si>
  <si>
    <t>Lincoln, Neb.</t>
  </si>
  <si>
    <t>Long Beach, Calif.</t>
  </si>
  <si>
    <t>Los Angeles, Calif.</t>
  </si>
  <si>
    <t>Louisville, Ky.</t>
  </si>
  <si>
    <t>756,832</t>
  </si>
  <si>
    <t>Madison, Wis.</t>
  </si>
  <si>
    <t>Memphis, Tenn.</t>
  </si>
  <si>
    <t>Mesa, Ariz.</t>
  </si>
  <si>
    <t>Miami, Fla.</t>
  </si>
  <si>
    <t>Milwaukee, Wis.</t>
  </si>
  <si>
    <t>Minneapolis, Minn.</t>
  </si>
  <si>
    <t>Nashville/Davidson, Tenn.</t>
  </si>
  <si>
    <t>New Orleans, La.</t>
  </si>
  <si>
    <t>New York, N.Y.</t>
  </si>
  <si>
    <t>Newark, N.J.</t>
  </si>
  <si>
    <t>Norfolk, Va.</t>
  </si>
  <si>
    <t>North Las Vegas, Nev.</t>
  </si>
  <si>
    <t>Oakland, Calif.</t>
  </si>
  <si>
    <t>Oklahoma City, Okla.</t>
  </si>
  <si>
    <t>Omaha, Neb.</t>
  </si>
  <si>
    <t>Orlando, Fla.</t>
  </si>
  <si>
    <t>Philadelphia, Pa.</t>
  </si>
  <si>
    <t>Phoenix, Ariz.</t>
  </si>
  <si>
    <t>Pittsburgh, Pa.</t>
  </si>
  <si>
    <t>Portland, Ore.</t>
  </si>
  <si>
    <t>Raleigh, N.C.</t>
  </si>
  <si>
    <t>Reno, Nev.</t>
  </si>
  <si>
    <t>Richmond, Va.</t>
  </si>
  <si>
    <t>Riverside, Calif.</t>
  </si>
  <si>
    <t>Sacramento, Calif.</t>
  </si>
  <si>
    <t>San Diego, Calif.</t>
  </si>
  <si>
    <t>San Francisco, Calif.</t>
  </si>
  <si>
    <t>San Jose, Calif.</t>
  </si>
  <si>
    <t>Santa Ana, Calif.</t>
  </si>
  <si>
    <t>Scottsdale, Ariz.</t>
  </si>
  <si>
    <t>Seattle, Wash.</t>
  </si>
  <si>
    <t>St. Louis, Mo.</t>
  </si>
  <si>
    <t>St. Paul, Minn.</t>
  </si>
  <si>
    <t>St. Petersburg, Fla.</t>
  </si>
  <si>
    <t>Stockton, Calif.</t>
  </si>
  <si>
    <t>Tampa, Fla.</t>
  </si>
  <si>
    <t>Tucson, Ariz.</t>
  </si>
  <si>
    <t>Tulsa, Okla.</t>
  </si>
  <si>
    <t>Virginia Beach, Va.</t>
  </si>
  <si>
    <t>Wichita, Kan.</t>
  </si>
  <si>
    <t>Winston-Salem, N.C.</t>
  </si>
  <si>
    <t>Revised Area (acres, removes airports and railyards)</t>
  </si>
  <si>
    <t>2013 Estimated Population</t>
  </si>
  <si>
    <t>City Population</t>
  </si>
  <si>
    <t>This list includes the most-visited park for each major agency</t>
  </si>
  <si>
    <t>Lincoln Memorial</t>
  </si>
  <si>
    <t>See Comments</t>
  </si>
  <si>
    <t>Como Regional Park</t>
  </si>
  <si>
    <t>Belle Isle</t>
  </si>
  <si>
    <t>Drew Field</t>
  </si>
  <si>
    <t>Lake Eola</t>
  </si>
  <si>
    <t>Garden of the Gods</t>
  </si>
  <si>
    <t xml:space="preserve">City Park </t>
  </si>
  <si>
    <t>Schenley Park &amp; Plaza</t>
  </si>
  <si>
    <t>Country/Jaycee Park</t>
  </si>
  <si>
    <t>The Esplanade</t>
  </si>
  <si>
    <t>Woodward Park</t>
  </si>
  <si>
    <t>Eden Park</t>
  </si>
  <si>
    <t>Overton</t>
  </si>
  <si>
    <t>Centennial</t>
  </si>
  <si>
    <t>Bayshore Boulevard Linear Park</t>
  </si>
  <si>
    <t>Centennial Park</t>
  </si>
  <si>
    <t>McCormick-Stillman</t>
  </si>
  <si>
    <t xml:space="preserve">Land Park </t>
  </si>
  <si>
    <t xml:space="preserve">El Dorado </t>
  </si>
  <si>
    <t>Spokane Parks and Recreation Department</t>
  </si>
  <si>
    <t>Riverfront Park</t>
  </si>
  <si>
    <t>Mount Trashmore Park</t>
  </si>
  <si>
    <t>Pullen Park</t>
  </si>
  <si>
    <t>Franke</t>
  </si>
  <si>
    <t>Freedom Park</t>
  </si>
  <si>
    <t>Heritage Park</t>
  </si>
  <si>
    <t>Julia Davis Park</t>
  </si>
  <si>
    <t>Pioneers Park</t>
  </si>
  <si>
    <t xml:space="preserve">Warner </t>
  </si>
  <si>
    <t>Riverview</t>
  </si>
  <si>
    <t>Mohawk</t>
  </si>
  <si>
    <t>Happy Hollow Park &amp; Zoo</t>
  </si>
  <si>
    <t>Town Square</t>
  </si>
  <si>
    <t>Murphy Park</t>
  </si>
  <si>
    <t>Town Point Park</t>
  </si>
  <si>
    <t>Birmingham Park and Recreation Board</t>
  </si>
  <si>
    <t>Birmingham Botanical Gardens</t>
  </si>
  <si>
    <t>Druid Hill</t>
  </si>
  <si>
    <t>Audubon Park</t>
  </si>
  <si>
    <t>Freestone</t>
  </si>
  <si>
    <t>Trinity</t>
  </si>
  <si>
    <t>Recreation and Park Commission for the Parish of East Baton Rouge</t>
  </si>
  <si>
    <t>Independence</t>
  </si>
  <si>
    <t>Vinoy</t>
  </si>
  <si>
    <t>Floyd Lamb Park at Tule Springs</t>
  </si>
  <si>
    <t>Grapeland Water Park</t>
  </si>
  <si>
    <t>Dunham Complex</t>
  </si>
  <si>
    <t>Luke Easter</t>
  </si>
  <si>
    <t>Salem Lake</t>
  </si>
  <si>
    <t>Rohr</t>
  </si>
  <si>
    <t>Walbridge Park</t>
  </si>
  <si>
    <t>Milander Park</t>
  </si>
  <si>
    <t>Durham Parks and Recreation Department</t>
  </si>
  <si>
    <t>Forest Hills Park</t>
  </si>
  <si>
    <t>Lewis &amp; Clark Landing</t>
  </si>
  <si>
    <t>Jacobson</t>
  </si>
  <si>
    <t>Bakersfield Department of Recreation and Parks</t>
  </si>
  <si>
    <t xml:space="preserve">River Walk </t>
  </si>
  <si>
    <t>Pershing Field</t>
  </si>
  <si>
    <t>Schiller Park</t>
  </si>
  <si>
    <t>Balloon Fiesta Park</t>
  </si>
  <si>
    <t>Pearson</t>
  </si>
  <si>
    <t>Long Bridge Park</t>
  </si>
  <si>
    <t>River Legacy</t>
  </si>
  <si>
    <t>Delaware</t>
  </si>
  <si>
    <t>Desert Breeze Park</t>
  </si>
  <si>
    <t>Chesapeake, Department of Parks, Recreation and Tourism</t>
  </si>
  <si>
    <t>Chesapeake City Park</t>
  </si>
  <si>
    <t>Cole</t>
  </si>
  <si>
    <t>Eastwood</t>
  </si>
  <si>
    <t>Branch Brook Park</t>
  </si>
  <si>
    <t>Henderson Department of Public Works, Parks and Recreation</t>
  </si>
  <si>
    <t>Mission Hills Park</t>
  </si>
  <si>
    <t>Iroquois Park</t>
  </si>
  <si>
    <t>Mackenzie</t>
  </si>
  <si>
    <t xml:space="preserve">Washington </t>
  </si>
  <si>
    <t>Victory</t>
  </si>
  <si>
    <t>Gene C. Reid Park</t>
  </si>
  <si>
    <t>Central Riverside Park</t>
  </si>
  <si>
    <t>Oldest Park by Major City Agency</t>
  </si>
  <si>
    <t>Date Established</t>
  </si>
  <si>
    <t>1634</t>
  </si>
  <si>
    <t>1721</t>
  </si>
  <si>
    <t>1729</t>
  </si>
  <si>
    <t>1733</t>
  </si>
  <si>
    <t>1791</t>
  </si>
  <si>
    <t>1796</t>
  </si>
  <si>
    <t>Gravois Park</t>
  </si>
  <si>
    <t>1812</t>
  </si>
  <si>
    <t>Columbus Park</t>
  </si>
  <si>
    <t>1819</t>
  </si>
  <si>
    <t>1827</t>
  </si>
  <si>
    <t>1835</t>
  </si>
  <si>
    <t>1837</t>
  </si>
  <si>
    <t>1847</t>
  </si>
  <si>
    <t>Sutter Land Grants</t>
  </si>
  <si>
    <t>1849</t>
  </si>
  <si>
    <t>1850</t>
  </si>
  <si>
    <t>Orton</t>
  </si>
  <si>
    <t>1851</t>
  </si>
  <si>
    <t>Chapman</t>
  </si>
  <si>
    <t>1852</t>
  </si>
  <si>
    <t>Artesian</t>
  </si>
  <si>
    <t>1854</t>
  </si>
  <si>
    <t>Washington</t>
  </si>
  <si>
    <t>1855</t>
  </si>
  <si>
    <t>Hemming Plaza</t>
  </si>
  <si>
    <t>1857</t>
  </si>
  <si>
    <t>Murphy Square</t>
  </si>
  <si>
    <t>San Jacinto Plaza</t>
  </si>
  <si>
    <t>1858</t>
  </si>
  <si>
    <t xml:space="preserve">Old Fort </t>
  </si>
  <si>
    <t>1863</t>
  </si>
  <si>
    <t>Pershing Square</t>
  </si>
  <si>
    <t>1866</t>
  </si>
  <si>
    <t>Cooper Park</t>
  </si>
  <si>
    <t>1867</t>
  </si>
  <si>
    <t xml:space="preserve">Mestizo Curtis Park </t>
  </si>
  <si>
    <t>1868</t>
  </si>
  <si>
    <t>DeFremery</t>
  </si>
  <si>
    <t>Saint James Park</t>
  </si>
  <si>
    <t>1870</t>
  </si>
  <si>
    <t>Acacia Park</t>
  </si>
  <si>
    <t>1871</t>
  </si>
  <si>
    <t>1872</t>
  </si>
  <si>
    <t>Hanscom Park</t>
  </si>
  <si>
    <t>Hyde Park</t>
  </si>
  <si>
    <t>1873</t>
  </si>
  <si>
    <t>Garfield Park</t>
  </si>
  <si>
    <t>Pease</t>
  </si>
  <si>
    <t>1876</t>
  </si>
  <si>
    <t>Savage Park</t>
  </si>
  <si>
    <t>1877</t>
  </si>
  <si>
    <t>1878</t>
  </si>
  <si>
    <t>1880</t>
  </si>
  <si>
    <t>Baxter Square</t>
  </si>
  <si>
    <t>Constitution</t>
  </si>
  <si>
    <t>Drips Park</t>
  </si>
  <si>
    <t>1882</t>
  </si>
  <si>
    <t>Marine Park</t>
  </si>
  <si>
    <t>1883</t>
  </si>
  <si>
    <t>White Park</t>
  </si>
  <si>
    <t>Denny Park</t>
  </si>
  <si>
    <t>1884</t>
  </si>
  <si>
    <t>1887</t>
  </si>
  <si>
    <t>Highland Park</t>
  </si>
  <si>
    <t>1889</t>
  </si>
  <si>
    <t>Latta Park</t>
  </si>
  <si>
    <t>1891</t>
  </si>
  <si>
    <t>1892</t>
  </si>
  <si>
    <t>Birch Park</t>
  </si>
  <si>
    <t>1894</t>
  </si>
  <si>
    <t>1895</t>
  </si>
  <si>
    <t>Harrington</t>
  </si>
  <si>
    <t>1897</t>
  </si>
  <si>
    <t>Robinson Park</t>
  </si>
  <si>
    <t>1899</t>
  </si>
  <si>
    <t>Sam Houston Park</t>
  </si>
  <si>
    <t>Watkins</t>
  </si>
  <si>
    <t>1901</t>
  </si>
  <si>
    <t>Stiles Circle</t>
  </si>
  <si>
    <t>Roeding Park</t>
  </si>
  <si>
    <t>1904</t>
  </si>
  <si>
    <t>Wingfield Park</t>
  </si>
  <si>
    <t>1905</t>
  </si>
  <si>
    <t>Plant Park</t>
  </si>
  <si>
    <t>1907</t>
  </si>
  <si>
    <t>Verde</t>
  </si>
  <si>
    <t>Beale Park</t>
  </si>
  <si>
    <t>1908</t>
  </si>
  <si>
    <t>1909</t>
  </si>
  <si>
    <t>Williams</t>
  </si>
  <si>
    <t>1910</t>
  </si>
  <si>
    <t>Owen</t>
  </si>
  <si>
    <t>Lummus Park</t>
  </si>
  <si>
    <t>1912</t>
  </si>
  <si>
    <t>Bold Face</t>
  </si>
  <si>
    <t>1917</t>
  </si>
  <si>
    <t>Delaney Park</t>
  </si>
  <si>
    <t>1920</t>
  </si>
  <si>
    <t>Dr. A.J. Chandler Park</t>
  </si>
  <si>
    <t>1921</t>
  </si>
  <si>
    <t>Lorenzi Park</t>
  </si>
  <si>
    <t>Pioneer</t>
  </si>
  <si>
    <t>1923</t>
  </si>
  <si>
    <t>Meadowbrook</t>
  </si>
  <si>
    <t>1924</t>
  </si>
  <si>
    <t>1926</t>
  </si>
  <si>
    <t>Eucalyptus</t>
  </si>
  <si>
    <t>Dickson-Azalea</t>
  </si>
  <si>
    <t>City Community Park</t>
  </si>
  <si>
    <t>1927</t>
  </si>
  <si>
    <t>Duke Park</t>
  </si>
  <si>
    <t>1934</t>
  </si>
  <si>
    <t>Country Park</t>
  </si>
  <si>
    <t>1937</t>
  </si>
  <si>
    <t>Glencarlyn</t>
  </si>
  <si>
    <t>1940</t>
  </si>
  <si>
    <t>Luzon Park</t>
  </si>
  <si>
    <t>1947</t>
  </si>
  <si>
    <t>Pioneer Park</t>
  </si>
  <si>
    <t>1948</t>
  </si>
  <si>
    <t>Downtown Park</t>
  </si>
  <si>
    <t>1953</t>
  </si>
  <si>
    <t>Babcock Park</t>
  </si>
  <si>
    <t>1954</t>
  </si>
  <si>
    <t>Brooks Tot Lot</t>
  </si>
  <si>
    <t>1955</t>
  </si>
  <si>
    <t>1965</t>
  </si>
  <si>
    <t>Red Wing Park</t>
  </si>
  <si>
    <t>1966</t>
  </si>
  <si>
    <t>Eldorado Park</t>
  </si>
  <si>
    <t>1967</t>
  </si>
  <si>
    <t>Willows Park</t>
  </si>
  <si>
    <t>1970</t>
  </si>
  <si>
    <t>Vaughn</t>
  </si>
  <si>
    <t>Woodland</t>
  </si>
  <si>
    <t>Twila Reid</t>
  </si>
  <si>
    <t>Cheyenne Sports Complex (largest developed park open to the public)</t>
  </si>
  <si>
    <t>Idlewild Park</t>
  </si>
  <si>
    <t>Sports Village</t>
  </si>
  <si>
    <t>Blackie Chesher</t>
  </si>
  <si>
    <t>Louis Park</t>
  </si>
  <si>
    <t>Viriginia Key Beach</t>
  </si>
  <si>
    <t>Lafayette Park/Zoo</t>
  </si>
  <si>
    <t>Glencarlyn Park</t>
  </si>
  <si>
    <t>Water Ranch at the Riparian Preserve</t>
  </si>
  <si>
    <t>Rockefeller Park</t>
  </si>
  <si>
    <t>Oxon Run</t>
  </si>
  <si>
    <t>Bill Witt</t>
  </si>
  <si>
    <t>Murgoitio</t>
  </si>
  <si>
    <t>Sam Houston Trail Park</t>
  </si>
  <si>
    <t>High Drive Parkway</t>
  </si>
  <si>
    <t>Kapiolani Regional Park</t>
  </si>
  <si>
    <t>Pontchartrain Park</t>
  </si>
  <si>
    <t>Tumbleweed Park</t>
  </si>
  <si>
    <t>Brechtel Park &amp; Golf Course</t>
  </si>
  <si>
    <t>Hansen Ranch</t>
  </si>
  <si>
    <t>McAlister</t>
  </si>
  <si>
    <t>Bill Frederick Park at Turkey Lake</t>
  </si>
  <si>
    <t>Ottawa</t>
  </si>
  <si>
    <t>Otto Armleder Memorial Park</t>
  </si>
  <si>
    <t>Christopher Columbus</t>
  </si>
  <si>
    <t>Brown Deer Park</t>
  </si>
  <si>
    <t>Martin Luther King, Jr.</t>
  </si>
  <si>
    <t>Picnic Island Bayou</t>
  </si>
  <si>
    <t>Franklin Park</t>
  </si>
  <si>
    <t>West Point on the Eno</t>
  </si>
  <si>
    <t>Crosby Farm Regional Park</t>
  </si>
  <si>
    <t>Atlanta Beltline</t>
  </si>
  <si>
    <t>Joaquin Miller</t>
  </si>
  <si>
    <t>Discovery Park</t>
  </si>
  <si>
    <t>Stony Brook Reservation</t>
  </si>
  <si>
    <t>Frick Park</t>
  </si>
  <si>
    <t>Red Mountain Park</t>
  </si>
  <si>
    <t>Pawnee Prairie Park</t>
  </si>
  <si>
    <t>Firewheel Golf Park</t>
  </si>
  <si>
    <t>Alum Rock</t>
  </si>
  <si>
    <t>Raven Run</t>
  </si>
  <si>
    <t>Maggiore</t>
  </si>
  <si>
    <t>Theodore Wirth</t>
  </si>
  <si>
    <t>Northwest River Park</t>
  </si>
  <si>
    <t>Oak Point Park &amp; Nature Preserve</t>
  </si>
  <si>
    <t>Lake Wheeler</t>
  </si>
  <si>
    <t>Bryan Park</t>
  </si>
  <si>
    <t>Stinchcomb Wildlife Refuge</t>
  </si>
  <si>
    <t>Ruffner Mountain Nature Center</t>
  </si>
  <si>
    <t>Rouge Park</t>
  </si>
  <si>
    <t>Three Creeks</t>
  </si>
  <si>
    <t>Thunderbird Conservation Park</t>
  </si>
  <si>
    <t>Gwynns Falls/Leakin Park</t>
  </si>
  <si>
    <t xml:space="preserve">Lincoln Park </t>
  </si>
  <si>
    <t>Conservation Park: Cherokee Marsh; Community Park: Elver</t>
  </si>
  <si>
    <t>Orange County Great Park</t>
  </si>
  <si>
    <t>Latta Plantation Nature Preserve</t>
  </si>
  <si>
    <t>Rancho Diana</t>
  </si>
  <si>
    <t>Stumpy Lake</t>
  </si>
  <si>
    <t>Glenn Cunningham Lake</t>
  </si>
  <si>
    <t>Red Rock Canyon</t>
  </si>
  <si>
    <t>Sycamore Canyon Wilderness Park</t>
  </si>
  <si>
    <t>Wilderness Park</t>
  </si>
  <si>
    <t>Mt. Airy Forest</t>
  </si>
  <si>
    <t>Rock Creek Park</t>
  </si>
  <si>
    <t>Wissahickon Valley</t>
  </si>
  <si>
    <t>Pelham Bay</t>
  </si>
  <si>
    <t>Warner Parks</t>
  </si>
  <si>
    <t>Walter E. Long</t>
  </si>
  <si>
    <t>Fort Worth Nature Center &amp; Refuge</t>
  </si>
  <si>
    <t>Eagle Creek Park &amp; Golf Course</t>
  </si>
  <si>
    <t>Mission Trail</t>
  </si>
  <si>
    <t>South Mountain Park</t>
  </si>
  <si>
    <t>McDowell Sonoran Preserve</t>
  </si>
  <si>
    <t>Size (Acres)</t>
  </si>
  <si>
    <t>Park Units</t>
  </si>
  <si>
    <t>Park Units per 10,000 Residents</t>
  </si>
  <si>
    <t>Indianapolis, In.</t>
  </si>
  <si>
    <t>New Parkland Acquired by Agency</t>
  </si>
  <si>
    <t>Total Acres</t>
  </si>
  <si>
    <t>New Acres</t>
  </si>
  <si>
    <t>San Bernardino Parks, Recreation &amp; Community Services</t>
  </si>
  <si>
    <t>Tennessee Department of Environment and Conservation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</si>
</sst>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61">
    <font>
      <sz val="11"/>
      <color theme="1"/>
      <name val="Calibri"/>
      <family val="2"/>
      <scheme val="minor"/>
    </font>
    <font>
      <sz val="10"/>
      <color indexed="8"/>
      <name val="Arial"/>
      <family val="2"/>
    </font>
    <font>
      <b/>
      <i/>
      <sz val="12"/>
      <color theme="3"/>
      <name val="Arial"/>
      <family val="2"/>
    </font>
    <font>
      <b/>
      <sz val="10"/>
      <name val="Arial"/>
      <family val="2"/>
    </font>
    <font>
      <sz val="10"/>
      <name val="Arial"/>
      <family val="2"/>
    </font>
    <font>
      <b/>
      <i/>
      <sz val="10"/>
      <name val="Arial"/>
      <family val="2"/>
    </font>
    <font>
      <b/>
      <i/>
      <sz val="14"/>
      <color indexed="18"/>
      <name val="Arial"/>
      <family val="2"/>
    </font>
    <font>
      <b/>
      <sz val="10"/>
      <color indexed="8"/>
      <name val="Arial"/>
      <family val="2"/>
    </font>
    <font>
      <i/>
      <sz val="11"/>
      <color indexed="18"/>
      <name val="Arial"/>
      <family val="2"/>
    </font>
    <font>
      <b/>
      <sz val="11"/>
      <color indexed="8"/>
      <name val="Bookman Old Style"/>
      <family val="1"/>
    </font>
    <font>
      <b/>
      <i/>
      <sz val="11"/>
      <color indexed="8"/>
      <name val="Bookman Old Style"/>
      <family val="1"/>
    </font>
    <font>
      <sz val="11"/>
      <color indexed="8"/>
      <name val="Calibri"/>
      <family val="2"/>
    </font>
    <font>
      <u/>
      <sz val="10"/>
      <color indexed="12"/>
      <name val="Arial"/>
      <family val="2"/>
    </font>
    <font>
      <b/>
      <sz val="10"/>
      <color indexed="8"/>
      <name val="Bookman Old Style"/>
      <family val="1"/>
    </font>
    <font>
      <sz val="10"/>
      <color indexed="8"/>
      <name val="Bookman Old Style"/>
      <family val="1"/>
    </font>
    <font>
      <b/>
      <sz val="9"/>
      <name val="Bookman Old Style"/>
      <family val="1"/>
    </font>
    <font>
      <sz val="9"/>
      <name val="Bookman Old Style"/>
      <family val="1"/>
    </font>
    <font>
      <b/>
      <i/>
      <sz val="9"/>
      <name val="Bookman Old Style"/>
      <family val="1"/>
    </font>
    <font>
      <sz val="10"/>
      <name val="Verdana"/>
      <family val="2"/>
    </font>
    <font>
      <b/>
      <i/>
      <sz val="14"/>
      <color indexed="56"/>
      <name val="Arial"/>
      <family val="2"/>
    </font>
    <font>
      <b/>
      <sz val="10"/>
      <name val="Verdana"/>
      <family val="2"/>
    </font>
    <font>
      <b/>
      <sz val="11"/>
      <color indexed="8"/>
      <name val="Calibri"/>
      <family val="2"/>
    </font>
    <font>
      <sz val="11"/>
      <name val="Calibri"/>
      <family val="2"/>
    </font>
    <font>
      <i/>
      <sz val="18"/>
      <color indexed="18"/>
      <name val="Arial"/>
      <family val="2"/>
    </font>
    <font>
      <i/>
      <sz val="10"/>
      <color indexed="8"/>
      <name val="Arial"/>
      <family val="2"/>
    </font>
    <font>
      <sz val="10"/>
      <color indexed="8"/>
      <name val="Book Antiqua"/>
      <family val="1"/>
    </font>
    <font>
      <i/>
      <sz val="10"/>
      <name val="Bookman Old Style"/>
      <family val="1"/>
    </font>
    <font>
      <i/>
      <sz val="10"/>
      <color indexed="8"/>
      <name val="Bookman Old Style"/>
      <family val="1"/>
    </font>
    <font>
      <b/>
      <sz val="10"/>
      <name val="Bookman Old Style"/>
      <family val="1"/>
    </font>
    <font>
      <sz val="11"/>
      <color indexed="8"/>
      <name val="Bookman Old Style"/>
      <family val="1"/>
    </font>
    <font>
      <sz val="10"/>
      <color indexed="8"/>
      <name val="SansSerif"/>
    </font>
    <font>
      <i/>
      <sz val="11"/>
      <color indexed="8"/>
      <name val="Bookman Old Style"/>
      <family val="1"/>
    </font>
    <font>
      <sz val="11"/>
      <name val="Bookman Old Style"/>
      <family val="1"/>
    </font>
    <font>
      <sz val="11"/>
      <color indexed="8"/>
      <name val="Book Antiqua"/>
      <family val="1"/>
    </font>
    <font>
      <b/>
      <sz val="11"/>
      <name val="Bookman Old Style"/>
      <family val="1"/>
    </font>
    <font>
      <b/>
      <i/>
      <sz val="10"/>
      <color indexed="8"/>
      <name val="Arial"/>
      <family val="2"/>
    </font>
    <font>
      <i/>
      <sz val="20"/>
      <color indexed="18"/>
      <name val="Arial"/>
      <family val="2"/>
    </font>
    <font>
      <b/>
      <sz val="11"/>
      <color indexed="8"/>
      <name val="Times New Roman"/>
      <family val="1"/>
    </font>
    <font>
      <sz val="10"/>
      <name val="Bookman Old Style"/>
      <family val="1"/>
    </font>
    <font>
      <b/>
      <sz val="14"/>
      <name val="Arial"/>
      <family val="2"/>
    </font>
    <font>
      <sz val="11"/>
      <color theme="1"/>
      <name val="Arial"/>
      <family val="2"/>
    </font>
    <font>
      <b/>
      <sz val="11"/>
      <color indexed="8"/>
      <name val="Arial"/>
      <family val="2"/>
    </font>
    <font>
      <b/>
      <sz val="11"/>
      <name val="Arial"/>
      <family val="2"/>
    </font>
    <font>
      <i/>
      <sz val="20"/>
      <color theme="3" tint="-0.249977111117893"/>
      <name val="Arial"/>
      <family val="2"/>
    </font>
    <font>
      <i/>
      <sz val="10"/>
      <name val="Times New Roman"/>
      <family val="1"/>
    </font>
    <font>
      <sz val="10"/>
      <name val="Times New Roman"/>
      <family val="1"/>
    </font>
    <font>
      <b/>
      <sz val="18"/>
      <name val="Arial"/>
      <family val="2"/>
    </font>
    <font>
      <b/>
      <i/>
      <sz val="12"/>
      <color indexed="18"/>
      <name val="Times New Roman"/>
      <family val="1"/>
    </font>
    <font>
      <i/>
      <sz val="11"/>
      <name val="Times New Roman"/>
      <family val="1"/>
    </font>
    <font>
      <b/>
      <i/>
      <sz val="11"/>
      <name val="Times New Roman"/>
      <family val="1"/>
    </font>
    <font>
      <b/>
      <i/>
      <sz val="14"/>
      <color indexed="18"/>
      <name val="Times New Roman"/>
      <family val="1"/>
    </font>
    <font>
      <sz val="10"/>
      <color indexed="8"/>
      <name val="Times New Roman"/>
      <family val="1"/>
    </font>
    <font>
      <sz val="10"/>
      <color indexed="8"/>
      <name val="Calibri"/>
      <family val="2"/>
    </font>
    <font>
      <sz val="10"/>
      <name val="Calibri"/>
      <family val="2"/>
    </font>
    <font>
      <sz val="11"/>
      <color indexed="55"/>
      <name val="Calibri"/>
      <family val="2"/>
    </font>
    <font>
      <sz val="10"/>
      <color rgb="FFFF0000"/>
      <name val="Calibri"/>
      <family val="2"/>
    </font>
    <font>
      <b/>
      <i/>
      <sz val="11"/>
      <color indexed="18"/>
      <name val="Arial"/>
      <family val="2"/>
    </font>
    <font>
      <sz val="9"/>
      <color indexed="8"/>
      <name val="Arial"/>
      <family val="2"/>
    </font>
    <font>
      <sz val="9"/>
      <color indexed="8"/>
      <name val="Bookman Old Style"/>
      <family val="1"/>
    </font>
    <font>
      <b/>
      <i/>
      <sz val="11"/>
      <color indexed="18"/>
      <name val="Times New Roman"/>
      <family val="1"/>
    </font>
    <font>
      <i/>
      <sz val="12"/>
      <color indexed="18"/>
      <name val="Times New Roman"/>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1" fillId="0" borderId="0"/>
    <xf numFmtId="0" fontId="12"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4" fillId="0" borderId="0"/>
    <xf numFmtId="0" fontId="11" fillId="0" borderId="0"/>
  </cellStyleXfs>
  <cellXfs count="252">
    <xf numFmtId="0" fontId="0" fillId="0" borderId="0" xfId="0"/>
    <xf numFmtId="0" fontId="2" fillId="0" borderId="0" xfId="1" applyFont="1" applyFill="1" applyAlignment="1">
      <alignment horizontal="left"/>
    </xf>
    <xf numFmtId="3" fontId="3" fillId="0" borderId="0" xfId="1" applyNumberFormat="1" applyFont="1" applyFill="1"/>
    <xf numFmtId="0" fontId="3" fillId="0" borderId="0" xfId="1" applyFont="1" applyFill="1" applyAlignment="1">
      <alignment wrapText="1"/>
    </xf>
    <xf numFmtId="0" fontId="3" fillId="0" borderId="0" xfId="1" applyFont="1" applyFill="1"/>
    <xf numFmtId="0" fontId="4" fillId="0" borderId="0" xfId="1" applyFont="1" applyFill="1" applyAlignment="1">
      <alignment horizontal="left"/>
    </xf>
    <xf numFmtId="0" fontId="3" fillId="0" borderId="0" xfId="1" applyFont="1" applyFill="1" applyAlignment="1">
      <alignment horizontal="left"/>
    </xf>
    <xf numFmtId="3" fontId="3" fillId="0" borderId="0" xfId="1" applyNumberFormat="1" applyFont="1" applyFill="1" applyAlignment="1">
      <alignment horizontal="left" wrapText="1"/>
    </xf>
    <xf numFmtId="3" fontId="3" fillId="0" borderId="0" xfId="1" applyNumberFormat="1" applyFont="1" applyFill="1" applyAlignment="1">
      <alignment horizontal="left"/>
    </xf>
    <xf numFmtId="0" fontId="3" fillId="0" borderId="0" xfId="1" applyFont="1" applyFill="1" applyAlignment="1">
      <alignment horizontal="left" wrapText="1"/>
    </xf>
    <xf numFmtId="0" fontId="5" fillId="0" borderId="0" xfId="1" applyFont="1" applyFill="1" applyAlignment="1">
      <alignment horizontal="left" wrapText="1"/>
    </xf>
    <xf numFmtId="3" fontId="4" fillId="0" borderId="0" xfId="1" applyNumberFormat="1" applyFont="1" applyFill="1" applyAlignment="1">
      <alignment horizontal="right" wrapText="1"/>
    </xf>
    <xf numFmtId="0" fontId="4" fillId="0" borderId="0" xfId="1" applyFont="1" applyFill="1" applyAlignment="1">
      <alignment wrapText="1"/>
    </xf>
    <xf numFmtId="3" fontId="4" fillId="0" borderId="0" xfId="1" applyNumberFormat="1" applyFont="1" applyFill="1" applyAlignment="1">
      <alignment wrapText="1"/>
    </xf>
    <xf numFmtId="0" fontId="4" fillId="0" borderId="0" xfId="1" applyFont="1" applyFill="1" applyAlignment="1">
      <alignment horizontal="left" wrapText="1"/>
    </xf>
    <xf numFmtId="3" fontId="3" fillId="0" borderId="0" xfId="1" applyNumberFormat="1" applyFont="1" applyFill="1" applyAlignment="1">
      <alignment horizontal="right"/>
    </xf>
    <xf numFmtId="3" fontId="3" fillId="0" borderId="0" xfId="1" applyNumberFormat="1" applyFont="1" applyFill="1" applyAlignment="1">
      <alignment wrapText="1"/>
    </xf>
    <xf numFmtId="3" fontId="3" fillId="0" borderId="0" xfId="1" applyNumberFormat="1" applyFont="1" applyFill="1" applyAlignment="1">
      <alignment horizontal="right" wrapText="1"/>
    </xf>
    <xf numFmtId="3" fontId="4" fillId="0" borderId="0" xfId="1" applyNumberFormat="1" applyFont="1" applyFill="1"/>
    <xf numFmtId="0" fontId="4" fillId="0" borderId="0" xfId="1" applyFont="1" applyFill="1"/>
    <xf numFmtId="0" fontId="6" fillId="0" borderId="0" xfId="1" applyFont="1" applyFill="1" applyBorder="1" applyAlignment="1">
      <alignment horizontal="left"/>
    </xf>
    <xf numFmtId="0" fontId="1" fillId="0" borderId="0" xfId="1" applyFont="1" applyFill="1" applyBorder="1"/>
    <xf numFmtId="3" fontId="1" fillId="0" borderId="0" xfId="1" applyNumberFormat="1" applyFont="1" applyFill="1" applyBorder="1"/>
    <xf numFmtId="0" fontId="1" fillId="0" borderId="0" xfId="1" applyFont="1" applyFill="1"/>
    <xf numFmtId="0" fontId="1" fillId="0" borderId="0" xfId="1" applyFont="1" applyFill="1" applyBorder="1" applyAlignment="1">
      <alignment horizontal="left"/>
    </xf>
    <xf numFmtId="0" fontId="7" fillId="0" borderId="1" xfId="1" applyFont="1" applyFill="1" applyBorder="1" applyAlignment="1">
      <alignment horizontal="left"/>
    </xf>
    <xf numFmtId="3" fontId="7" fillId="0" borderId="1" xfId="1" applyNumberFormat="1" applyFont="1" applyFill="1" applyBorder="1" applyAlignment="1">
      <alignment horizontal="left" wrapText="1"/>
    </xf>
    <xf numFmtId="0" fontId="7" fillId="0" borderId="1" xfId="1" applyFont="1" applyFill="1" applyBorder="1" applyAlignment="1">
      <alignment wrapText="1"/>
    </xf>
    <xf numFmtId="0" fontId="7" fillId="0" borderId="0" xfId="1" applyFont="1" applyFill="1"/>
    <xf numFmtId="0" fontId="8" fillId="0" borderId="2" xfId="1" applyFont="1" applyFill="1" applyBorder="1" applyAlignment="1">
      <alignment horizontal="left" vertical="center"/>
    </xf>
    <xf numFmtId="3" fontId="7" fillId="0" borderId="2" xfId="1" applyNumberFormat="1" applyFont="1" applyFill="1" applyBorder="1" applyAlignment="1">
      <alignment horizontal="left" wrapText="1"/>
    </xf>
    <xf numFmtId="3" fontId="1" fillId="0" borderId="2" xfId="1" applyNumberFormat="1" applyFont="1" applyFill="1" applyBorder="1"/>
    <xf numFmtId="0" fontId="1" fillId="0" borderId="2" xfId="1" applyFont="1" applyFill="1" applyBorder="1"/>
    <xf numFmtId="0" fontId="1" fillId="0" borderId="2" xfId="1" applyFont="1" applyFill="1" applyBorder="1" applyAlignment="1">
      <alignment horizontal="left" vertical="center"/>
    </xf>
    <xf numFmtId="3" fontId="1" fillId="0" borderId="2" xfId="1" applyNumberFormat="1" applyFont="1" applyFill="1" applyBorder="1" applyAlignment="1">
      <alignment horizontal="right" vertical="center"/>
    </xf>
    <xf numFmtId="164" fontId="1" fillId="0" borderId="2" xfId="1" applyNumberFormat="1" applyFont="1" applyFill="1" applyBorder="1" applyAlignment="1">
      <alignment vertical="center"/>
    </xf>
    <xf numFmtId="4" fontId="7" fillId="0" borderId="2" xfId="1" applyNumberFormat="1" applyFont="1" applyFill="1" applyBorder="1" applyAlignment="1">
      <alignment horizontal="right" vertical="center"/>
    </xf>
    <xf numFmtId="164" fontId="7" fillId="0" borderId="2" xfId="1" applyNumberFormat="1" applyFont="1" applyFill="1" applyBorder="1" applyAlignment="1">
      <alignment vertical="center"/>
    </xf>
    <xf numFmtId="3" fontId="1" fillId="0" borderId="2" xfId="1" applyNumberFormat="1" applyFont="1" applyFill="1" applyBorder="1" applyAlignment="1">
      <alignment horizontal="right" vertical="center" wrapText="1"/>
    </xf>
    <xf numFmtId="0" fontId="7" fillId="0" borderId="2" xfId="1" applyFont="1" applyFill="1" applyBorder="1" applyAlignment="1">
      <alignment vertical="center"/>
    </xf>
    <xf numFmtId="3" fontId="7" fillId="0" borderId="2" xfId="1" applyNumberFormat="1" applyFont="1" applyFill="1" applyBorder="1" applyAlignment="1">
      <alignment horizontal="right" vertical="center"/>
    </xf>
    <xf numFmtId="4" fontId="7" fillId="0" borderId="2" xfId="1" applyNumberFormat="1" applyFont="1" applyFill="1" applyBorder="1" applyAlignment="1">
      <alignment horizontal="right" vertical="center" wrapText="1"/>
    </xf>
    <xf numFmtId="0" fontId="1" fillId="0" borderId="2" xfId="1" applyFont="1" applyFill="1" applyBorder="1" applyAlignment="1">
      <alignment vertical="center"/>
    </xf>
    <xf numFmtId="4" fontId="1" fillId="0" borderId="2" xfId="1" applyNumberFormat="1" applyFont="1" applyFill="1" applyBorder="1" applyAlignment="1">
      <alignment horizontal="right"/>
    </xf>
    <xf numFmtId="3" fontId="1" fillId="0" borderId="2" xfId="1" applyNumberFormat="1" applyFont="1" applyFill="1" applyBorder="1" applyAlignment="1">
      <alignment horizontal="right"/>
    </xf>
    <xf numFmtId="0" fontId="7" fillId="0" borderId="2" xfId="1" applyFont="1" applyFill="1" applyBorder="1"/>
    <xf numFmtId="0" fontId="7" fillId="0" borderId="2" xfId="1" applyFont="1" applyFill="1" applyBorder="1" applyAlignment="1">
      <alignment horizontal="right"/>
    </xf>
    <xf numFmtId="164" fontId="7" fillId="0" borderId="2" xfId="1" applyNumberFormat="1" applyFont="1" applyFill="1" applyBorder="1"/>
    <xf numFmtId="3" fontId="1" fillId="0" borderId="0" xfId="1" applyNumberFormat="1" applyFont="1" applyFill="1"/>
    <xf numFmtId="0" fontId="9" fillId="0" borderId="0" xfId="1" applyFont="1"/>
    <xf numFmtId="0" fontId="1" fillId="0" borderId="0" xfId="1"/>
    <xf numFmtId="0" fontId="7" fillId="0" borderId="0" xfId="1" applyFont="1"/>
    <xf numFmtId="0" fontId="11" fillId="0" borderId="0" xfId="1" applyFont="1" applyFill="1" applyAlignment="1"/>
    <xf numFmtId="0" fontId="12" fillId="0" borderId="0" xfId="2" applyAlignment="1" applyProtection="1"/>
    <xf numFmtId="0" fontId="13" fillId="0" borderId="0" xfId="1" applyFont="1" applyFill="1" applyAlignment="1">
      <alignment horizontal="left"/>
    </xf>
    <xf numFmtId="0" fontId="16" fillId="0" borderId="0" xfId="1" applyFont="1" applyFill="1" applyAlignment="1">
      <alignment horizontal="left" wrapText="1"/>
    </xf>
    <xf numFmtId="0" fontId="15" fillId="0" borderId="0" xfId="1" applyFont="1" applyFill="1" applyAlignment="1">
      <alignment horizontal="left" wrapText="1"/>
    </xf>
    <xf numFmtId="0" fontId="13" fillId="0" borderId="0" xfId="1" applyFont="1"/>
    <xf numFmtId="165" fontId="1" fillId="0" borderId="0" xfId="1" applyNumberFormat="1" applyFont="1" applyFill="1"/>
    <xf numFmtId="4" fontId="7" fillId="0" borderId="0" xfId="1" applyNumberFormat="1" applyFont="1" applyFill="1" applyAlignment="1">
      <alignment horizontal="right"/>
    </xf>
    <xf numFmtId="165" fontId="7" fillId="0" borderId="0" xfId="1" applyNumberFormat="1" applyFont="1" applyFill="1" applyAlignment="1">
      <alignment horizontal="right"/>
    </xf>
    <xf numFmtId="3" fontId="7" fillId="0" borderId="0" xfId="1" applyNumberFormat="1" applyFont="1" applyFill="1" applyAlignment="1">
      <alignment horizontal="right"/>
    </xf>
    <xf numFmtId="0" fontId="7" fillId="0" borderId="0" xfId="1" applyFont="1" applyFill="1" applyAlignment="1">
      <alignment horizontal="right"/>
    </xf>
    <xf numFmtId="3" fontId="7" fillId="0" borderId="0" xfId="1" applyNumberFormat="1" applyFont="1" applyFill="1"/>
    <xf numFmtId="165" fontId="1" fillId="0" borderId="0" xfId="1" applyNumberFormat="1" applyFont="1" applyFill="1" applyAlignment="1">
      <alignment horizontal="right"/>
    </xf>
    <xf numFmtId="3" fontId="1" fillId="0" borderId="0" xfId="1" applyNumberFormat="1" applyFont="1" applyFill="1" applyAlignment="1">
      <alignment horizontal="right"/>
    </xf>
    <xf numFmtId="0" fontId="1" fillId="0" borderId="0" xfId="1" applyFont="1" applyFill="1" applyAlignment="1">
      <alignment horizontal="left"/>
    </xf>
    <xf numFmtId="0" fontId="8" fillId="0" borderId="0" xfId="1" applyFont="1" applyFill="1" applyAlignment="1">
      <alignment horizontal="left"/>
    </xf>
    <xf numFmtId="4" fontId="7" fillId="0" borderId="0" xfId="1" applyNumberFormat="1" applyFont="1" applyFill="1" applyAlignment="1">
      <alignment horizontal="right" wrapText="1"/>
    </xf>
    <xf numFmtId="165" fontId="1" fillId="2" borderId="0" xfId="1" applyNumberFormat="1" applyFont="1" applyFill="1" applyAlignment="1">
      <alignment horizontal="right"/>
    </xf>
    <xf numFmtId="3" fontId="1" fillId="2" borderId="0" xfId="1" applyNumberFormat="1" applyFont="1" applyFill="1" applyAlignment="1">
      <alignment horizontal="right"/>
    </xf>
    <xf numFmtId="0" fontId="1" fillId="2" borderId="0" xfId="1" applyFont="1" applyFill="1" applyAlignment="1">
      <alignment horizontal="left"/>
    </xf>
    <xf numFmtId="4" fontId="1" fillId="0" borderId="0" xfId="1" applyNumberFormat="1" applyFont="1" applyFill="1" applyAlignment="1">
      <alignment horizontal="right"/>
    </xf>
    <xf numFmtId="165" fontId="7" fillId="0" borderId="0" xfId="1" applyNumberFormat="1" applyFont="1" applyFill="1" applyAlignment="1">
      <alignment horizontal="left" wrapText="1"/>
    </xf>
    <xf numFmtId="3" fontId="7" fillId="0" borderId="0" xfId="1" applyNumberFormat="1" applyFont="1" applyFill="1" applyAlignment="1">
      <alignment horizontal="left" wrapText="1"/>
    </xf>
    <xf numFmtId="3" fontId="7" fillId="0" borderId="0" xfId="1" applyNumberFormat="1" applyFont="1" applyFill="1" applyAlignment="1">
      <alignment horizontal="left"/>
    </xf>
    <xf numFmtId="0" fontId="7" fillId="0" borderId="0" xfId="1" applyFont="1" applyFill="1" applyAlignment="1">
      <alignment horizontal="left"/>
    </xf>
    <xf numFmtId="0" fontId="6" fillId="0" borderId="0" xfId="1" applyFont="1" applyFill="1" applyAlignment="1">
      <alignment horizontal="left"/>
    </xf>
    <xf numFmtId="0" fontId="19" fillId="0" borderId="0" xfId="0" applyFont="1"/>
    <xf numFmtId="0" fontId="0" fillId="0" borderId="0" xfId="0" applyAlignment="1">
      <alignment horizontal="left"/>
    </xf>
    <xf numFmtId="0" fontId="20" fillId="0" borderId="0" xfId="0" applyFont="1"/>
    <xf numFmtId="0" fontId="21" fillId="0" borderId="1" xfId="0" applyFont="1" applyFill="1" applyBorder="1" applyAlignment="1">
      <alignment wrapText="1"/>
    </xf>
    <xf numFmtId="3" fontId="21" fillId="0" borderId="1" xfId="0" applyNumberFormat="1" applyFont="1" applyFill="1" applyBorder="1" applyAlignment="1">
      <alignment horizontal="center" wrapText="1"/>
    </xf>
    <xf numFmtId="3" fontId="20" fillId="0" borderId="1" xfId="0" applyNumberFormat="1" applyFont="1" applyFill="1" applyBorder="1" applyAlignment="1">
      <alignment horizontal="center" wrapText="1"/>
    </xf>
    <xf numFmtId="0" fontId="20" fillId="0" borderId="1" xfId="0" applyFont="1" applyFill="1" applyBorder="1" applyAlignment="1">
      <alignment horizontal="center" wrapText="1"/>
    </xf>
    <xf numFmtId="0" fontId="0" fillId="0" borderId="0" xfId="0" applyFill="1" applyAlignment="1">
      <alignment wrapText="1"/>
    </xf>
    <xf numFmtId="0" fontId="0" fillId="0" borderId="2" xfId="0" applyFill="1" applyBorder="1"/>
    <xf numFmtId="3" fontId="22" fillId="0" borderId="2" xfId="7" applyNumberFormat="1" applyFont="1" applyFill="1" applyBorder="1" applyAlignment="1">
      <alignment horizontal="right" vertical="center"/>
    </xf>
    <xf numFmtId="164" fontId="22" fillId="0" borderId="2" xfId="7" applyNumberFormat="1" applyFont="1" applyFill="1" applyBorder="1" applyAlignment="1">
      <alignment horizontal="right" vertical="center" indent="4"/>
    </xf>
    <xf numFmtId="0" fontId="0" fillId="0" borderId="0" xfId="0" applyFill="1"/>
    <xf numFmtId="0" fontId="0" fillId="0" borderId="3" xfId="0" applyFill="1" applyBorder="1"/>
    <xf numFmtId="3" fontId="22" fillId="0" borderId="3" xfId="7" applyNumberFormat="1" applyFont="1" applyFill="1" applyBorder="1" applyAlignment="1">
      <alignment horizontal="right" vertical="center"/>
    </xf>
    <xf numFmtId="164" fontId="22" fillId="0" borderId="3" xfId="7" applyNumberFormat="1" applyFont="1" applyFill="1" applyBorder="1" applyAlignment="1">
      <alignment horizontal="right" vertical="center" indent="4"/>
    </xf>
    <xf numFmtId="0" fontId="0" fillId="0" borderId="0" xfId="0" applyFont="1"/>
    <xf numFmtId="3" fontId="0" fillId="0" borderId="0" xfId="0" applyNumberFormat="1"/>
    <xf numFmtId="0" fontId="23" fillId="0" borderId="0" xfId="1" applyFont="1" applyFill="1" applyAlignment="1">
      <alignment horizontal="left"/>
    </xf>
    <xf numFmtId="3" fontId="24" fillId="0" borderId="0" xfId="7" applyNumberFormat="1" applyFont="1" applyFill="1" applyBorder="1" applyAlignment="1">
      <alignment horizontal="right" wrapText="1"/>
    </xf>
    <xf numFmtId="0" fontId="24" fillId="0" borderId="0" xfId="1" applyFont="1" applyFill="1"/>
    <xf numFmtId="0" fontId="1" fillId="0" borderId="0" xfId="1" applyFill="1"/>
    <xf numFmtId="0" fontId="25" fillId="0" borderId="0" xfId="1" applyFont="1" applyFill="1" applyAlignment="1">
      <alignment horizontal="left" wrapText="1"/>
    </xf>
    <xf numFmtId="0" fontId="13" fillId="0" borderId="2" xfId="1" applyFont="1" applyFill="1" applyBorder="1" applyAlignment="1">
      <alignment horizontal="center" wrapText="1"/>
    </xf>
    <xf numFmtId="3" fontId="26" fillId="0" borderId="2" xfId="7" applyNumberFormat="1" applyFont="1" applyFill="1" applyBorder="1" applyAlignment="1">
      <alignment horizontal="center" wrapText="1"/>
    </xf>
    <xf numFmtId="3" fontId="13" fillId="0" borderId="2" xfId="1" applyNumberFormat="1" applyFont="1" applyFill="1" applyBorder="1" applyAlignment="1">
      <alignment horizontal="center" wrapText="1"/>
    </xf>
    <xf numFmtId="3" fontId="27" fillId="0" borderId="2" xfId="1" applyNumberFormat="1" applyFont="1" applyFill="1" applyBorder="1" applyAlignment="1">
      <alignment horizontal="center" wrapText="1"/>
    </xf>
    <xf numFmtId="9" fontId="28" fillId="0" borderId="2" xfId="7" applyNumberFormat="1" applyFont="1" applyFill="1" applyBorder="1" applyAlignment="1">
      <alignment horizontal="center" wrapText="1"/>
    </xf>
    <xf numFmtId="0" fontId="7" fillId="0" borderId="0" xfId="1" applyFont="1" applyFill="1" applyAlignment="1">
      <alignment horizontal="center" wrapText="1"/>
    </xf>
    <xf numFmtId="0" fontId="29" fillId="0" borderId="2" xfId="1" applyFont="1" applyFill="1" applyBorder="1" applyAlignment="1">
      <alignment horizontal="left"/>
    </xf>
    <xf numFmtId="3" fontId="14" fillId="0" borderId="2" xfId="1" applyNumberFormat="1" applyFont="1" applyFill="1" applyBorder="1" applyAlignment="1">
      <alignment horizontal="right"/>
    </xf>
    <xf numFmtId="165" fontId="14" fillId="0" borderId="2" xfId="1" applyNumberFormat="1" applyFont="1" applyFill="1" applyBorder="1" applyAlignment="1">
      <alignment horizontal="right"/>
    </xf>
    <xf numFmtId="3" fontId="30" fillId="0" borderId="2" xfId="1" applyNumberFormat="1" applyFont="1" applyFill="1" applyBorder="1" applyAlignment="1">
      <alignment horizontal="left" vertical="top"/>
    </xf>
    <xf numFmtId="3" fontId="30" fillId="0" borderId="2" xfId="1" applyNumberFormat="1" applyFont="1" applyFill="1" applyBorder="1" applyAlignment="1">
      <alignment horizontal="left" vertical="top" wrapText="1"/>
    </xf>
    <xf numFmtId="3" fontId="31" fillId="0" borderId="2" xfId="1" applyNumberFormat="1" applyFont="1" applyFill="1" applyBorder="1" applyAlignment="1">
      <alignment horizontal="right"/>
    </xf>
    <xf numFmtId="9" fontId="32" fillId="0" borderId="2" xfId="7" applyNumberFormat="1" applyFont="1" applyFill="1" applyBorder="1" applyAlignment="1">
      <alignment horizontal="right"/>
    </xf>
    <xf numFmtId="165" fontId="29" fillId="0" borderId="2" xfId="1" applyNumberFormat="1" applyFont="1" applyFill="1" applyBorder="1" applyAlignment="1">
      <alignment horizontal="right"/>
    </xf>
    <xf numFmtId="0" fontId="33" fillId="0" borderId="0" xfId="1" applyFont="1" applyFill="1"/>
    <xf numFmtId="0" fontId="32" fillId="0" borderId="2" xfId="1" applyFont="1" applyFill="1" applyBorder="1" applyAlignment="1">
      <alignment horizontal="left"/>
    </xf>
    <xf numFmtId="0" fontId="30" fillId="0" borderId="2" xfId="1" applyFont="1" applyFill="1" applyBorder="1" applyAlignment="1">
      <alignment horizontal="left" vertical="top" wrapText="1"/>
    </xf>
    <xf numFmtId="0" fontId="30" fillId="0" borderId="2" xfId="7" applyFont="1" applyFill="1" applyBorder="1" applyAlignment="1">
      <alignment horizontal="left" vertical="top" wrapText="1"/>
    </xf>
    <xf numFmtId="164" fontId="28" fillId="0" borderId="2" xfId="7" applyNumberFormat="1" applyFont="1" applyFill="1" applyBorder="1" applyAlignment="1">
      <alignment horizontal="right"/>
    </xf>
    <xf numFmtId="165" fontId="34" fillId="0" borderId="2" xfId="1" applyNumberFormat="1" applyFont="1" applyFill="1" applyBorder="1" applyAlignment="1">
      <alignment horizontal="right"/>
    </xf>
    <xf numFmtId="3" fontId="34" fillId="0" borderId="2" xfId="1" applyNumberFormat="1" applyFont="1" applyFill="1" applyBorder="1" applyAlignment="1">
      <alignment horizontal="right"/>
    </xf>
    <xf numFmtId="164" fontId="34" fillId="0" borderId="2" xfId="1" applyNumberFormat="1" applyFont="1" applyFill="1" applyBorder="1" applyAlignment="1">
      <alignment horizontal="right"/>
    </xf>
    <xf numFmtId="3" fontId="1" fillId="0" borderId="0" xfId="1" applyNumberFormat="1" applyFill="1" applyAlignment="1">
      <alignment horizontal="right"/>
    </xf>
    <xf numFmtId="3" fontId="24" fillId="0" borderId="0" xfId="1" applyNumberFormat="1" applyFont="1" applyFill="1" applyBorder="1" applyAlignment="1">
      <alignment horizontal="right"/>
    </xf>
    <xf numFmtId="9" fontId="1" fillId="0" borderId="0" xfId="1" applyNumberFormat="1" applyFill="1" applyAlignment="1">
      <alignment horizontal="right"/>
    </xf>
    <xf numFmtId="0" fontId="1" fillId="0" borderId="0" xfId="1" applyFill="1" applyAlignment="1">
      <alignment horizontal="right"/>
    </xf>
    <xf numFmtId="3" fontId="35" fillId="0" borderId="0" xfId="1" applyNumberFormat="1" applyFont="1" applyFill="1" applyBorder="1" applyAlignment="1">
      <alignment horizontal="right"/>
    </xf>
    <xf numFmtId="0" fontId="36" fillId="0" borderId="0" xfId="0" applyFont="1" applyFill="1" applyBorder="1" applyAlignment="1">
      <alignment horizontal="left"/>
    </xf>
    <xf numFmtId="0" fontId="37" fillId="0" borderId="1" xfId="6" applyFont="1" applyFill="1" applyBorder="1" applyAlignment="1"/>
    <xf numFmtId="0" fontId="37" fillId="0" borderId="1" xfId="6" applyFont="1" applyFill="1" applyBorder="1" applyAlignment="1">
      <alignment horizontal="left"/>
    </xf>
    <xf numFmtId="0" fontId="14" fillId="0" borderId="0" xfId="6" applyFont="1" applyFill="1" applyBorder="1" applyAlignment="1"/>
    <xf numFmtId="0" fontId="14" fillId="0" borderId="0" xfId="6" applyFont="1" applyFill="1" applyBorder="1" applyAlignment="1">
      <alignment horizontal="left"/>
    </xf>
    <xf numFmtId="0" fontId="14" fillId="0" borderId="0" xfId="6" applyFont="1" applyFill="1" applyBorder="1" applyAlignment="1">
      <alignment vertical="top"/>
    </xf>
    <xf numFmtId="0" fontId="39" fillId="0" borderId="0" xfId="0" applyFont="1" applyFill="1" applyBorder="1" applyAlignment="1">
      <alignment vertical="center"/>
    </xf>
    <xf numFmtId="0" fontId="39" fillId="0" borderId="0" xfId="0" applyFont="1" applyFill="1" applyBorder="1" applyAlignment="1">
      <alignment horizontal="left" vertical="center"/>
    </xf>
    <xf numFmtId="3" fontId="4" fillId="0" borderId="0" xfId="0" applyNumberFormat="1" applyFont="1" applyFill="1" applyBorder="1" applyAlignment="1">
      <alignment vertical="center"/>
    </xf>
    <xf numFmtId="3" fontId="4" fillId="0" borderId="0" xfId="0" applyNumberFormat="1" applyFont="1" applyFill="1" applyAlignment="1">
      <alignment vertical="center"/>
    </xf>
    <xf numFmtId="0" fontId="40" fillId="0" borderId="0" xfId="0" applyFont="1"/>
    <xf numFmtId="0" fontId="41" fillId="0" borderId="1" xfId="6" applyFont="1" applyFill="1" applyBorder="1" applyAlignment="1"/>
    <xf numFmtId="0" fontId="41" fillId="0" borderId="1" xfId="6" applyFont="1" applyFill="1" applyBorder="1" applyAlignment="1">
      <alignment horizontal="left"/>
    </xf>
    <xf numFmtId="3" fontId="41" fillId="0" borderId="1" xfId="6" applyNumberFormat="1" applyFont="1" applyFill="1" applyBorder="1" applyAlignment="1">
      <alignment horizontal="center" wrapText="1"/>
    </xf>
    <xf numFmtId="3" fontId="42" fillId="0" borderId="1" xfId="6" applyNumberFormat="1" applyFont="1" applyFill="1" applyBorder="1" applyAlignment="1">
      <alignment horizontal="center" wrapText="1"/>
    </xf>
    <xf numFmtId="0" fontId="1" fillId="0" borderId="0" xfId="6" applyFont="1" applyFill="1" applyBorder="1" applyAlignment="1">
      <alignment vertical="center"/>
    </xf>
    <xf numFmtId="0" fontId="1" fillId="0" borderId="0" xfId="6" applyFont="1" applyFill="1" applyBorder="1" applyAlignment="1">
      <alignment horizontal="left" vertical="center"/>
    </xf>
    <xf numFmtId="3" fontId="1" fillId="0" borderId="0" xfId="6" applyNumberFormat="1" applyFont="1" applyFill="1" applyBorder="1" applyAlignment="1">
      <alignment horizontal="right" vertical="center"/>
    </xf>
    <xf numFmtId="0" fontId="4" fillId="0" borderId="0" xfId="6" applyFont="1" applyFill="1" applyBorder="1" applyAlignment="1">
      <alignment vertical="center"/>
    </xf>
    <xf numFmtId="0" fontId="4" fillId="0" borderId="0" xfId="6" applyFont="1" applyFill="1" applyBorder="1" applyAlignment="1">
      <alignment horizontal="left" vertical="center"/>
    </xf>
    <xf numFmtId="3" fontId="4" fillId="0" borderId="0" xfId="6" applyNumberFormat="1" applyFont="1" applyFill="1" applyBorder="1" applyAlignment="1">
      <alignment horizontal="right" vertical="center"/>
    </xf>
    <xf numFmtId="0" fontId="1" fillId="0" borderId="0" xfId="6" applyFont="1" applyFill="1" applyBorder="1" applyAlignment="1"/>
    <xf numFmtId="0" fontId="1" fillId="0" borderId="0" xfId="6" applyFont="1" applyFill="1" applyBorder="1" applyAlignment="1">
      <alignment horizontal="left"/>
    </xf>
    <xf numFmtId="0" fontId="4" fillId="0" borderId="0" xfId="0" applyFont="1" applyFill="1" applyAlignment="1">
      <alignment vertical="center"/>
    </xf>
    <xf numFmtId="0" fontId="1" fillId="0" borderId="0" xfId="6" applyFont="1" applyFill="1" applyBorder="1" applyAlignment="1">
      <alignment vertical="top"/>
    </xf>
    <xf numFmtId="0" fontId="1" fillId="0" borderId="0" xfId="6" applyFont="1" applyFill="1" applyBorder="1" applyAlignment="1">
      <alignment horizontal="left" vertical="top" wrapText="1"/>
    </xf>
    <xf numFmtId="3" fontId="1" fillId="0" borderId="0" xfId="6" applyNumberFormat="1" applyFont="1" applyFill="1" applyBorder="1" applyAlignment="1">
      <alignment horizontal="right" vertical="top"/>
    </xf>
    <xf numFmtId="0" fontId="38" fillId="0" borderId="0" xfId="6" applyFont="1" applyFill="1" applyBorder="1" applyAlignment="1"/>
    <xf numFmtId="0" fontId="43" fillId="0" borderId="0" xfId="0" applyFont="1" applyBorder="1" applyAlignment="1">
      <alignment horizontal="left"/>
    </xf>
    <xf numFmtId="0" fontId="4" fillId="0" borderId="0" xfId="0" applyFont="1" applyBorder="1" applyAlignment="1">
      <alignment horizontal="center"/>
    </xf>
    <xf numFmtId="0" fontId="4" fillId="0" borderId="0" xfId="0" applyFont="1" applyBorder="1" applyAlignment="1"/>
    <xf numFmtId="0" fontId="38" fillId="0" borderId="0" xfId="0" applyFont="1" applyBorder="1" applyAlignment="1">
      <alignment horizontal="center"/>
    </xf>
    <xf numFmtId="0" fontId="44" fillId="0" borderId="0" xfId="0" applyFont="1" applyBorder="1" applyAlignment="1">
      <alignment horizontal="center"/>
    </xf>
    <xf numFmtId="0" fontId="44" fillId="0" borderId="0" xfId="0" applyFont="1" applyBorder="1" applyAlignment="1"/>
    <xf numFmtId="0" fontId="38" fillId="0" borderId="0" xfId="0" applyFont="1" applyFill="1" applyBorder="1" applyAlignment="1">
      <alignment horizontal="left"/>
    </xf>
    <xf numFmtId="0" fontId="45" fillId="0" borderId="0" xfId="0" applyFont="1" applyFill="1" applyBorder="1" applyAlignment="1">
      <alignment horizontal="center"/>
    </xf>
    <xf numFmtId="0" fontId="45" fillId="0" borderId="0" xfId="0" applyFont="1" applyFill="1" applyBorder="1" applyAlignment="1"/>
    <xf numFmtId="0" fontId="37" fillId="0" borderId="1" xfId="6" applyFont="1" applyFill="1" applyBorder="1" applyAlignment="1">
      <alignment horizontal="center"/>
    </xf>
    <xf numFmtId="3" fontId="37" fillId="0" borderId="1" xfId="6" applyNumberFormat="1" applyFont="1" applyFill="1" applyBorder="1" applyAlignment="1">
      <alignment horizontal="center"/>
    </xf>
    <xf numFmtId="0" fontId="14" fillId="0" borderId="0" xfId="6" applyFont="1" applyFill="1" applyBorder="1" applyAlignment="1">
      <alignment horizontal="center"/>
    </xf>
    <xf numFmtId="3" fontId="14" fillId="0" borderId="0" xfId="6" applyNumberFormat="1" applyFont="1" applyFill="1" applyBorder="1" applyAlignment="1">
      <alignment horizontal="center"/>
    </xf>
    <xf numFmtId="0" fontId="14" fillId="0" borderId="0" xfId="6" applyFont="1" applyFill="1" applyBorder="1" applyAlignment="1">
      <alignment horizontal="center" vertical="top"/>
    </xf>
    <xf numFmtId="3" fontId="14" fillId="0" borderId="0" xfId="6" applyNumberFormat="1" applyFont="1" applyFill="1" applyBorder="1" applyAlignment="1">
      <alignment horizontal="center" vertical="top"/>
    </xf>
    <xf numFmtId="3" fontId="45" fillId="0" borderId="0" xfId="0" applyNumberFormat="1" applyFont="1" applyFill="1" applyBorder="1" applyAlignment="1">
      <alignment horizontal="center"/>
    </xf>
    <xf numFmtId="0" fontId="46" fillId="0" borderId="0" xfId="0" applyFont="1" applyFill="1" applyBorder="1" applyAlignment="1">
      <alignment horizontal="left"/>
    </xf>
    <xf numFmtId="1" fontId="4" fillId="0" borderId="0" xfId="0" applyNumberFormat="1" applyFont="1" applyFill="1" applyBorder="1"/>
    <xf numFmtId="1" fontId="4" fillId="0" borderId="0" xfId="0" applyNumberFormat="1" applyFont="1" applyFill="1" applyBorder="1" applyAlignment="1">
      <alignment horizontal="left"/>
    </xf>
    <xf numFmtId="1" fontId="4" fillId="0" borderId="0" xfId="0" applyNumberFormat="1" applyFont="1" applyFill="1" applyBorder="1" applyAlignment="1">
      <alignment horizontal="center"/>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1" fontId="4" fillId="0" borderId="0" xfId="0" applyNumberFormat="1" applyFont="1" applyFill="1" applyBorder="1" applyAlignment="1">
      <alignment wrapText="1"/>
    </xf>
    <xf numFmtId="0" fontId="4" fillId="0" borderId="0" xfId="0" applyFont="1" applyFill="1" applyBorder="1" applyAlignment="1">
      <alignment horizontal="left" vertical="top"/>
    </xf>
    <xf numFmtId="1" fontId="4" fillId="0" borderId="0" xfId="0" applyNumberFormat="1" applyFont="1" applyFill="1" applyBorder="1" applyAlignment="1">
      <alignment horizontal="center" vertical="top"/>
    </xf>
    <xf numFmtId="0" fontId="7" fillId="0" borderId="0" xfId="1" applyFont="1" applyFill="1" applyAlignment="1">
      <alignment wrapText="1"/>
    </xf>
    <xf numFmtId="0" fontId="47" fillId="0" borderId="0" xfId="0" applyFont="1" applyFill="1" applyAlignment="1">
      <alignment horizontal="left"/>
    </xf>
    <xf numFmtId="0" fontId="48" fillId="0" borderId="0" xfId="0" applyFont="1" applyFill="1" applyAlignment="1">
      <alignment horizontal="left" wrapText="1"/>
    </xf>
    <xf numFmtId="0" fontId="7" fillId="0" borderId="1" xfId="0" applyFont="1" applyFill="1" applyBorder="1" applyAlignment="1">
      <alignment horizontal="left" wrapText="1"/>
    </xf>
    <xf numFmtId="3" fontId="7" fillId="0" borderId="1" xfId="0" applyNumberFormat="1" applyFont="1" applyFill="1" applyBorder="1" applyAlignment="1">
      <alignment horizontal="left" wrapText="1"/>
    </xf>
    <xf numFmtId="0" fontId="7" fillId="0" borderId="0" xfId="0" applyFont="1" applyFill="1" applyAlignment="1">
      <alignment horizontal="left" wrapText="1"/>
    </xf>
    <xf numFmtId="0" fontId="7" fillId="0" borderId="0" xfId="0" applyFont="1" applyFill="1" applyAlignment="1">
      <alignment wrapText="1"/>
    </xf>
    <xf numFmtId="3" fontId="7" fillId="0" borderId="0" xfId="0" applyNumberFormat="1" applyFont="1" applyFill="1" applyBorder="1" applyAlignment="1">
      <alignment horizontal="left" wrapText="1"/>
    </xf>
    <xf numFmtId="0" fontId="14" fillId="0" borderId="2" xfId="0" applyFont="1" applyFill="1" applyBorder="1" applyAlignment="1">
      <alignment horizontal="left" vertical="center"/>
    </xf>
    <xf numFmtId="3" fontId="14" fillId="0" borderId="2" xfId="0" applyNumberFormat="1" applyFont="1" applyFill="1" applyBorder="1" applyAlignment="1">
      <alignment horizontal="right" vertical="center"/>
    </xf>
    <xf numFmtId="3" fontId="0" fillId="0" borderId="2" xfId="0" applyNumberFormat="1" applyFill="1" applyBorder="1"/>
    <xf numFmtId="9" fontId="14" fillId="0" borderId="2" xfId="0" applyNumberFormat="1" applyFont="1" applyFill="1" applyBorder="1" applyAlignment="1">
      <alignment horizontal="right" vertical="center"/>
    </xf>
    <xf numFmtId="0" fontId="14" fillId="0" borderId="3" xfId="0" applyFont="1" applyFill="1" applyBorder="1" applyAlignment="1">
      <alignment horizontal="left" vertical="center"/>
    </xf>
    <xf numFmtId="3" fontId="14" fillId="0" borderId="3" xfId="0" applyNumberFormat="1" applyFont="1" applyFill="1" applyBorder="1" applyAlignment="1">
      <alignment horizontal="right" vertical="center"/>
    </xf>
    <xf numFmtId="3" fontId="14" fillId="0" borderId="0" xfId="0" applyNumberFormat="1" applyFont="1" applyFill="1" applyBorder="1" applyAlignment="1">
      <alignment horizontal="right" vertical="center"/>
    </xf>
    <xf numFmtId="9" fontId="14" fillId="0" borderId="0" xfId="0" applyNumberFormat="1" applyFont="1" applyFill="1" applyBorder="1" applyAlignment="1">
      <alignment horizontal="right" vertical="center"/>
    </xf>
    <xf numFmtId="0" fontId="1" fillId="0" borderId="0" xfId="1" applyFill="1" applyAlignment="1">
      <alignment wrapText="1"/>
    </xf>
    <xf numFmtId="0" fontId="50" fillId="0" borderId="0" xfId="1" applyFont="1" applyFill="1" applyAlignment="1">
      <alignment horizontal="left"/>
    </xf>
    <xf numFmtId="3" fontId="1" fillId="0" borderId="0" xfId="1" applyNumberFormat="1"/>
    <xf numFmtId="0" fontId="51" fillId="0" borderId="0" xfId="1" applyFont="1" applyFill="1" applyAlignment="1">
      <alignment horizontal="left"/>
    </xf>
    <xf numFmtId="3" fontId="51" fillId="0" borderId="0" xfId="1" applyNumberFormat="1" applyFont="1" applyFill="1" applyAlignment="1">
      <alignment horizontal="right"/>
    </xf>
    <xf numFmtId="0" fontId="15" fillId="0" borderId="0" xfId="1" applyFont="1" applyFill="1" applyAlignment="1">
      <alignment horizontal="left" wrapText="1"/>
    </xf>
    <xf numFmtId="0" fontId="1" fillId="0" borderId="0" xfId="1" applyAlignment="1">
      <alignment horizontal="left" wrapText="1"/>
    </xf>
    <xf numFmtId="0" fontId="1" fillId="0" borderId="0" xfId="1" applyAlignment="1"/>
    <xf numFmtId="0" fontId="38" fillId="0" borderId="0" xfId="0" applyFont="1" applyAlignment="1">
      <alignment horizontal="left"/>
    </xf>
    <xf numFmtId="0" fontId="1" fillId="0" borderId="0" xfId="6" applyFont="1" applyFill="1" applyBorder="1" applyAlignment="1">
      <alignment horizontal="left" vertical="center" wrapText="1"/>
    </xf>
    <xf numFmtId="0" fontId="48" fillId="0" borderId="0" xfId="0" applyFont="1" applyFill="1" applyAlignment="1">
      <alignment horizontal="left" wrapText="1"/>
    </xf>
    <xf numFmtId="0" fontId="49" fillId="0" borderId="0" xfId="0" applyFont="1" applyFill="1" applyAlignment="1">
      <alignment horizontal="center" wrapText="1"/>
    </xf>
    <xf numFmtId="0" fontId="4" fillId="0" borderId="0" xfId="0" applyFont="1" applyFill="1" applyAlignment="1">
      <alignment horizontal="left" vertical="top" wrapText="1"/>
    </xf>
    <xf numFmtId="0" fontId="1" fillId="0" borderId="0" xfId="1" applyFont="1" applyFill="1" applyBorder="1" applyAlignment="1">
      <alignment horizontal="left" wrapText="1"/>
    </xf>
    <xf numFmtId="0" fontId="25" fillId="0" borderId="0" xfId="1" applyFont="1" applyFill="1" applyAlignment="1">
      <alignment horizontal="left" wrapText="1"/>
    </xf>
    <xf numFmtId="0" fontId="0" fillId="0" borderId="0" xfId="0" applyAlignment="1">
      <alignment wrapText="1"/>
    </xf>
    <xf numFmtId="0" fontId="11" fillId="0" borderId="0" xfId="8"/>
    <xf numFmtId="0" fontId="11" fillId="0" borderId="0" xfId="8" applyFill="1"/>
    <xf numFmtId="166" fontId="11" fillId="0" borderId="0" xfId="8" applyNumberFormat="1"/>
    <xf numFmtId="0" fontId="22" fillId="0" borderId="0" xfId="8" applyFont="1" applyFill="1"/>
    <xf numFmtId="0" fontId="52" fillId="0" borderId="4" xfId="8" applyFont="1" applyFill="1" applyBorder="1"/>
    <xf numFmtId="3" fontId="52" fillId="0" borderId="4" xfId="8" applyNumberFormat="1" applyFont="1" applyFill="1" applyBorder="1" applyAlignment="1">
      <alignment horizontal="left" vertical="top" wrapText="1"/>
    </xf>
    <xf numFmtId="0" fontId="52" fillId="0" borderId="4" xfId="8" applyFont="1" applyFill="1" applyBorder="1" applyAlignment="1">
      <alignment horizontal="left" vertical="top" wrapText="1"/>
    </xf>
    <xf numFmtId="0" fontId="54" fillId="0" borderId="0" xfId="8" applyFont="1"/>
    <xf numFmtId="3" fontId="53" fillId="0" borderId="4" xfId="8" applyNumberFormat="1" applyFont="1" applyFill="1" applyBorder="1" applyAlignment="1">
      <alignment horizontal="left" vertical="top" wrapText="1"/>
    </xf>
    <xf numFmtId="0" fontId="22" fillId="0" borderId="0" xfId="8" applyFont="1" applyFill="1" applyAlignment="1">
      <alignment wrapText="1"/>
    </xf>
    <xf numFmtId="3" fontId="53" fillId="0" borderId="4" xfId="8" applyNumberFormat="1" applyFont="1" applyFill="1" applyBorder="1"/>
    <xf numFmtId="3" fontId="52" fillId="0" borderId="4" xfId="8" applyNumberFormat="1" applyFont="1" applyFill="1" applyBorder="1"/>
    <xf numFmtId="166" fontId="52" fillId="0" borderId="4" xfId="8" applyNumberFormat="1" applyFont="1" applyFill="1" applyBorder="1"/>
    <xf numFmtId="164" fontId="52" fillId="0" borderId="4" xfId="8" applyNumberFormat="1" applyFont="1" applyFill="1" applyBorder="1"/>
    <xf numFmtId="2" fontId="52" fillId="0" borderId="4" xfId="8" applyNumberFormat="1" applyFont="1" applyFill="1" applyBorder="1"/>
    <xf numFmtId="164" fontId="52" fillId="0" borderId="5" xfId="8" applyNumberFormat="1" applyFont="1" applyFill="1" applyBorder="1"/>
    <xf numFmtId="164" fontId="55" fillId="0" borderId="4" xfId="8" applyNumberFormat="1" applyFont="1" applyFill="1" applyBorder="1"/>
    <xf numFmtId="0" fontId="41" fillId="0" borderId="0" xfId="8" applyFont="1" applyFill="1"/>
    <xf numFmtId="166" fontId="41" fillId="0" borderId="0" xfId="8" applyNumberFormat="1" applyFont="1" applyFill="1"/>
    <xf numFmtId="0" fontId="7" fillId="0" borderId="0" xfId="1" applyFont="1" applyFill="1" applyBorder="1" applyAlignment="1">
      <alignment horizontal="left"/>
    </xf>
    <xf numFmtId="164" fontId="55" fillId="0" borderId="5" xfId="8" applyNumberFormat="1" applyFont="1" applyFill="1" applyBorder="1"/>
    <xf numFmtId="0" fontId="42" fillId="0" borderId="4" xfId="8" applyFont="1" applyFill="1" applyBorder="1" applyAlignment="1">
      <alignment wrapText="1"/>
    </xf>
    <xf numFmtId="3" fontId="1" fillId="0" borderId="0" xfId="1" applyNumberFormat="1" applyFont="1" applyFill="1" applyAlignment="1">
      <alignment horizontal="left"/>
    </xf>
    <xf numFmtId="4" fontId="1" fillId="0" borderId="0" xfId="1" applyNumberFormat="1" applyFont="1" applyFill="1" applyAlignment="1">
      <alignment horizontal="left"/>
    </xf>
    <xf numFmtId="3" fontId="1" fillId="0" borderId="0" xfId="1" applyNumberFormat="1" applyFont="1"/>
    <xf numFmtId="0" fontId="1" fillId="0" borderId="0" xfId="1" applyFont="1"/>
    <xf numFmtId="0" fontId="56" fillId="0" borderId="0" xfId="1" applyFont="1" applyFill="1" applyAlignment="1">
      <alignment horizontal="left"/>
    </xf>
    <xf numFmtId="0" fontId="57" fillId="0" borderId="0" xfId="1" applyFont="1" applyFill="1" applyAlignment="1">
      <alignment horizontal="left"/>
    </xf>
    <xf numFmtId="0" fontId="57" fillId="0" borderId="0" xfId="1" applyFont="1" applyFill="1" applyAlignment="1">
      <alignment horizontal="right"/>
    </xf>
    <xf numFmtId="0" fontId="58" fillId="0" borderId="0" xfId="1" applyFont="1" applyFill="1" applyAlignment="1">
      <alignment horizontal="left"/>
    </xf>
    <xf numFmtId="3" fontId="58" fillId="0" borderId="0" xfId="1" applyNumberFormat="1" applyFont="1" applyFill="1" applyAlignment="1">
      <alignment horizontal="right"/>
    </xf>
    <xf numFmtId="0" fontId="59" fillId="0" borderId="0" xfId="1" applyFont="1" applyFill="1" applyAlignment="1">
      <alignment horizontal="left"/>
    </xf>
    <xf numFmtId="0" fontId="60" fillId="0" borderId="0" xfId="1" applyFont="1" applyFill="1" applyAlignment="1">
      <alignment horizontal="left"/>
    </xf>
    <xf numFmtId="0" fontId="14" fillId="0" borderId="0" xfId="1" applyFont="1" applyFill="1" applyAlignment="1">
      <alignment horizontal="left"/>
    </xf>
    <xf numFmtId="3" fontId="14" fillId="0" borderId="0" xfId="1" applyNumberFormat="1" applyFont="1" applyFill="1" applyAlignment="1">
      <alignment horizontal="center"/>
    </xf>
    <xf numFmtId="3" fontId="14" fillId="0" borderId="0" xfId="1" applyNumberFormat="1" applyFont="1" applyFill="1" applyAlignment="1">
      <alignment horizontal="right"/>
    </xf>
    <xf numFmtId="0" fontId="14" fillId="0" borderId="0" xfId="1" applyFont="1" applyFill="1" applyAlignment="1">
      <alignment horizontal="right"/>
    </xf>
    <xf numFmtId="4" fontId="14" fillId="0" borderId="0" xfId="1" applyNumberFormat="1" applyFont="1" applyFill="1" applyAlignment="1">
      <alignment horizontal="right"/>
    </xf>
    <xf numFmtId="3" fontId="14" fillId="0" borderId="0" xfId="1" applyNumberFormat="1" applyFont="1" applyFill="1" applyAlignment="1">
      <alignment horizontal="left"/>
    </xf>
  </cellXfs>
  <cellStyles count="9">
    <cellStyle name="Hyperlink" xfId="2" builtinId="8"/>
    <cellStyle name="Normal" xfId="0" builtinId="0"/>
    <cellStyle name="Normal 2" xfId="1"/>
    <cellStyle name="Normal 2 2" xfId="7"/>
    <cellStyle name="Normal 3" xfId="3"/>
    <cellStyle name="Normal 4" xfId="4"/>
    <cellStyle name="Normal 5" xfId="5"/>
    <cellStyle name="Normal 6" xfId="8"/>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zoomScaleNormal="100" workbookViewId="0">
      <selection activeCell="B11" sqref="B11"/>
    </sheetView>
  </sheetViews>
  <sheetFormatPr defaultColWidth="11.42578125" defaultRowHeight="12.75"/>
  <cols>
    <col min="1" max="16384" width="11.42578125" style="50"/>
  </cols>
  <sheetData>
    <row r="1" spans="1:2" ht="15">
      <c r="A1" s="49" t="s">
        <v>722</v>
      </c>
    </row>
    <row r="2" spans="1:2" ht="15">
      <c r="A2" s="49"/>
    </row>
    <row r="3" spans="1:2" ht="15">
      <c r="A3" s="49" t="s">
        <v>477</v>
      </c>
      <c r="B3" s="51"/>
    </row>
    <row r="4" spans="1:2" ht="15">
      <c r="B4" s="52"/>
    </row>
    <row r="5" spans="1:2">
      <c r="B5" s="53" t="s">
        <v>478</v>
      </c>
    </row>
    <row r="6" spans="1:2">
      <c r="B6" s="53" t="s">
        <v>479</v>
      </c>
    </row>
    <row r="7" spans="1:2">
      <c r="B7" s="53" t="s">
        <v>480</v>
      </c>
    </row>
    <row r="8" spans="1:2">
      <c r="B8" s="53" t="s">
        <v>481</v>
      </c>
    </row>
    <row r="9" spans="1:2">
      <c r="B9" s="53" t="s">
        <v>723</v>
      </c>
    </row>
    <row r="10" spans="1:2">
      <c r="B10" s="53" t="s">
        <v>482</v>
      </c>
    </row>
    <row r="11" spans="1:2">
      <c r="B11" s="53" t="s">
        <v>1123</v>
      </c>
    </row>
    <row r="12" spans="1:2">
      <c r="B12" s="53" t="s">
        <v>483</v>
      </c>
    </row>
    <row r="13" spans="1:2">
      <c r="B13" s="53" t="s">
        <v>484</v>
      </c>
    </row>
    <row r="14" spans="1:2">
      <c r="B14" s="53" t="s">
        <v>485</v>
      </c>
    </row>
    <row r="15" spans="1:2">
      <c r="B15" s="53" t="s">
        <v>486</v>
      </c>
    </row>
    <row r="16" spans="1:2">
      <c r="B16" s="53" t="s">
        <v>0</v>
      </c>
    </row>
    <row r="17" spans="1:9">
      <c r="B17" s="53" t="s">
        <v>487</v>
      </c>
    </row>
    <row r="18" spans="1:9">
      <c r="B18" s="53" t="s">
        <v>488</v>
      </c>
    </row>
    <row r="19" spans="1:9">
      <c r="B19" s="53" t="s">
        <v>489</v>
      </c>
    </row>
    <row r="20" spans="1:9">
      <c r="B20" s="53" t="s">
        <v>490</v>
      </c>
    </row>
    <row r="21" spans="1:9">
      <c r="B21" s="53" t="s">
        <v>491</v>
      </c>
    </row>
    <row r="24" spans="1:9" ht="15">
      <c r="A24" s="54" t="s">
        <v>492</v>
      </c>
    </row>
    <row r="25" spans="1:9" ht="62.25" customHeight="1">
      <c r="A25" s="202" t="s">
        <v>493</v>
      </c>
      <c r="B25" s="203"/>
      <c r="C25" s="203"/>
      <c r="D25" s="203"/>
      <c r="E25" s="203"/>
      <c r="F25" s="203"/>
      <c r="G25" s="55"/>
      <c r="H25" s="55"/>
      <c r="I25" s="55"/>
    </row>
    <row r="26" spans="1:9" ht="62.25" customHeight="1">
      <c r="A26" s="202" t="s">
        <v>494</v>
      </c>
      <c r="B26" s="202"/>
      <c r="C26" s="202"/>
      <c r="D26" s="202"/>
      <c r="E26" s="202"/>
      <c r="F26" s="202"/>
      <c r="G26" s="56"/>
      <c r="H26" s="56"/>
      <c r="I26" s="56"/>
    </row>
    <row r="27" spans="1:9" ht="18.75" customHeight="1">
      <c r="A27" s="202" t="s">
        <v>495</v>
      </c>
      <c r="B27" s="202"/>
      <c r="C27" s="202"/>
      <c r="D27" s="202"/>
      <c r="E27" s="202"/>
      <c r="F27" s="204"/>
      <c r="G27" s="204"/>
    </row>
    <row r="28" spans="1:9" ht="30" customHeight="1">
      <c r="A28" s="202" t="s">
        <v>589</v>
      </c>
      <c r="B28" s="202"/>
      <c r="C28" s="202"/>
      <c r="D28" s="202"/>
      <c r="E28" s="202"/>
      <c r="F28" s="204"/>
      <c r="G28" s="204"/>
    </row>
    <row r="31" spans="1:9">
      <c r="A31" s="57" t="s">
        <v>496</v>
      </c>
    </row>
    <row r="32" spans="1:9">
      <c r="A32" s="57"/>
    </row>
    <row r="33" spans="1:1">
      <c r="A33" s="57" t="s">
        <v>497</v>
      </c>
    </row>
  </sheetData>
  <mergeCells count="4">
    <mergeCell ref="A25:F25"/>
    <mergeCell ref="A26:F26"/>
    <mergeCell ref="A27:G27"/>
    <mergeCell ref="A28:G28"/>
  </mergeCells>
  <hyperlinks>
    <hyperlink ref="B5" location="'Largest Park'!A1" display="Largest City Parks in the U.S."/>
    <hyperlink ref="B9" location="'Most Visited Per Acre'!A1" display="Most Visited City Parks per Acre"/>
    <hyperlink ref="B8" location="'Most Visited Park by City'!A1" display="Most Visited City Parks in the U.S."/>
    <hyperlink ref="B10" location="'Natural and Designed Parkland'!A1" display="Natural and Designed Parkland by City"/>
    <hyperlink ref="B13" location="'Table of Contents'!A1" display="Oldest City Parks in the U.S."/>
    <hyperlink ref="B15" location="'Percent City Area'!A1" display="Parkland as Percentage of City Area"/>
    <hyperlink ref="B16" location="'Parkland Agency'!A1" display="Parkland by City and Agency"/>
    <hyperlink ref="B18" location="'Parkland per 1k Day Occupants'!A1" display="Parkland per 1,000 Daytime Occupants by City"/>
    <hyperlink ref="B19" location="'Parkland per 1k Residents'!A1" display="Parkland per 1,000 Residents by City"/>
    <hyperlink ref="B21" location="'Walkable Park Access'!A1" display="Walkable Park Access by City"/>
    <hyperlink ref="B17" location="'Parkland Outside City Limits'!A1" display="Parkland Outside City Limits by Major City Agency"/>
    <hyperlink ref="B20" location="'Population Density'!A1" display="Population Density"/>
    <hyperlink ref="B7" location="'Most Visited by Agency'!A1" display="Most Visited City Park by Major City Agency"/>
    <hyperlink ref="B12" location="'Oldest Park by City'!A1" display="Oldest City Park by Major City Agency"/>
    <hyperlink ref="B6" location="'Largest Municipal Park'!A1" display="Largest Municipal Park by Major City Agency"/>
    <hyperlink ref="B14" location="'Park Units'!A1" display="Park Units per 10,000 Residents by City"/>
    <hyperlink ref="B11" location="'New Parkland'!A1" display="New Parkland Acquired by Agency"/>
  </hyperlinks>
  <pageMargins left="0.75" right="0.75" top="1" bottom="1" header="0.5" footer="0.5"/>
  <pageSetup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69" zoomScaleNormal="111" zoomScaleSheetLayoutView="109" workbookViewId="0">
      <selection activeCell="D45" sqref="D45"/>
    </sheetView>
  </sheetViews>
  <sheetFormatPr defaultRowHeight="15" customHeight="1"/>
  <cols>
    <col min="1" max="1" width="38.7109375" style="50" customWidth="1"/>
    <col min="2" max="2" width="14.7109375" style="50" customWidth="1"/>
    <col min="3" max="3" width="13.42578125" style="50" customWidth="1"/>
    <col min="4" max="6" width="28.140625" style="50" customWidth="1"/>
    <col min="7" max="256" width="9.140625" style="50"/>
    <col min="257" max="257" width="38.7109375" style="50" customWidth="1"/>
    <col min="258" max="258" width="14.7109375" style="50" customWidth="1"/>
    <col min="259" max="259" width="13.42578125" style="50" customWidth="1"/>
    <col min="260" max="262" width="28.140625" style="50" customWidth="1"/>
    <col min="263" max="512" width="9.140625" style="50"/>
    <col min="513" max="513" width="38.7109375" style="50" customWidth="1"/>
    <col min="514" max="514" width="14.7109375" style="50" customWidth="1"/>
    <col min="515" max="515" width="13.42578125" style="50" customWidth="1"/>
    <col min="516" max="518" width="28.140625" style="50" customWidth="1"/>
    <col min="519" max="768" width="9.140625" style="50"/>
    <col min="769" max="769" width="38.7109375" style="50" customWidth="1"/>
    <col min="770" max="770" width="14.7109375" style="50" customWidth="1"/>
    <col min="771" max="771" width="13.42578125" style="50" customWidth="1"/>
    <col min="772" max="774" width="28.140625" style="50" customWidth="1"/>
    <col min="775" max="1024" width="9.140625" style="50"/>
    <col min="1025" max="1025" width="38.7109375" style="50" customWidth="1"/>
    <col min="1026" max="1026" width="14.7109375" style="50" customWidth="1"/>
    <col min="1027" max="1027" width="13.42578125" style="50" customWidth="1"/>
    <col min="1028" max="1030" width="28.140625" style="50" customWidth="1"/>
    <col min="1031" max="1280" width="9.140625" style="50"/>
    <col min="1281" max="1281" width="38.7109375" style="50" customWidth="1"/>
    <col min="1282" max="1282" width="14.7109375" style="50" customWidth="1"/>
    <col min="1283" max="1283" width="13.42578125" style="50" customWidth="1"/>
    <col min="1284" max="1286" width="28.140625" style="50" customWidth="1"/>
    <col min="1287" max="1536" width="9.140625" style="50"/>
    <col min="1537" max="1537" width="38.7109375" style="50" customWidth="1"/>
    <col min="1538" max="1538" width="14.7109375" style="50" customWidth="1"/>
    <col min="1539" max="1539" width="13.42578125" style="50" customWidth="1"/>
    <col min="1540" max="1542" width="28.140625" style="50" customWidth="1"/>
    <col min="1543" max="1792" width="9.140625" style="50"/>
    <col min="1793" max="1793" width="38.7109375" style="50" customWidth="1"/>
    <col min="1794" max="1794" width="14.7109375" style="50" customWidth="1"/>
    <col min="1795" max="1795" width="13.42578125" style="50" customWidth="1"/>
    <col min="1796" max="1798" width="28.140625" style="50" customWidth="1"/>
    <col min="1799" max="2048" width="9.140625" style="50"/>
    <col min="2049" max="2049" width="38.7109375" style="50" customWidth="1"/>
    <col min="2050" max="2050" width="14.7109375" style="50" customWidth="1"/>
    <col min="2051" max="2051" width="13.42578125" style="50" customWidth="1"/>
    <col min="2052" max="2054" width="28.140625" style="50" customWidth="1"/>
    <col min="2055" max="2304" width="9.140625" style="50"/>
    <col min="2305" max="2305" width="38.7109375" style="50" customWidth="1"/>
    <col min="2306" max="2306" width="14.7109375" style="50" customWidth="1"/>
    <col min="2307" max="2307" width="13.42578125" style="50" customWidth="1"/>
    <col min="2308" max="2310" width="28.140625" style="50" customWidth="1"/>
    <col min="2311" max="2560" width="9.140625" style="50"/>
    <col min="2561" max="2561" width="38.7109375" style="50" customWidth="1"/>
    <col min="2562" max="2562" width="14.7109375" style="50" customWidth="1"/>
    <col min="2563" max="2563" width="13.42578125" style="50" customWidth="1"/>
    <col min="2564" max="2566" width="28.140625" style="50" customWidth="1"/>
    <col min="2567" max="2816" width="9.140625" style="50"/>
    <col min="2817" max="2817" width="38.7109375" style="50" customWidth="1"/>
    <col min="2818" max="2818" width="14.7109375" style="50" customWidth="1"/>
    <col min="2819" max="2819" width="13.42578125" style="50" customWidth="1"/>
    <col min="2820" max="2822" width="28.140625" style="50" customWidth="1"/>
    <col min="2823" max="3072" width="9.140625" style="50"/>
    <col min="3073" max="3073" width="38.7109375" style="50" customWidth="1"/>
    <col min="3074" max="3074" width="14.7109375" style="50" customWidth="1"/>
    <col min="3075" max="3075" width="13.42578125" style="50" customWidth="1"/>
    <col min="3076" max="3078" width="28.140625" style="50" customWidth="1"/>
    <col min="3079" max="3328" width="9.140625" style="50"/>
    <col min="3329" max="3329" width="38.7109375" style="50" customWidth="1"/>
    <col min="3330" max="3330" width="14.7109375" style="50" customWidth="1"/>
    <col min="3331" max="3331" width="13.42578125" style="50" customWidth="1"/>
    <col min="3332" max="3334" width="28.140625" style="50" customWidth="1"/>
    <col min="3335" max="3584" width="9.140625" style="50"/>
    <col min="3585" max="3585" width="38.7109375" style="50" customWidth="1"/>
    <col min="3586" max="3586" width="14.7109375" style="50" customWidth="1"/>
    <col min="3587" max="3587" width="13.42578125" style="50" customWidth="1"/>
    <col min="3588" max="3590" width="28.140625" style="50" customWidth="1"/>
    <col min="3591" max="3840" width="9.140625" style="50"/>
    <col min="3841" max="3841" width="38.7109375" style="50" customWidth="1"/>
    <col min="3842" max="3842" width="14.7109375" style="50" customWidth="1"/>
    <col min="3843" max="3843" width="13.42578125" style="50" customWidth="1"/>
    <col min="3844" max="3846" width="28.140625" style="50" customWidth="1"/>
    <col min="3847" max="4096" width="9.140625" style="50"/>
    <col min="4097" max="4097" width="38.7109375" style="50" customWidth="1"/>
    <col min="4098" max="4098" width="14.7109375" style="50" customWidth="1"/>
    <col min="4099" max="4099" width="13.42578125" style="50" customWidth="1"/>
    <col min="4100" max="4102" width="28.140625" style="50" customWidth="1"/>
    <col min="4103" max="4352" width="9.140625" style="50"/>
    <col min="4353" max="4353" width="38.7109375" style="50" customWidth="1"/>
    <col min="4354" max="4354" width="14.7109375" style="50" customWidth="1"/>
    <col min="4355" max="4355" width="13.42578125" style="50" customWidth="1"/>
    <col min="4356" max="4358" width="28.140625" style="50" customWidth="1"/>
    <col min="4359" max="4608" width="9.140625" style="50"/>
    <col min="4609" max="4609" width="38.7109375" style="50" customWidth="1"/>
    <col min="4610" max="4610" width="14.7109375" style="50" customWidth="1"/>
    <col min="4611" max="4611" width="13.42578125" style="50" customWidth="1"/>
    <col min="4612" max="4614" width="28.140625" style="50" customWidth="1"/>
    <col min="4615" max="4864" width="9.140625" style="50"/>
    <col min="4865" max="4865" width="38.7109375" style="50" customWidth="1"/>
    <col min="4866" max="4866" width="14.7109375" style="50" customWidth="1"/>
    <col min="4867" max="4867" width="13.42578125" style="50" customWidth="1"/>
    <col min="4868" max="4870" width="28.140625" style="50" customWidth="1"/>
    <col min="4871" max="5120" width="9.140625" style="50"/>
    <col min="5121" max="5121" width="38.7109375" style="50" customWidth="1"/>
    <col min="5122" max="5122" width="14.7109375" style="50" customWidth="1"/>
    <col min="5123" max="5123" width="13.42578125" style="50" customWidth="1"/>
    <col min="5124" max="5126" width="28.140625" style="50" customWidth="1"/>
    <col min="5127" max="5376" width="9.140625" style="50"/>
    <col min="5377" max="5377" width="38.7109375" style="50" customWidth="1"/>
    <col min="5378" max="5378" width="14.7109375" style="50" customWidth="1"/>
    <col min="5379" max="5379" width="13.42578125" style="50" customWidth="1"/>
    <col min="5380" max="5382" width="28.140625" style="50" customWidth="1"/>
    <col min="5383" max="5632" width="9.140625" style="50"/>
    <col min="5633" max="5633" width="38.7109375" style="50" customWidth="1"/>
    <col min="5634" max="5634" width="14.7109375" style="50" customWidth="1"/>
    <col min="5635" max="5635" width="13.42578125" style="50" customWidth="1"/>
    <col min="5636" max="5638" width="28.140625" style="50" customWidth="1"/>
    <col min="5639" max="5888" width="9.140625" style="50"/>
    <col min="5889" max="5889" width="38.7109375" style="50" customWidth="1"/>
    <col min="5890" max="5890" width="14.7109375" style="50" customWidth="1"/>
    <col min="5891" max="5891" width="13.42578125" style="50" customWidth="1"/>
    <col min="5892" max="5894" width="28.140625" style="50" customWidth="1"/>
    <col min="5895" max="6144" width="9.140625" style="50"/>
    <col min="6145" max="6145" width="38.7109375" style="50" customWidth="1"/>
    <col min="6146" max="6146" width="14.7109375" style="50" customWidth="1"/>
    <col min="6147" max="6147" width="13.42578125" style="50" customWidth="1"/>
    <col min="6148" max="6150" width="28.140625" style="50" customWidth="1"/>
    <col min="6151" max="6400" width="9.140625" style="50"/>
    <col min="6401" max="6401" width="38.7109375" style="50" customWidth="1"/>
    <col min="6402" max="6402" width="14.7109375" style="50" customWidth="1"/>
    <col min="6403" max="6403" width="13.42578125" style="50" customWidth="1"/>
    <col min="6404" max="6406" width="28.140625" style="50" customWidth="1"/>
    <col min="6407" max="6656" width="9.140625" style="50"/>
    <col min="6657" max="6657" width="38.7109375" style="50" customWidth="1"/>
    <col min="6658" max="6658" width="14.7109375" style="50" customWidth="1"/>
    <col min="6659" max="6659" width="13.42578125" style="50" customWidth="1"/>
    <col min="6660" max="6662" width="28.140625" style="50" customWidth="1"/>
    <col min="6663" max="6912" width="9.140625" style="50"/>
    <col min="6913" max="6913" width="38.7109375" style="50" customWidth="1"/>
    <col min="6914" max="6914" width="14.7109375" style="50" customWidth="1"/>
    <col min="6915" max="6915" width="13.42578125" style="50" customWidth="1"/>
    <col min="6916" max="6918" width="28.140625" style="50" customWidth="1"/>
    <col min="6919" max="7168" width="9.140625" style="50"/>
    <col min="7169" max="7169" width="38.7109375" style="50" customWidth="1"/>
    <col min="7170" max="7170" width="14.7109375" style="50" customWidth="1"/>
    <col min="7171" max="7171" width="13.42578125" style="50" customWidth="1"/>
    <col min="7172" max="7174" width="28.140625" style="50" customWidth="1"/>
    <col min="7175" max="7424" width="9.140625" style="50"/>
    <col min="7425" max="7425" width="38.7109375" style="50" customWidth="1"/>
    <col min="7426" max="7426" width="14.7109375" style="50" customWidth="1"/>
    <col min="7427" max="7427" width="13.42578125" style="50" customWidth="1"/>
    <col min="7428" max="7430" width="28.140625" style="50" customWidth="1"/>
    <col min="7431" max="7680" width="9.140625" style="50"/>
    <col min="7681" max="7681" width="38.7109375" style="50" customWidth="1"/>
    <col min="7682" max="7682" width="14.7109375" style="50" customWidth="1"/>
    <col min="7683" max="7683" width="13.42578125" style="50" customWidth="1"/>
    <col min="7684" max="7686" width="28.140625" style="50" customWidth="1"/>
    <col min="7687" max="7936" width="9.140625" style="50"/>
    <col min="7937" max="7937" width="38.7109375" style="50" customWidth="1"/>
    <col min="7938" max="7938" width="14.7109375" style="50" customWidth="1"/>
    <col min="7939" max="7939" width="13.42578125" style="50" customWidth="1"/>
    <col min="7940" max="7942" width="28.140625" style="50" customWidth="1"/>
    <col min="7943" max="8192" width="9.140625" style="50"/>
    <col min="8193" max="8193" width="38.7109375" style="50" customWidth="1"/>
    <col min="8194" max="8194" width="14.7109375" style="50" customWidth="1"/>
    <col min="8195" max="8195" width="13.42578125" style="50" customWidth="1"/>
    <col min="8196" max="8198" width="28.140625" style="50" customWidth="1"/>
    <col min="8199" max="8448" width="9.140625" style="50"/>
    <col min="8449" max="8449" width="38.7109375" style="50" customWidth="1"/>
    <col min="8450" max="8450" width="14.7109375" style="50" customWidth="1"/>
    <col min="8451" max="8451" width="13.42578125" style="50" customWidth="1"/>
    <col min="8452" max="8454" width="28.140625" style="50" customWidth="1"/>
    <col min="8455" max="8704" width="9.140625" style="50"/>
    <col min="8705" max="8705" width="38.7109375" style="50" customWidth="1"/>
    <col min="8706" max="8706" width="14.7109375" style="50" customWidth="1"/>
    <col min="8707" max="8707" width="13.42578125" style="50" customWidth="1"/>
    <col min="8708" max="8710" width="28.140625" style="50" customWidth="1"/>
    <col min="8711" max="8960" width="9.140625" style="50"/>
    <col min="8961" max="8961" width="38.7109375" style="50" customWidth="1"/>
    <col min="8962" max="8962" width="14.7109375" style="50" customWidth="1"/>
    <col min="8963" max="8963" width="13.42578125" style="50" customWidth="1"/>
    <col min="8964" max="8966" width="28.140625" style="50" customWidth="1"/>
    <col min="8967" max="9216" width="9.140625" style="50"/>
    <col min="9217" max="9217" width="38.7109375" style="50" customWidth="1"/>
    <col min="9218" max="9218" width="14.7109375" style="50" customWidth="1"/>
    <col min="9219" max="9219" width="13.42578125" style="50" customWidth="1"/>
    <col min="9220" max="9222" width="28.140625" style="50" customWidth="1"/>
    <col min="9223" max="9472" width="9.140625" style="50"/>
    <col min="9473" max="9473" width="38.7109375" style="50" customWidth="1"/>
    <col min="9474" max="9474" width="14.7109375" style="50" customWidth="1"/>
    <col min="9475" max="9475" width="13.42578125" style="50" customWidth="1"/>
    <col min="9476" max="9478" width="28.140625" style="50" customWidth="1"/>
    <col min="9479" max="9728" width="9.140625" style="50"/>
    <col min="9729" max="9729" width="38.7109375" style="50" customWidth="1"/>
    <col min="9730" max="9730" width="14.7109375" style="50" customWidth="1"/>
    <col min="9731" max="9731" width="13.42578125" style="50" customWidth="1"/>
    <col min="9732" max="9734" width="28.140625" style="50" customWidth="1"/>
    <col min="9735" max="9984" width="9.140625" style="50"/>
    <col min="9985" max="9985" width="38.7109375" style="50" customWidth="1"/>
    <col min="9986" max="9986" width="14.7109375" style="50" customWidth="1"/>
    <col min="9987" max="9987" width="13.42578125" style="50" customWidth="1"/>
    <col min="9988" max="9990" width="28.140625" style="50" customWidth="1"/>
    <col min="9991" max="10240" width="9.140625" style="50"/>
    <col min="10241" max="10241" width="38.7109375" style="50" customWidth="1"/>
    <col min="10242" max="10242" width="14.7109375" style="50" customWidth="1"/>
    <col min="10243" max="10243" width="13.42578125" style="50" customWidth="1"/>
    <col min="10244" max="10246" width="28.140625" style="50" customWidth="1"/>
    <col min="10247" max="10496" width="9.140625" style="50"/>
    <col min="10497" max="10497" width="38.7109375" style="50" customWidth="1"/>
    <col min="10498" max="10498" width="14.7109375" style="50" customWidth="1"/>
    <col min="10499" max="10499" width="13.42578125" style="50" customWidth="1"/>
    <col min="10500" max="10502" width="28.140625" style="50" customWidth="1"/>
    <col min="10503" max="10752" width="9.140625" style="50"/>
    <col min="10753" max="10753" width="38.7109375" style="50" customWidth="1"/>
    <col min="10754" max="10754" width="14.7109375" style="50" customWidth="1"/>
    <col min="10755" max="10755" width="13.42578125" style="50" customWidth="1"/>
    <col min="10756" max="10758" width="28.140625" style="50" customWidth="1"/>
    <col min="10759" max="11008" width="9.140625" style="50"/>
    <col min="11009" max="11009" width="38.7109375" style="50" customWidth="1"/>
    <col min="11010" max="11010" width="14.7109375" style="50" customWidth="1"/>
    <col min="11011" max="11011" width="13.42578125" style="50" customWidth="1"/>
    <col min="11012" max="11014" width="28.140625" style="50" customWidth="1"/>
    <col min="11015" max="11264" width="9.140625" style="50"/>
    <col min="11265" max="11265" width="38.7109375" style="50" customWidth="1"/>
    <col min="11266" max="11266" width="14.7109375" style="50" customWidth="1"/>
    <col min="11267" max="11267" width="13.42578125" style="50" customWidth="1"/>
    <col min="11268" max="11270" width="28.140625" style="50" customWidth="1"/>
    <col min="11271" max="11520" width="9.140625" style="50"/>
    <col min="11521" max="11521" width="38.7109375" style="50" customWidth="1"/>
    <col min="11522" max="11522" width="14.7109375" style="50" customWidth="1"/>
    <col min="11523" max="11523" width="13.42578125" style="50" customWidth="1"/>
    <col min="11524" max="11526" width="28.140625" style="50" customWidth="1"/>
    <col min="11527" max="11776" width="9.140625" style="50"/>
    <col min="11777" max="11777" width="38.7109375" style="50" customWidth="1"/>
    <col min="11778" max="11778" width="14.7109375" style="50" customWidth="1"/>
    <col min="11779" max="11779" width="13.42578125" style="50" customWidth="1"/>
    <col min="11780" max="11782" width="28.140625" style="50" customWidth="1"/>
    <col min="11783" max="12032" width="9.140625" style="50"/>
    <col min="12033" max="12033" width="38.7109375" style="50" customWidth="1"/>
    <col min="12034" max="12034" width="14.7109375" style="50" customWidth="1"/>
    <col min="12035" max="12035" width="13.42578125" style="50" customWidth="1"/>
    <col min="12036" max="12038" width="28.140625" style="50" customWidth="1"/>
    <col min="12039" max="12288" width="9.140625" style="50"/>
    <col min="12289" max="12289" width="38.7109375" style="50" customWidth="1"/>
    <col min="12290" max="12290" width="14.7109375" style="50" customWidth="1"/>
    <col min="12291" max="12291" width="13.42578125" style="50" customWidth="1"/>
    <col min="12292" max="12294" width="28.140625" style="50" customWidth="1"/>
    <col min="12295" max="12544" width="9.140625" style="50"/>
    <col min="12545" max="12545" width="38.7109375" style="50" customWidth="1"/>
    <col min="12546" max="12546" width="14.7109375" style="50" customWidth="1"/>
    <col min="12547" max="12547" width="13.42578125" style="50" customWidth="1"/>
    <col min="12548" max="12550" width="28.140625" style="50" customWidth="1"/>
    <col min="12551" max="12800" width="9.140625" style="50"/>
    <col min="12801" max="12801" width="38.7109375" style="50" customWidth="1"/>
    <col min="12802" max="12802" width="14.7109375" style="50" customWidth="1"/>
    <col min="12803" max="12803" width="13.42578125" style="50" customWidth="1"/>
    <col min="12804" max="12806" width="28.140625" style="50" customWidth="1"/>
    <col min="12807" max="13056" width="9.140625" style="50"/>
    <col min="13057" max="13057" width="38.7109375" style="50" customWidth="1"/>
    <col min="13058" max="13058" width="14.7109375" style="50" customWidth="1"/>
    <col min="13059" max="13059" width="13.42578125" style="50" customWidth="1"/>
    <col min="13060" max="13062" width="28.140625" style="50" customWidth="1"/>
    <col min="13063" max="13312" width="9.140625" style="50"/>
    <col min="13313" max="13313" width="38.7109375" style="50" customWidth="1"/>
    <col min="13314" max="13314" width="14.7109375" style="50" customWidth="1"/>
    <col min="13315" max="13315" width="13.42578125" style="50" customWidth="1"/>
    <col min="13316" max="13318" width="28.140625" style="50" customWidth="1"/>
    <col min="13319" max="13568" width="9.140625" style="50"/>
    <col min="13569" max="13569" width="38.7109375" style="50" customWidth="1"/>
    <col min="13570" max="13570" width="14.7109375" style="50" customWidth="1"/>
    <col min="13571" max="13571" width="13.42578125" style="50" customWidth="1"/>
    <col min="13572" max="13574" width="28.140625" style="50" customWidth="1"/>
    <col min="13575" max="13824" width="9.140625" style="50"/>
    <col min="13825" max="13825" width="38.7109375" style="50" customWidth="1"/>
    <col min="13826" max="13826" width="14.7109375" style="50" customWidth="1"/>
    <col min="13827" max="13827" width="13.42578125" style="50" customWidth="1"/>
    <col min="13828" max="13830" width="28.140625" style="50" customWidth="1"/>
    <col min="13831" max="14080" width="9.140625" style="50"/>
    <col min="14081" max="14081" width="38.7109375" style="50" customWidth="1"/>
    <col min="14082" max="14082" width="14.7109375" style="50" customWidth="1"/>
    <col min="14083" max="14083" width="13.42578125" style="50" customWidth="1"/>
    <col min="14084" max="14086" width="28.140625" style="50" customWidth="1"/>
    <col min="14087" max="14336" width="9.140625" style="50"/>
    <col min="14337" max="14337" width="38.7109375" style="50" customWidth="1"/>
    <col min="14338" max="14338" width="14.7109375" style="50" customWidth="1"/>
    <col min="14339" max="14339" width="13.42578125" style="50" customWidth="1"/>
    <col min="14340" max="14342" width="28.140625" style="50" customWidth="1"/>
    <col min="14343" max="14592" width="9.140625" style="50"/>
    <col min="14593" max="14593" width="38.7109375" style="50" customWidth="1"/>
    <col min="14594" max="14594" width="14.7109375" style="50" customWidth="1"/>
    <col min="14595" max="14595" width="13.42578125" style="50" customWidth="1"/>
    <col min="14596" max="14598" width="28.140625" style="50" customWidth="1"/>
    <col min="14599" max="14848" width="9.140625" style="50"/>
    <col min="14849" max="14849" width="38.7109375" style="50" customWidth="1"/>
    <col min="14850" max="14850" width="14.7109375" style="50" customWidth="1"/>
    <col min="14851" max="14851" width="13.42578125" style="50" customWidth="1"/>
    <col min="14852" max="14854" width="28.140625" style="50" customWidth="1"/>
    <col min="14855" max="15104" width="9.140625" style="50"/>
    <col min="15105" max="15105" width="38.7109375" style="50" customWidth="1"/>
    <col min="15106" max="15106" width="14.7109375" style="50" customWidth="1"/>
    <col min="15107" max="15107" width="13.42578125" style="50" customWidth="1"/>
    <col min="15108" max="15110" width="28.140625" style="50" customWidth="1"/>
    <col min="15111" max="15360" width="9.140625" style="50"/>
    <col min="15361" max="15361" width="38.7109375" style="50" customWidth="1"/>
    <col min="15362" max="15362" width="14.7109375" style="50" customWidth="1"/>
    <col min="15363" max="15363" width="13.42578125" style="50" customWidth="1"/>
    <col min="15364" max="15366" width="28.140625" style="50" customWidth="1"/>
    <col min="15367" max="15616" width="9.140625" style="50"/>
    <col min="15617" max="15617" width="38.7109375" style="50" customWidth="1"/>
    <col min="15618" max="15618" width="14.7109375" style="50" customWidth="1"/>
    <col min="15619" max="15619" width="13.42578125" style="50" customWidth="1"/>
    <col min="15620" max="15622" width="28.140625" style="50" customWidth="1"/>
    <col min="15623" max="15872" width="9.140625" style="50"/>
    <col min="15873" max="15873" width="38.7109375" style="50" customWidth="1"/>
    <col min="15874" max="15874" width="14.7109375" style="50" customWidth="1"/>
    <col min="15875" max="15875" width="13.42578125" style="50" customWidth="1"/>
    <col min="15876" max="15878" width="28.140625" style="50" customWidth="1"/>
    <col min="15879" max="16128" width="9.140625" style="50"/>
    <col min="16129" max="16129" width="38.7109375" style="50" customWidth="1"/>
    <col min="16130" max="16130" width="14.7109375" style="50" customWidth="1"/>
    <col min="16131" max="16131" width="13.42578125" style="50" customWidth="1"/>
    <col min="16132" max="16134" width="28.140625" style="50" customWidth="1"/>
    <col min="16135" max="16384" width="9.140625" style="50"/>
  </cols>
  <sheetData>
    <row r="1" spans="1:4" ht="15" customHeight="1">
      <c r="A1" s="245" t="s">
        <v>485</v>
      </c>
    </row>
    <row r="2" spans="1:4" ht="15" customHeight="1">
      <c r="A2" s="66" t="s">
        <v>1</v>
      </c>
      <c r="B2" s="66" t="s">
        <v>3</v>
      </c>
      <c r="C2" s="66" t="s">
        <v>1120</v>
      </c>
      <c r="D2" s="66" t="s">
        <v>1121</v>
      </c>
    </row>
    <row r="3" spans="1:4" ht="15" customHeight="1">
      <c r="A3" s="246" t="s">
        <v>781</v>
      </c>
      <c r="B3" s="247">
        <v>243344</v>
      </c>
      <c r="C3" s="248">
        <v>280</v>
      </c>
      <c r="D3" s="249">
        <v>11.5</v>
      </c>
    </row>
    <row r="4" spans="1:4" ht="15" customHeight="1">
      <c r="A4" s="246" t="s">
        <v>744</v>
      </c>
      <c r="B4" s="247">
        <v>447841</v>
      </c>
      <c r="C4" s="248">
        <v>397</v>
      </c>
      <c r="D4" s="249">
        <v>8.9</v>
      </c>
    </row>
    <row r="5" spans="1:4" ht="15" customHeight="1">
      <c r="A5" s="246" t="s">
        <v>73</v>
      </c>
      <c r="B5" s="247">
        <v>297517</v>
      </c>
      <c r="C5" s="248">
        <v>263</v>
      </c>
      <c r="D5" s="249">
        <v>8.8000000000000007</v>
      </c>
    </row>
    <row r="6" spans="1:4" ht="15" customHeight="1">
      <c r="A6" s="246" t="s">
        <v>814</v>
      </c>
      <c r="B6" s="247">
        <v>249688</v>
      </c>
      <c r="C6" s="248">
        <v>207</v>
      </c>
      <c r="D6" s="249">
        <v>8.3000000000000007</v>
      </c>
    </row>
    <row r="7" spans="1:4" ht="15" customHeight="1">
      <c r="A7" s="246" t="s">
        <v>750</v>
      </c>
      <c r="B7" s="247">
        <v>258959</v>
      </c>
      <c r="C7" s="248">
        <v>208</v>
      </c>
      <c r="D7" s="249">
        <v>8</v>
      </c>
    </row>
    <row r="8" spans="1:4" ht="15" customHeight="1">
      <c r="A8" s="246" t="s">
        <v>14</v>
      </c>
      <c r="B8" s="247">
        <v>300950</v>
      </c>
      <c r="C8" s="248">
        <v>227</v>
      </c>
      <c r="D8" s="249">
        <v>7.5</v>
      </c>
    </row>
    <row r="9" spans="1:4" ht="15" customHeight="1">
      <c r="A9" s="246" t="s">
        <v>743</v>
      </c>
      <c r="B9" s="247">
        <v>224906</v>
      </c>
      <c r="C9" s="248">
        <v>169</v>
      </c>
      <c r="D9" s="249">
        <v>7.5</v>
      </c>
    </row>
    <row r="10" spans="1:4" ht="15" customHeight="1">
      <c r="A10" s="246" t="s">
        <v>811</v>
      </c>
      <c r="B10" s="247">
        <v>652405</v>
      </c>
      <c r="C10" s="248">
        <v>457</v>
      </c>
      <c r="D10" s="249">
        <v>7</v>
      </c>
    </row>
    <row r="11" spans="1:4" ht="15" customHeight="1">
      <c r="A11" s="246" t="s">
        <v>799</v>
      </c>
      <c r="B11" s="247">
        <v>305841</v>
      </c>
      <c r="C11" s="248">
        <v>214</v>
      </c>
      <c r="D11" s="249">
        <v>7</v>
      </c>
    </row>
    <row r="12" spans="1:4" ht="15" customHeight="1">
      <c r="A12" s="246" t="s">
        <v>747</v>
      </c>
      <c r="B12" s="247">
        <v>622104</v>
      </c>
      <c r="C12" s="248">
        <v>421</v>
      </c>
      <c r="D12" s="249">
        <v>6.8</v>
      </c>
    </row>
    <row r="13" spans="1:4" ht="15" customHeight="1">
      <c r="A13" s="246" t="s">
        <v>88</v>
      </c>
      <c r="B13" s="247">
        <v>316381</v>
      </c>
      <c r="C13" s="248">
        <v>202</v>
      </c>
      <c r="D13" s="249">
        <v>6.4</v>
      </c>
    </row>
    <row r="14" spans="1:4" ht="15" customHeight="1">
      <c r="A14" s="246" t="s">
        <v>813</v>
      </c>
      <c r="B14" s="247">
        <v>294873</v>
      </c>
      <c r="C14" s="248">
        <v>187</v>
      </c>
      <c r="D14" s="249">
        <v>6.3</v>
      </c>
    </row>
    <row r="15" spans="1:4" ht="15" customHeight="1">
      <c r="A15" s="246" t="s">
        <v>788</v>
      </c>
      <c r="B15" s="247">
        <v>378715</v>
      </c>
      <c r="C15" s="248">
        <v>240</v>
      </c>
      <c r="D15" s="249">
        <v>6.3</v>
      </c>
    </row>
    <row r="16" spans="1:4" ht="15" customHeight="1">
      <c r="A16" s="246" t="s">
        <v>766</v>
      </c>
      <c r="B16" s="247">
        <v>279639</v>
      </c>
      <c r="C16" s="248">
        <v>177</v>
      </c>
      <c r="D16" s="249">
        <v>6.3</v>
      </c>
    </row>
    <row r="17" spans="1:4" ht="15" customHeight="1">
      <c r="A17" s="246" t="s">
        <v>819</v>
      </c>
      <c r="B17" s="247">
        <v>448479</v>
      </c>
      <c r="C17" s="248">
        <v>283</v>
      </c>
      <c r="D17" s="249">
        <v>6.3</v>
      </c>
    </row>
    <row r="18" spans="1:4" ht="15" customHeight="1">
      <c r="A18" s="246" t="s">
        <v>355</v>
      </c>
      <c r="B18" s="247">
        <v>646449</v>
      </c>
      <c r="C18" s="248">
        <v>406</v>
      </c>
      <c r="D18" s="249">
        <v>6.3</v>
      </c>
    </row>
    <row r="19" spans="1:4" ht="15" customHeight="1">
      <c r="A19" s="246" t="s">
        <v>44</v>
      </c>
      <c r="B19" s="247">
        <v>214237</v>
      </c>
      <c r="C19" s="248">
        <v>129</v>
      </c>
      <c r="D19" s="249">
        <v>6</v>
      </c>
    </row>
    <row r="20" spans="1:4" ht="15" customHeight="1">
      <c r="A20" s="246" t="s">
        <v>749</v>
      </c>
      <c r="B20" s="247">
        <v>645966</v>
      </c>
      <c r="C20" s="248">
        <v>372</v>
      </c>
      <c r="D20" s="249">
        <v>5.8</v>
      </c>
    </row>
    <row r="21" spans="1:4" ht="15" customHeight="1">
      <c r="A21" s="246" t="s">
        <v>759</v>
      </c>
      <c r="B21" s="247">
        <v>688701</v>
      </c>
      <c r="C21" s="248">
        <v>381</v>
      </c>
      <c r="D21" s="249">
        <v>5.5</v>
      </c>
    </row>
    <row r="22" spans="1:4" ht="15" customHeight="1">
      <c r="A22" s="246" t="s">
        <v>741</v>
      </c>
      <c r="B22" s="247">
        <v>556495</v>
      </c>
      <c r="C22" s="248">
        <v>305</v>
      </c>
      <c r="D22" s="249">
        <v>5.5</v>
      </c>
    </row>
    <row r="23" spans="1:4" ht="15" customHeight="1">
      <c r="A23" s="246" t="s">
        <v>800</v>
      </c>
      <c r="B23" s="247">
        <v>609456</v>
      </c>
      <c r="C23" s="248">
        <v>333</v>
      </c>
      <c r="D23" s="249">
        <v>5.5</v>
      </c>
    </row>
    <row r="24" spans="1:4" ht="15" customHeight="1">
      <c r="A24" s="246" t="s">
        <v>816</v>
      </c>
      <c r="B24" s="247">
        <v>352957</v>
      </c>
      <c r="C24" s="248">
        <v>192</v>
      </c>
      <c r="D24" s="249">
        <v>5.4</v>
      </c>
    </row>
    <row r="25" spans="1:4" ht="15" customHeight="1">
      <c r="A25" s="246" t="s">
        <v>150</v>
      </c>
      <c r="B25" s="247">
        <v>228653</v>
      </c>
      <c r="C25" s="248">
        <v>122</v>
      </c>
      <c r="D25" s="249">
        <v>5.3</v>
      </c>
    </row>
    <row r="26" spans="1:4" ht="15" customHeight="1">
      <c r="A26" s="246" t="s">
        <v>795</v>
      </c>
      <c r="B26" s="247">
        <v>434353</v>
      </c>
      <c r="C26" s="248">
        <v>230</v>
      </c>
      <c r="D26" s="249">
        <v>5.3</v>
      </c>
    </row>
    <row r="27" spans="1:4" ht="15" customHeight="1">
      <c r="A27" s="246" t="s">
        <v>339</v>
      </c>
      <c r="B27" s="247">
        <v>282313</v>
      </c>
      <c r="C27" s="248">
        <v>149</v>
      </c>
      <c r="D27" s="249">
        <v>5.3</v>
      </c>
    </row>
    <row r="28" spans="1:4" ht="15" customHeight="1">
      <c r="A28" s="246" t="s">
        <v>85</v>
      </c>
      <c r="B28" s="247">
        <v>822553</v>
      </c>
      <c r="C28" s="248">
        <v>423</v>
      </c>
      <c r="D28" s="249">
        <v>5.0999999999999996</v>
      </c>
    </row>
    <row r="29" spans="1:4" ht="15" customHeight="1">
      <c r="A29" s="246" t="s">
        <v>803</v>
      </c>
      <c r="B29" s="247">
        <v>214114</v>
      </c>
      <c r="C29" s="248">
        <v>108</v>
      </c>
      <c r="D29" s="249">
        <v>5</v>
      </c>
    </row>
    <row r="30" spans="1:4" ht="15" customHeight="1">
      <c r="A30" s="246" t="s">
        <v>771</v>
      </c>
      <c r="B30" s="247">
        <v>842583</v>
      </c>
      <c r="C30" s="248">
        <v>425</v>
      </c>
      <c r="D30" s="249">
        <v>5</v>
      </c>
    </row>
    <row r="31" spans="1:4" ht="15" customHeight="1">
      <c r="A31" s="246" t="s">
        <v>776</v>
      </c>
      <c r="B31" s="247">
        <v>268738</v>
      </c>
      <c r="C31" s="248">
        <v>135</v>
      </c>
      <c r="D31" s="249">
        <v>5</v>
      </c>
    </row>
    <row r="32" spans="1:4" ht="15" customHeight="1">
      <c r="A32" s="246" t="s">
        <v>789</v>
      </c>
      <c r="B32" s="247">
        <v>8405837</v>
      </c>
      <c r="C32" s="248">
        <v>4205</v>
      </c>
      <c r="D32" s="249">
        <v>5</v>
      </c>
    </row>
    <row r="33" spans="1:4" ht="15" customHeight="1">
      <c r="A33" s="246" t="s">
        <v>801</v>
      </c>
      <c r="B33" s="247">
        <v>431746</v>
      </c>
      <c r="C33" s="248">
        <v>215</v>
      </c>
      <c r="D33" s="249">
        <v>5</v>
      </c>
    </row>
    <row r="34" spans="1:4" ht="15" customHeight="1">
      <c r="A34" s="246" t="s">
        <v>773</v>
      </c>
      <c r="B34" s="247">
        <v>467007</v>
      </c>
      <c r="C34" s="248">
        <v>229</v>
      </c>
      <c r="D34" s="249">
        <v>4.9000000000000004</v>
      </c>
    </row>
    <row r="35" spans="1:4" ht="15" customHeight="1">
      <c r="A35" s="246" t="s">
        <v>783</v>
      </c>
      <c r="B35" s="247">
        <v>457587</v>
      </c>
      <c r="C35" s="248">
        <v>219</v>
      </c>
      <c r="D35" s="249">
        <v>4.8</v>
      </c>
    </row>
    <row r="36" spans="1:4" ht="15" customHeight="1">
      <c r="A36" s="246" t="s">
        <v>805</v>
      </c>
      <c r="B36" s="247">
        <v>479686</v>
      </c>
      <c r="C36" s="248">
        <v>229</v>
      </c>
      <c r="D36" s="249">
        <v>4.8</v>
      </c>
    </row>
    <row r="37" spans="1:4" ht="15" customHeight="1">
      <c r="A37" s="246" t="s">
        <v>796</v>
      </c>
      <c r="B37" s="247">
        <v>255483</v>
      </c>
      <c r="C37" s="248">
        <v>121</v>
      </c>
      <c r="D37" s="249">
        <v>4.7</v>
      </c>
    </row>
    <row r="38" spans="1:4" ht="15" customHeight="1">
      <c r="A38" s="246" t="s">
        <v>786</v>
      </c>
      <c r="B38" s="247">
        <v>400070</v>
      </c>
      <c r="C38" s="248">
        <v>189</v>
      </c>
      <c r="D38" s="249">
        <v>4.7</v>
      </c>
    </row>
    <row r="39" spans="1:4" ht="15" customHeight="1">
      <c r="A39" s="246" t="s">
        <v>757</v>
      </c>
      <c r="B39" s="247">
        <v>439886</v>
      </c>
      <c r="C39" s="248">
        <v>206</v>
      </c>
      <c r="D39" s="249">
        <v>4.7</v>
      </c>
    </row>
    <row r="40" spans="1:4" ht="15" customHeight="1">
      <c r="A40" s="246" t="s">
        <v>758</v>
      </c>
      <c r="B40" s="247">
        <v>649495</v>
      </c>
      <c r="C40" s="248">
        <v>278</v>
      </c>
      <c r="D40" s="249">
        <v>4.3</v>
      </c>
    </row>
    <row r="41" spans="1:4" ht="15" customHeight="1">
      <c r="A41" s="246" t="s">
        <v>802</v>
      </c>
      <c r="B41" s="247">
        <v>233294</v>
      </c>
      <c r="C41" s="248">
        <v>95</v>
      </c>
      <c r="D41" s="249">
        <v>4.0999999999999996</v>
      </c>
    </row>
    <row r="42" spans="1:4" ht="15" customHeight="1">
      <c r="A42" s="246" t="s">
        <v>134</v>
      </c>
      <c r="B42" s="247">
        <v>347884</v>
      </c>
      <c r="C42" s="248">
        <v>136</v>
      </c>
      <c r="D42" s="249">
        <v>3.9</v>
      </c>
    </row>
    <row r="43" spans="1:4" ht="15" customHeight="1">
      <c r="A43" s="246" t="s">
        <v>166</v>
      </c>
      <c r="B43" s="247">
        <v>248142</v>
      </c>
      <c r="C43" s="248">
        <v>97</v>
      </c>
      <c r="D43" s="249">
        <v>3.9</v>
      </c>
    </row>
    <row r="44" spans="1:4" ht="15" customHeight="1">
      <c r="A44" s="246" t="s">
        <v>791</v>
      </c>
      <c r="B44" s="247">
        <v>246139</v>
      </c>
      <c r="C44" s="248">
        <v>96</v>
      </c>
      <c r="D44" s="249">
        <v>3.9</v>
      </c>
    </row>
    <row r="45" spans="1:4" ht="15" customHeight="1">
      <c r="A45" s="246" t="s">
        <v>793</v>
      </c>
      <c r="B45" s="247">
        <v>406253</v>
      </c>
      <c r="C45" s="248">
        <v>158</v>
      </c>
      <c r="D45" s="249">
        <v>3.9</v>
      </c>
    </row>
    <row r="46" spans="1:4" ht="15" customHeight="1">
      <c r="A46" s="246" t="s">
        <v>765</v>
      </c>
      <c r="B46" s="247">
        <v>234632</v>
      </c>
      <c r="C46" s="248">
        <v>91</v>
      </c>
      <c r="D46" s="249">
        <v>3.9</v>
      </c>
    </row>
    <row r="47" spans="1:4" ht="15" customHeight="1">
      <c r="A47" s="246" t="s">
        <v>748</v>
      </c>
      <c r="B47" s="247">
        <v>229426</v>
      </c>
      <c r="C47" s="248">
        <v>87</v>
      </c>
      <c r="D47" s="249">
        <v>3.8</v>
      </c>
    </row>
    <row r="48" spans="1:4" ht="15" customHeight="1">
      <c r="A48" s="246" t="s">
        <v>790</v>
      </c>
      <c r="B48" s="247">
        <v>278427</v>
      </c>
      <c r="C48" s="248">
        <v>99</v>
      </c>
      <c r="D48" s="249">
        <v>3.6</v>
      </c>
    </row>
    <row r="49" spans="1:4" ht="15" customHeight="1">
      <c r="A49" s="246" t="s">
        <v>775</v>
      </c>
      <c r="B49" s="247">
        <v>308428</v>
      </c>
      <c r="C49" s="248">
        <v>108</v>
      </c>
      <c r="D49" s="249">
        <v>3.5</v>
      </c>
    </row>
    <row r="50" spans="1:4" ht="15" customHeight="1">
      <c r="A50" s="246" t="s">
        <v>103</v>
      </c>
      <c r="B50" s="247">
        <v>674433</v>
      </c>
      <c r="C50" s="248">
        <v>235</v>
      </c>
      <c r="D50" s="249">
        <v>3.5</v>
      </c>
    </row>
    <row r="51" spans="1:4" ht="15" customHeight="1">
      <c r="A51" s="246" t="s">
        <v>812</v>
      </c>
      <c r="B51" s="247">
        <v>318416</v>
      </c>
      <c r="C51" s="248">
        <v>110</v>
      </c>
      <c r="D51" s="249">
        <v>3.5</v>
      </c>
    </row>
    <row r="52" spans="1:4" ht="15" customHeight="1">
      <c r="A52" s="246" t="s">
        <v>777</v>
      </c>
      <c r="B52" s="247">
        <v>469428</v>
      </c>
      <c r="C52" s="248">
        <v>162</v>
      </c>
      <c r="D52" s="249">
        <v>3.5</v>
      </c>
    </row>
    <row r="53" spans="1:4" ht="15" customHeight="1">
      <c r="A53" s="246" t="s">
        <v>818</v>
      </c>
      <c r="B53" s="247">
        <v>398121</v>
      </c>
      <c r="C53" s="248">
        <v>137</v>
      </c>
      <c r="D53" s="249">
        <v>3.4</v>
      </c>
    </row>
    <row r="54" spans="1:4" ht="15" customHeight="1">
      <c r="A54" s="246" t="s">
        <v>30</v>
      </c>
      <c r="B54" s="247">
        <v>885400</v>
      </c>
      <c r="C54" s="248">
        <v>304</v>
      </c>
      <c r="D54" s="249">
        <v>3.4</v>
      </c>
    </row>
    <row r="55" spans="1:4" ht="15" customHeight="1">
      <c r="A55" s="246" t="s">
        <v>820</v>
      </c>
      <c r="B55" s="247">
        <v>386552</v>
      </c>
      <c r="C55" s="248">
        <v>130</v>
      </c>
      <c r="D55" s="249">
        <v>3.4</v>
      </c>
    </row>
    <row r="56" spans="1:4" ht="15" customHeight="1">
      <c r="A56" s="246" t="s">
        <v>761</v>
      </c>
      <c r="B56" s="247">
        <v>256496</v>
      </c>
      <c r="C56" s="248">
        <v>86</v>
      </c>
      <c r="D56" s="249">
        <v>3.4</v>
      </c>
    </row>
    <row r="57" spans="1:4" ht="15" customHeight="1">
      <c r="A57" s="246" t="s">
        <v>192</v>
      </c>
      <c r="B57" s="247">
        <v>239538</v>
      </c>
      <c r="C57" s="248">
        <v>80</v>
      </c>
      <c r="D57" s="249">
        <v>3.3</v>
      </c>
    </row>
    <row r="58" spans="1:4" ht="15" customHeight="1">
      <c r="A58" s="246" t="s">
        <v>110</v>
      </c>
      <c r="B58" s="247">
        <v>792727</v>
      </c>
      <c r="C58" s="248">
        <v>263</v>
      </c>
      <c r="D58" s="249">
        <v>3.3</v>
      </c>
    </row>
    <row r="59" spans="1:4" ht="15" customHeight="1">
      <c r="A59" s="246" t="s">
        <v>806</v>
      </c>
      <c r="B59" s="247">
        <v>1355896</v>
      </c>
      <c r="C59" s="248">
        <v>449</v>
      </c>
      <c r="D59" s="249">
        <v>3.3</v>
      </c>
    </row>
    <row r="60" spans="1:4" ht="15" customHeight="1">
      <c r="A60" s="246" t="s">
        <v>745</v>
      </c>
      <c r="B60" s="247">
        <v>345803</v>
      </c>
      <c r="C60" s="248">
        <v>113</v>
      </c>
      <c r="D60" s="249">
        <v>3.3</v>
      </c>
    </row>
    <row r="61" spans="1:4" ht="15" customHeight="1">
      <c r="A61" s="246" t="s">
        <v>754</v>
      </c>
      <c r="B61" s="247">
        <v>230571</v>
      </c>
      <c r="C61" s="248">
        <v>74</v>
      </c>
      <c r="D61" s="249">
        <v>3.2</v>
      </c>
    </row>
    <row r="62" spans="1:4" ht="15" customHeight="1">
      <c r="A62" s="246" t="s">
        <v>782</v>
      </c>
      <c r="B62" s="247">
        <v>653450</v>
      </c>
      <c r="C62" s="248">
        <v>206</v>
      </c>
      <c r="D62" s="249">
        <v>3.2</v>
      </c>
    </row>
    <row r="63" spans="1:4" ht="15" customHeight="1">
      <c r="A63" s="246" t="s">
        <v>821</v>
      </c>
      <c r="B63" s="247">
        <v>236441</v>
      </c>
      <c r="C63" s="248">
        <v>74</v>
      </c>
      <c r="D63" s="249">
        <v>3.1</v>
      </c>
    </row>
    <row r="64" spans="1:4" ht="15" customHeight="1">
      <c r="A64" s="246" t="s">
        <v>78</v>
      </c>
      <c r="B64" s="247">
        <v>390113</v>
      </c>
      <c r="C64" s="248">
        <v>122</v>
      </c>
      <c r="D64" s="249">
        <v>3.1</v>
      </c>
    </row>
    <row r="65" spans="1:4" ht="15" customHeight="1">
      <c r="A65" s="246" t="s">
        <v>266</v>
      </c>
      <c r="B65" s="247">
        <v>274409</v>
      </c>
      <c r="C65" s="248">
        <v>84</v>
      </c>
      <c r="D65" s="249">
        <v>3.1</v>
      </c>
    </row>
    <row r="66" spans="1:4" ht="15" customHeight="1">
      <c r="A66" s="246" t="s">
        <v>92</v>
      </c>
      <c r="B66" s="247">
        <v>1257676</v>
      </c>
      <c r="C66" s="248">
        <v>381</v>
      </c>
      <c r="D66" s="249">
        <v>3</v>
      </c>
    </row>
    <row r="67" spans="1:4" ht="15" customHeight="1">
      <c r="A67" s="246" t="s">
        <v>785</v>
      </c>
      <c r="B67" s="247">
        <v>599164</v>
      </c>
      <c r="C67" s="248">
        <v>172</v>
      </c>
      <c r="D67" s="249">
        <v>2.9</v>
      </c>
    </row>
    <row r="68" spans="1:4" ht="15" customHeight="1">
      <c r="A68" s="246" t="s">
        <v>807</v>
      </c>
      <c r="B68" s="247">
        <v>837442</v>
      </c>
      <c r="C68" s="248">
        <v>240</v>
      </c>
      <c r="D68" s="249">
        <v>2.9</v>
      </c>
    </row>
    <row r="69" spans="1:4" ht="15" customHeight="1">
      <c r="A69" s="246" t="s">
        <v>760</v>
      </c>
      <c r="B69" s="247">
        <v>245475</v>
      </c>
      <c r="C69" s="248">
        <v>70</v>
      </c>
      <c r="D69" s="249">
        <v>2.9</v>
      </c>
    </row>
    <row r="70" spans="1:4" ht="15" customHeight="1">
      <c r="A70" s="246" t="s">
        <v>784</v>
      </c>
      <c r="B70" s="247">
        <v>417650</v>
      </c>
      <c r="C70" s="248">
        <v>119</v>
      </c>
      <c r="D70" s="249">
        <v>2.8</v>
      </c>
    </row>
    <row r="71" spans="1:4" ht="15" customHeight="1">
      <c r="A71" s="246" t="s">
        <v>817</v>
      </c>
      <c r="B71" s="247">
        <v>526116</v>
      </c>
      <c r="C71" s="248">
        <v>148</v>
      </c>
      <c r="D71" s="249">
        <v>2.8</v>
      </c>
    </row>
    <row r="72" spans="1:4" ht="15" customHeight="1">
      <c r="A72" s="246" t="s">
        <v>755</v>
      </c>
      <c r="B72" s="247">
        <v>2718782</v>
      </c>
      <c r="C72" s="248">
        <v>755</v>
      </c>
      <c r="D72" s="249">
        <v>2.8</v>
      </c>
    </row>
    <row r="73" spans="1:4" ht="15" customHeight="1">
      <c r="A73" s="246" t="s">
        <v>118</v>
      </c>
      <c r="B73" s="247">
        <v>234566</v>
      </c>
      <c r="C73" s="248">
        <v>65</v>
      </c>
      <c r="D73" s="249">
        <v>2.8</v>
      </c>
    </row>
    <row r="74" spans="1:4" ht="15" customHeight="1">
      <c r="A74" s="246" t="s">
        <v>772</v>
      </c>
      <c r="B74" s="247">
        <v>257342</v>
      </c>
      <c r="C74" s="248">
        <v>70</v>
      </c>
      <c r="D74" s="249">
        <v>2.7</v>
      </c>
    </row>
    <row r="75" spans="1:4" ht="15" customHeight="1">
      <c r="A75" s="246" t="s">
        <v>770</v>
      </c>
      <c r="B75" s="247">
        <v>236716</v>
      </c>
      <c r="C75" s="248">
        <v>63</v>
      </c>
      <c r="D75" s="249">
        <v>2.7</v>
      </c>
    </row>
    <row r="76" spans="1:4" ht="15" customHeight="1">
      <c r="A76" s="246" t="s">
        <v>138</v>
      </c>
      <c r="B76" s="247">
        <v>2195914</v>
      </c>
      <c r="C76" s="248">
        <v>577</v>
      </c>
      <c r="D76" s="249">
        <v>2.6</v>
      </c>
    </row>
    <row r="77" spans="1:4" ht="15" customHeight="1">
      <c r="A77" s="246" t="s">
        <v>794</v>
      </c>
      <c r="B77" s="247">
        <v>610613</v>
      </c>
      <c r="C77" s="248">
        <v>159</v>
      </c>
      <c r="D77" s="249">
        <v>2.6</v>
      </c>
    </row>
    <row r="78" spans="1:4" ht="15" customHeight="1">
      <c r="A78" s="246" t="s">
        <v>1122</v>
      </c>
      <c r="B78" s="247">
        <v>843393</v>
      </c>
      <c r="C78" s="248">
        <v>211</v>
      </c>
      <c r="D78" s="249">
        <v>2.5</v>
      </c>
    </row>
    <row r="79" spans="1:4" ht="15" customHeight="1">
      <c r="A79" s="246" t="s">
        <v>797</v>
      </c>
      <c r="B79" s="247">
        <v>1553165</v>
      </c>
      <c r="C79" s="248">
        <v>383</v>
      </c>
      <c r="D79" s="249">
        <v>2.5</v>
      </c>
    </row>
    <row r="80" spans="1:4" ht="15" customHeight="1">
      <c r="A80" s="246" t="s">
        <v>751</v>
      </c>
      <c r="B80" s="247">
        <v>249146</v>
      </c>
      <c r="C80" s="248">
        <v>61</v>
      </c>
      <c r="D80" s="249">
        <v>2.4</v>
      </c>
    </row>
    <row r="81" spans="1:4" ht="15" customHeight="1">
      <c r="A81" s="246" t="s">
        <v>808</v>
      </c>
      <c r="B81" s="247">
        <v>998537</v>
      </c>
      <c r="C81" s="248">
        <v>242</v>
      </c>
      <c r="D81" s="249">
        <v>2.4</v>
      </c>
    </row>
    <row r="82" spans="1:4" ht="15" customHeight="1">
      <c r="A82" s="246" t="s">
        <v>752</v>
      </c>
      <c r="B82" s="247">
        <v>990977</v>
      </c>
      <c r="C82" s="248">
        <v>237</v>
      </c>
      <c r="D82" s="249">
        <v>2.4</v>
      </c>
    </row>
    <row r="83" spans="1:4" ht="15" customHeight="1">
      <c r="A83" s="246" t="s">
        <v>18</v>
      </c>
      <c r="B83" s="247">
        <v>379577</v>
      </c>
      <c r="C83" s="248">
        <v>90</v>
      </c>
      <c r="D83" s="249">
        <v>2.4</v>
      </c>
    </row>
    <row r="84" spans="1:4" ht="15" customHeight="1">
      <c r="A84" s="246" t="s">
        <v>762</v>
      </c>
      <c r="B84" s="247">
        <v>224922</v>
      </c>
      <c r="C84" s="248">
        <v>53</v>
      </c>
      <c r="D84" s="249">
        <v>2.4</v>
      </c>
    </row>
    <row r="85" spans="1:4" ht="15" customHeight="1">
      <c r="A85" s="246" t="s">
        <v>756</v>
      </c>
      <c r="B85" s="247">
        <v>256780</v>
      </c>
      <c r="C85" s="248">
        <v>60</v>
      </c>
      <c r="D85" s="249">
        <v>2.2999999999999998</v>
      </c>
    </row>
    <row r="86" spans="1:4" ht="15" customHeight="1">
      <c r="A86" s="246" t="s">
        <v>815</v>
      </c>
      <c r="B86" s="247">
        <v>298118</v>
      </c>
      <c r="C86" s="248">
        <v>67</v>
      </c>
      <c r="D86" s="249">
        <v>2.2000000000000002</v>
      </c>
    </row>
    <row r="87" spans="1:4" ht="15" customHeight="1">
      <c r="A87" s="246" t="s">
        <v>787</v>
      </c>
      <c r="B87" s="247">
        <v>658602</v>
      </c>
      <c r="C87" s="248">
        <v>144</v>
      </c>
      <c r="D87" s="249">
        <v>2.2000000000000002</v>
      </c>
    </row>
    <row r="88" spans="1:4" ht="15" customHeight="1">
      <c r="A88" s="246" t="s">
        <v>767</v>
      </c>
      <c r="B88" s="247">
        <v>270811</v>
      </c>
      <c r="C88" s="248">
        <v>59</v>
      </c>
      <c r="D88" s="249">
        <v>2.2000000000000002</v>
      </c>
    </row>
    <row r="89" spans="1:4" ht="15" customHeight="1">
      <c r="A89" s="246" t="s">
        <v>804</v>
      </c>
      <c r="B89" s="247">
        <v>316619</v>
      </c>
      <c r="C89" s="248">
        <v>66</v>
      </c>
      <c r="D89" s="249">
        <v>2.1</v>
      </c>
    </row>
    <row r="90" spans="1:4" ht="15" customHeight="1">
      <c r="A90" s="246" t="s">
        <v>290</v>
      </c>
      <c r="B90" s="247">
        <v>1409019</v>
      </c>
      <c r="C90" s="248">
        <v>289</v>
      </c>
      <c r="D90" s="249">
        <v>2.1</v>
      </c>
    </row>
    <row r="91" spans="1:4" ht="15" customHeight="1">
      <c r="A91" s="246" t="s">
        <v>746</v>
      </c>
      <c r="B91" s="247">
        <v>363630</v>
      </c>
      <c r="C91" s="248">
        <v>71</v>
      </c>
      <c r="D91" s="249">
        <v>2</v>
      </c>
    </row>
    <row r="92" spans="1:4" ht="15" customHeight="1">
      <c r="A92" s="246" t="s">
        <v>810</v>
      </c>
      <c r="B92" s="247">
        <v>226918</v>
      </c>
      <c r="C92" s="248">
        <v>42</v>
      </c>
      <c r="D92" s="249">
        <v>1.9</v>
      </c>
    </row>
    <row r="93" spans="1:4" ht="15" customHeight="1">
      <c r="A93" s="246" t="s">
        <v>779</v>
      </c>
      <c r="B93" s="247">
        <v>756832</v>
      </c>
      <c r="C93" s="248">
        <v>135</v>
      </c>
      <c r="D93" s="249">
        <v>1.8</v>
      </c>
    </row>
    <row r="94" spans="1:4" ht="15" customHeight="1">
      <c r="A94" s="246" t="s">
        <v>778</v>
      </c>
      <c r="B94" s="247">
        <v>3884307</v>
      </c>
      <c r="C94" s="248">
        <v>691</v>
      </c>
      <c r="D94" s="249">
        <v>1.8</v>
      </c>
    </row>
    <row r="95" spans="1:4" ht="15" customHeight="1">
      <c r="A95" s="246" t="s">
        <v>742</v>
      </c>
      <c r="B95" s="247">
        <v>345012</v>
      </c>
      <c r="C95" s="248">
        <v>61</v>
      </c>
      <c r="D95" s="249">
        <v>1.8</v>
      </c>
    </row>
    <row r="96" spans="1:4" ht="15" customHeight="1">
      <c r="A96" s="246" t="s">
        <v>798</v>
      </c>
      <c r="B96" s="247">
        <v>1513367</v>
      </c>
      <c r="C96" s="248">
        <v>231</v>
      </c>
      <c r="D96" s="249">
        <v>1.5</v>
      </c>
    </row>
    <row r="97" spans="1:4" ht="15" customHeight="1">
      <c r="A97" s="246" t="s">
        <v>792</v>
      </c>
      <c r="B97" s="247">
        <v>226877</v>
      </c>
      <c r="C97" s="248">
        <v>34</v>
      </c>
      <c r="D97" s="249">
        <v>1.5</v>
      </c>
    </row>
    <row r="98" spans="1:4" ht="15" customHeight="1">
      <c r="A98" s="246" t="s">
        <v>809</v>
      </c>
      <c r="B98" s="247">
        <v>334227</v>
      </c>
      <c r="C98" s="248">
        <v>48</v>
      </c>
      <c r="D98" s="249">
        <v>1.4</v>
      </c>
    </row>
    <row r="99" spans="1:4" ht="15" customHeight="1">
      <c r="A99" s="246" t="s">
        <v>763</v>
      </c>
      <c r="B99" s="247">
        <v>509924</v>
      </c>
      <c r="C99" s="248">
        <v>66</v>
      </c>
      <c r="D99" s="249">
        <v>1.3</v>
      </c>
    </row>
    <row r="100" spans="1:4" ht="15" customHeight="1">
      <c r="A100" s="246" t="s">
        <v>764</v>
      </c>
      <c r="B100" s="247">
        <v>229972</v>
      </c>
      <c r="C100" s="248">
        <v>27</v>
      </c>
      <c r="D100" s="249">
        <v>1.2</v>
      </c>
    </row>
    <row r="101" spans="1:4" ht="15" customHeight="1">
      <c r="A101" s="246" t="s">
        <v>774</v>
      </c>
      <c r="B101" s="247">
        <v>603488</v>
      </c>
      <c r="C101" s="248">
        <v>68</v>
      </c>
      <c r="D101" s="249">
        <v>1.1000000000000001</v>
      </c>
    </row>
    <row r="102" spans="1:4" ht="15" customHeight="1">
      <c r="A102" s="246" t="s">
        <v>768</v>
      </c>
      <c r="B102" s="247">
        <v>233394</v>
      </c>
      <c r="C102" s="248">
        <v>22</v>
      </c>
      <c r="D102" s="249">
        <v>0.9</v>
      </c>
    </row>
    <row r="103" spans="1:4" ht="15" customHeight="1">
      <c r="C103" s="250"/>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6"/>
  <sheetViews>
    <sheetView zoomScaleNormal="75" zoomScaleSheetLayoutView="66" workbookViewId="0">
      <selection activeCell="B19" sqref="B19"/>
    </sheetView>
  </sheetViews>
  <sheetFormatPr defaultColWidth="10.85546875" defaultRowHeight="15" customHeight="1"/>
  <cols>
    <col min="1" max="1" width="32.28515625" style="4" customWidth="1"/>
    <col min="2" max="2" width="10.7109375" style="18" customWidth="1"/>
    <col min="3" max="3" width="10.85546875" style="18" customWidth="1"/>
    <col min="4" max="4" width="54.42578125" style="12" customWidth="1"/>
    <col min="5" max="5" width="12.28515625" style="18" customWidth="1"/>
    <col min="6" max="6" width="13.42578125" style="18" customWidth="1"/>
    <col min="7" max="256" width="10.85546875" style="19"/>
    <col min="257" max="257" width="32.28515625" style="19" customWidth="1"/>
    <col min="258" max="258" width="10.7109375" style="19" customWidth="1"/>
    <col min="259" max="259" width="10.85546875" style="19" customWidth="1"/>
    <col min="260" max="260" width="54.42578125" style="19" customWidth="1"/>
    <col min="261" max="261" width="12.28515625" style="19" customWidth="1"/>
    <col min="262" max="262" width="13.42578125" style="19" customWidth="1"/>
    <col min="263" max="512" width="10.85546875" style="19"/>
    <col min="513" max="513" width="32.28515625" style="19" customWidth="1"/>
    <col min="514" max="514" width="10.7109375" style="19" customWidth="1"/>
    <col min="515" max="515" width="10.85546875" style="19" customWidth="1"/>
    <col min="516" max="516" width="54.42578125" style="19" customWidth="1"/>
    <col min="517" max="517" width="12.28515625" style="19" customWidth="1"/>
    <col min="518" max="518" width="13.42578125" style="19" customWidth="1"/>
    <col min="519" max="768" width="10.85546875" style="19"/>
    <col min="769" max="769" width="32.28515625" style="19" customWidth="1"/>
    <col min="770" max="770" width="10.7109375" style="19" customWidth="1"/>
    <col min="771" max="771" width="10.85546875" style="19" customWidth="1"/>
    <col min="772" max="772" width="54.42578125" style="19" customWidth="1"/>
    <col min="773" max="773" width="12.28515625" style="19" customWidth="1"/>
    <col min="774" max="774" width="13.42578125" style="19" customWidth="1"/>
    <col min="775" max="1024" width="10.85546875" style="19"/>
    <col min="1025" max="1025" width="32.28515625" style="19" customWidth="1"/>
    <col min="1026" max="1026" width="10.7109375" style="19" customWidth="1"/>
    <col min="1027" max="1027" width="10.85546875" style="19" customWidth="1"/>
    <col min="1028" max="1028" width="54.42578125" style="19" customWidth="1"/>
    <col min="1029" max="1029" width="12.28515625" style="19" customWidth="1"/>
    <col min="1030" max="1030" width="13.42578125" style="19" customWidth="1"/>
    <col min="1031" max="1280" width="10.85546875" style="19"/>
    <col min="1281" max="1281" width="32.28515625" style="19" customWidth="1"/>
    <col min="1282" max="1282" width="10.7109375" style="19" customWidth="1"/>
    <col min="1283" max="1283" width="10.85546875" style="19" customWidth="1"/>
    <col min="1284" max="1284" width="54.42578125" style="19" customWidth="1"/>
    <col min="1285" max="1285" width="12.28515625" style="19" customWidth="1"/>
    <col min="1286" max="1286" width="13.42578125" style="19" customWidth="1"/>
    <col min="1287" max="1536" width="10.85546875" style="19"/>
    <col min="1537" max="1537" width="32.28515625" style="19" customWidth="1"/>
    <col min="1538" max="1538" width="10.7109375" style="19" customWidth="1"/>
    <col min="1539" max="1539" width="10.85546875" style="19" customWidth="1"/>
    <col min="1540" max="1540" width="54.42578125" style="19" customWidth="1"/>
    <col min="1541" max="1541" width="12.28515625" style="19" customWidth="1"/>
    <col min="1542" max="1542" width="13.42578125" style="19" customWidth="1"/>
    <col min="1543" max="1792" width="10.85546875" style="19"/>
    <col min="1793" max="1793" width="32.28515625" style="19" customWidth="1"/>
    <col min="1794" max="1794" width="10.7109375" style="19" customWidth="1"/>
    <col min="1795" max="1795" width="10.85546875" style="19" customWidth="1"/>
    <col min="1796" max="1796" width="54.42578125" style="19" customWidth="1"/>
    <col min="1797" max="1797" width="12.28515625" style="19" customWidth="1"/>
    <col min="1798" max="1798" width="13.42578125" style="19" customWidth="1"/>
    <col min="1799" max="2048" width="10.85546875" style="19"/>
    <col min="2049" max="2049" width="32.28515625" style="19" customWidth="1"/>
    <col min="2050" max="2050" width="10.7109375" style="19" customWidth="1"/>
    <col min="2051" max="2051" width="10.85546875" style="19" customWidth="1"/>
    <col min="2052" max="2052" width="54.42578125" style="19" customWidth="1"/>
    <col min="2053" max="2053" width="12.28515625" style="19" customWidth="1"/>
    <col min="2054" max="2054" width="13.42578125" style="19" customWidth="1"/>
    <col min="2055" max="2304" width="10.85546875" style="19"/>
    <col min="2305" max="2305" width="32.28515625" style="19" customWidth="1"/>
    <col min="2306" max="2306" width="10.7109375" style="19" customWidth="1"/>
    <col min="2307" max="2307" width="10.85546875" style="19" customWidth="1"/>
    <col min="2308" max="2308" width="54.42578125" style="19" customWidth="1"/>
    <col min="2309" max="2309" width="12.28515625" style="19" customWidth="1"/>
    <col min="2310" max="2310" width="13.42578125" style="19" customWidth="1"/>
    <col min="2311" max="2560" width="10.85546875" style="19"/>
    <col min="2561" max="2561" width="32.28515625" style="19" customWidth="1"/>
    <col min="2562" max="2562" width="10.7109375" style="19" customWidth="1"/>
    <col min="2563" max="2563" width="10.85546875" style="19" customWidth="1"/>
    <col min="2564" max="2564" width="54.42578125" style="19" customWidth="1"/>
    <col min="2565" max="2565" width="12.28515625" style="19" customWidth="1"/>
    <col min="2566" max="2566" width="13.42578125" style="19" customWidth="1"/>
    <col min="2567" max="2816" width="10.85546875" style="19"/>
    <col min="2817" max="2817" width="32.28515625" style="19" customWidth="1"/>
    <col min="2818" max="2818" width="10.7109375" style="19" customWidth="1"/>
    <col min="2819" max="2819" width="10.85546875" style="19" customWidth="1"/>
    <col min="2820" max="2820" width="54.42578125" style="19" customWidth="1"/>
    <col min="2821" max="2821" width="12.28515625" style="19" customWidth="1"/>
    <col min="2822" max="2822" width="13.42578125" style="19" customWidth="1"/>
    <col min="2823" max="3072" width="10.85546875" style="19"/>
    <col min="3073" max="3073" width="32.28515625" style="19" customWidth="1"/>
    <col min="3074" max="3074" width="10.7109375" style="19" customWidth="1"/>
    <col min="3075" max="3075" width="10.85546875" style="19" customWidth="1"/>
    <col min="3076" max="3076" width="54.42578125" style="19" customWidth="1"/>
    <col min="3077" max="3077" width="12.28515625" style="19" customWidth="1"/>
    <col min="3078" max="3078" width="13.42578125" style="19" customWidth="1"/>
    <col min="3079" max="3328" width="10.85546875" style="19"/>
    <col min="3329" max="3329" width="32.28515625" style="19" customWidth="1"/>
    <col min="3330" max="3330" width="10.7109375" style="19" customWidth="1"/>
    <col min="3331" max="3331" width="10.85546875" style="19" customWidth="1"/>
    <col min="3332" max="3332" width="54.42578125" style="19" customWidth="1"/>
    <col min="3333" max="3333" width="12.28515625" style="19" customWidth="1"/>
    <col min="3334" max="3334" width="13.42578125" style="19" customWidth="1"/>
    <col min="3335" max="3584" width="10.85546875" style="19"/>
    <col min="3585" max="3585" width="32.28515625" style="19" customWidth="1"/>
    <col min="3586" max="3586" width="10.7109375" style="19" customWidth="1"/>
    <col min="3587" max="3587" width="10.85546875" style="19" customWidth="1"/>
    <col min="3588" max="3588" width="54.42578125" style="19" customWidth="1"/>
    <col min="3589" max="3589" width="12.28515625" style="19" customWidth="1"/>
    <col min="3590" max="3590" width="13.42578125" style="19" customWidth="1"/>
    <col min="3591" max="3840" width="10.85546875" style="19"/>
    <col min="3841" max="3841" width="32.28515625" style="19" customWidth="1"/>
    <col min="3842" max="3842" width="10.7109375" style="19" customWidth="1"/>
    <col min="3843" max="3843" width="10.85546875" style="19" customWidth="1"/>
    <col min="3844" max="3844" width="54.42578125" style="19" customWidth="1"/>
    <col min="3845" max="3845" width="12.28515625" style="19" customWidth="1"/>
    <col min="3846" max="3846" width="13.42578125" style="19" customWidth="1"/>
    <col min="3847" max="4096" width="10.85546875" style="19"/>
    <col min="4097" max="4097" width="32.28515625" style="19" customWidth="1"/>
    <col min="4098" max="4098" width="10.7109375" style="19" customWidth="1"/>
    <col min="4099" max="4099" width="10.85546875" style="19" customWidth="1"/>
    <col min="4100" max="4100" width="54.42578125" style="19" customWidth="1"/>
    <col min="4101" max="4101" width="12.28515625" style="19" customWidth="1"/>
    <col min="4102" max="4102" width="13.42578125" style="19" customWidth="1"/>
    <col min="4103" max="4352" width="10.85546875" style="19"/>
    <col min="4353" max="4353" width="32.28515625" style="19" customWidth="1"/>
    <col min="4354" max="4354" width="10.7109375" style="19" customWidth="1"/>
    <col min="4355" max="4355" width="10.85546875" style="19" customWidth="1"/>
    <col min="4356" max="4356" width="54.42578125" style="19" customWidth="1"/>
    <col min="4357" max="4357" width="12.28515625" style="19" customWidth="1"/>
    <col min="4358" max="4358" width="13.42578125" style="19" customWidth="1"/>
    <col min="4359" max="4608" width="10.85546875" style="19"/>
    <col min="4609" max="4609" width="32.28515625" style="19" customWidth="1"/>
    <col min="4610" max="4610" width="10.7109375" style="19" customWidth="1"/>
    <col min="4611" max="4611" width="10.85546875" style="19" customWidth="1"/>
    <col min="4612" max="4612" width="54.42578125" style="19" customWidth="1"/>
    <col min="4613" max="4613" width="12.28515625" style="19" customWidth="1"/>
    <col min="4614" max="4614" width="13.42578125" style="19" customWidth="1"/>
    <col min="4615" max="4864" width="10.85546875" style="19"/>
    <col min="4865" max="4865" width="32.28515625" style="19" customWidth="1"/>
    <col min="4866" max="4866" width="10.7109375" style="19" customWidth="1"/>
    <col min="4867" max="4867" width="10.85546875" style="19" customWidth="1"/>
    <col min="4868" max="4868" width="54.42578125" style="19" customWidth="1"/>
    <col min="4869" max="4869" width="12.28515625" style="19" customWidth="1"/>
    <col min="4870" max="4870" width="13.42578125" style="19" customWidth="1"/>
    <col min="4871" max="5120" width="10.85546875" style="19"/>
    <col min="5121" max="5121" width="32.28515625" style="19" customWidth="1"/>
    <col min="5122" max="5122" width="10.7109375" style="19" customWidth="1"/>
    <col min="5123" max="5123" width="10.85546875" style="19" customWidth="1"/>
    <col min="5124" max="5124" width="54.42578125" style="19" customWidth="1"/>
    <col min="5125" max="5125" width="12.28515625" style="19" customWidth="1"/>
    <col min="5126" max="5126" width="13.42578125" style="19" customWidth="1"/>
    <col min="5127" max="5376" width="10.85546875" style="19"/>
    <col min="5377" max="5377" width="32.28515625" style="19" customWidth="1"/>
    <col min="5378" max="5378" width="10.7109375" style="19" customWidth="1"/>
    <col min="5379" max="5379" width="10.85546875" style="19" customWidth="1"/>
    <col min="5380" max="5380" width="54.42578125" style="19" customWidth="1"/>
    <col min="5381" max="5381" width="12.28515625" style="19" customWidth="1"/>
    <col min="5382" max="5382" width="13.42578125" style="19" customWidth="1"/>
    <col min="5383" max="5632" width="10.85546875" style="19"/>
    <col min="5633" max="5633" width="32.28515625" style="19" customWidth="1"/>
    <col min="5634" max="5634" width="10.7109375" style="19" customWidth="1"/>
    <col min="5635" max="5635" width="10.85546875" style="19" customWidth="1"/>
    <col min="5636" max="5636" width="54.42578125" style="19" customWidth="1"/>
    <col min="5637" max="5637" width="12.28515625" style="19" customWidth="1"/>
    <col min="5638" max="5638" width="13.42578125" style="19" customWidth="1"/>
    <col min="5639" max="5888" width="10.85546875" style="19"/>
    <col min="5889" max="5889" width="32.28515625" style="19" customWidth="1"/>
    <col min="5890" max="5890" width="10.7109375" style="19" customWidth="1"/>
    <col min="5891" max="5891" width="10.85546875" style="19" customWidth="1"/>
    <col min="5892" max="5892" width="54.42578125" style="19" customWidth="1"/>
    <col min="5893" max="5893" width="12.28515625" style="19" customWidth="1"/>
    <col min="5894" max="5894" width="13.42578125" style="19" customWidth="1"/>
    <col min="5895" max="6144" width="10.85546875" style="19"/>
    <col min="6145" max="6145" width="32.28515625" style="19" customWidth="1"/>
    <col min="6146" max="6146" width="10.7109375" style="19" customWidth="1"/>
    <col min="6147" max="6147" width="10.85546875" style="19" customWidth="1"/>
    <col min="6148" max="6148" width="54.42578125" style="19" customWidth="1"/>
    <col min="6149" max="6149" width="12.28515625" style="19" customWidth="1"/>
    <col min="6150" max="6150" width="13.42578125" style="19" customWidth="1"/>
    <col min="6151" max="6400" width="10.85546875" style="19"/>
    <col min="6401" max="6401" width="32.28515625" style="19" customWidth="1"/>
    <col min="6402" max="6402" width="10.7109375" style="19" customWidth="1"/>
    <col min="6403" max="6403" width="10.85546875" style="19" customWidth="1"/>
    <col min="6404" max="6404" width="54.42578125" style="19" customWidth="1"/>
    <col min="6405" max="6405" width="12.28515625" style="19" customWidth="1"/>
    <col min="6406" max="6406" width="13.42578125" style="19" customWidth="1"/>
    <col min="6407" max="6656" width="10.85546875" style="19"/>
    <col min="6657" max="6657" width="32.28515625" style="19" customWidth="1"/>
    <col min="6658" max="6658" width="10.7109375" style="19" customWidth="1"/>
    <col min="6659" max="6659" width="10.85546875" style="19" customWidth="1"/>
    <col min="6660" max="6660" width="54.42578125" style="19" customWidth="1"/>
    <col min="6661" max="6661" width="12.28515625" style="19" customWidth="1"/>
    <col min="6662" max="6662" width="13.42578125" style="19" customWidth="1"/>
    <col min="6663" max="6912" width="10.85546875" style="19"/>
    <col min="6913" max="6913" width="32.28515625" style="19" customWidth="1"/>
    <col min="6914" max="6914" width="10.7109375" style="19" customWidth="1"/>
    <col min="6915" max="6915" width="10.85546875" style="19" customWidth="1"/>
    <col min="6916" max="6916" width="54.42578125" style="19" customWidth="1"/>
    <col min="6917" max="6917" width="12.28515625" style="19" customWidth="1"/>
    <col min="6918" max="6918" width="13.42578125" style="19" customWidth="1"/>
    <col min="6919" max="7168" width="10.85546875" style="19"/>
    <col min="7169" max="7169" width="32.28515625" style="19" customWidth="1"/>
    <col min="7170" max="7170" width="10.7109375" style="19" customWidth="1"/>
    <col min="7171" max="7171" width="10.85546875" style="19" customWidth="1"/>
    <col min="7172" max="7172" width="54.42578125" style="19" customWidth="1"/>
    <col min="7173" max="7173" width="12.28515625" style="19" customWidth="1"/>
    <col min="7174" max="7174" width="13.42578125" style="19" customWidth="1"/>
    <col min="7175" max="7424" width="10.85546875" style="19"/>
    <col min="7425" max="7425" width="32.28515625" style="19" customWidth="1"/>
    <col min="7426" max="7426" width="10.7109375" style="19" customWidth="1"/>
    <col min="7427" max="7427" width="10.85546875" style="19" customWidth="1"/>
    <col min="7428" max="7428" width="54.42578125" style="19" customWidth="1"/>
    <col min="7429" max="7429" width="12.28515625" style="19" customWidth="1"/>
    <col min="7430" max="7430" width="13.42578125" style="19" customWidth="1"/>
    <col min="7431" max="7680" width="10.85546875" style="19"/>
    <col min="7681" max="7681" width="32.28515625" style="19" customWidth="1"/>
    <col min="7682" max="7682" width="10.7109375" style="19" customWidth="1"/>
    <col min="7683" max="7683" width="10.85546875" style="19" customWidth="1"/>
    <col min="7684" max="7684" width="54.42578125" style="19" customWidth="1"/>
    <col min="7685" max="7685" width="12.28515625" style="19" customWidth="1"/>
    <col min="7686" max="7686" width="13.42578125" style="19" customWidth="1"/>
    <col min="7687" max="7936" width="10.85546875" style="19"/>
    <col min="7937" max="7937" width="32.28515625" style="19" customWidth="1"/>
    <col min="7938" max="7938" width="10.7109375" style="19" customWidth="1"/>
    <col min="7939" max="7939" width="10.85546875" style="19" customWidth="1"/>
    <col min="7940" max="7940" width="54.42578125" style="19" customWidth="1"/>
    <col min="7941" max="7941" width="12.28515625" style="19" customWidth="1"/>
    <col min="7942" max="7942" width="13.42578125" style="19" customWidth="1"/>
    <col min="7943" max="8192" width="10.85546875" style="19"/>
    <col min="8193" max="8193" width="32.28515625" style="19" customWidth="1"/>
    <col min="8194" max="8194" width="10.7109375" style="19" customWidth="1"/>
    <col min="8195" max="8195" width="10.85546875" style="19" customWidth="1"/>
    <col min="8196" max="8196" width="54.42578125" style="19" customWidth="1"/>
    <col min="8197" max="8197" width="12.28515625" style="19" customWidth="1"/>
    <col min="8198" max="8198" width="13.42578125" style="19" customWidth="1"/>
    <col min="8199" max="8448" width="10.85546875" style="19"/>
    <col min="8449" max="8449" width="32.28515625" style="19" customWidth="1"/>
    <col min="8450" max="8450" width="10.7109375" style="19" customWidth="1"/>
    <col min="8451" max="8451" width="10.85546875" style="19" customWidth="1"/>
    <col min="8452" max="8452" width="54.42578125" style="19" customWidth="1"/>
    <col min="8453" max="8453" width="12.28515625" style="19" customWidth="1"/>
    <col min="8454" max="8454" width="13.42578125" style="19" customWidth="1"/>
    <col min="8455" max="8704" width="10.85546875" style="19"/>
    <col min="8705" max="8705" width="32.28515625" style="19" customWidth="1"/>
    <col min="8706" max="8706" width="10.7109375" style="19" customWidth="1"/>
    <col min="8707" max="8707" width="10.85546875" style="19" customWidth="1"/>
    <col min="8708" max="8708" width="54.42578125" style="19" customWidth="1"/>
    <col min="8709" max="8709" width="12.28515625" style="19" customWidth="1"/>
    <col min="8710" max="8710" width="13.42578125" style="19" customWidth="1"/>
    <col min="8711" max="8960" width="10.85546875" style="19"/>
    <col min="8961" max="8961" width="32.28515625" style="19" customWidth="1"/>
    <col min="8962" max="8962" width="10.7109375" style="19" customWidth="1"/>
    <col min="8963" max="8963" width="10.85546875" style="19" customWidth="1"/>
    <col min="8964" max="8964" width="54.42578125" style="19" customWidth="1"/>
    <col min="8965" max="8965" width="12.28515625" style="19" customWidth="1"/>
    <col min="8966" max="8966" width="13.42578125" style="19" customWidth="1"/>
    <col min="8967" max="9216" width="10.85546875" style="19"/>
    <col min="9217" max="9217" width="32.28515625" style="19" customWidth="1"/>
    <col min="9218" max="9218" width="10.7109375" style="19" customWidth="1"/>
    <col min="9219" max="9219" width="10.85546875" style="19" customWidth="1"/>
    <col min="9220" max="9220" width="54.42578125" style="19" customWidth="1"/>
    <col min="9221" max="9221" width="12.28515625" style="19" customWidth="1"/>
    <col min="9222" max="9222" width="13.42578125" style="19" customWidth="1"/>
    <col min="9223" max="9472" width="10.85546875" style="19"/>
    <col min="9473" max="9473" width="32.28515625" style="19" customWidth="1"/>
    <col min="9474" max="9474" width="10.7109375" style="19" customWidth="1"/>
    <col min="9475" max="9475" width="10.85546875" style="19" customWidth="1"/>
    <col min="9476" max="9476" width="54.42578125" style="19" customWidth="1"/>
    <col min="9477" max="9477" width="12.28515625" style="19" customWidth="1"/>
    <col min="9478" max="9478" width="13.42578125" style="19" customWidth="1"/>
    <col min="9479" max="9728" width="10.85546875" style="19"/>
    <col min="9729" max="9729" width="32.28515625" style="19" customWidth="1"/>
    <col min="9730" max="9730" width="10.7109375" style="19" customWidth="1"/>
    <col min="9731" max="9731" width="10.85546875" style="19" customWidth="1"/>
    <col min="9732" max="9732" width="54.42578125" style="19" customWidth="1"/>
    <col min="9733" max="9733" width="12.28515625" style="19" customWidth="1"/>
    <col min="9734" max="9734" width="13.42578125" style="19" customWidth="1"/>
    <col min="9735" max="9984" width="10.85546875" style="19"/>
    <col min="9985" max="9985" width="32.28515625" style="19" customWidth="1"/>
    <col min="9986" max="9986" width="10.7109375" style="19" customWidth="1"/>
    <col min="9987" max="9987" width="10.85546875" style="19" customWidth="1"/>
    <col min="9988" max="9988" width="54.42578125" style="19" customWidth="1"/>
    <col min="9989" max="9989" width="12.28515625" style="19" customWidth="1"/>
    <col min="9990" max="9990" width="13.42578125" style="19" customWidth="1"/>
    <col min="9991" max="10240" width="10.85546875" style="19"/>
    <col min="10241" max="10241" width="32.28515625" style="19" customWidth="1"/>
    <col min="10242" max="10242" width="10.7109375" style="19" customWidth="1"/>
    <col min="10243" max="10243" width="10.85546875" style="19" customWidth="1"/>
    <col min="10244" max="10244" width="54.42578125" style="19" customWidth="1"/>
    <col min="10245" max="10245" width="12.28515625" style="19" customWidth="1"/>
    <col min="10246" max="10246" width="13.42578125" style="19" customWidth="1"/>
    <col min="10247" max="10496" width="10.85546875" style="19"/>
    <col min="10497" max="10497" width="32.28515625" style="19" customWidth="1"/>
    <col min="10498" max="10498" width="10.7109375" style="19" customWidth="1"/>
    <col min="10499" max="10499" width="10.85546875" style="19" customWidth="1"/>
    <col min="10500" max="10500" width="54.42578125" style="19" customWidth="1"/>
    <col min="10501" max="10501" width="12.28515625" style="19" customWidth="1"/>
    <col min="10502" max="10502" width="13.42578125" style="19" customWidth="1"/>
    <col min="10503" max="10752" width="10.85546875" style="19"/>
    <col min="10753" max="10753" width="32.28515625" style="19" customWidth="1"/>
    <col min="10754" max="10754" width="10.7109375" style="19" customWidth="1"/>
    <col min="10755" max="10755" width="10.85546875" style="19" customWidth="1"/>
    <col min="10756" max="10756" width="54.42578125" style="19" customWidth="1"/>
    <col min="10757" max="10757" width="12.28515625" style="19" customWidth="1"/>
    <col min="10758" max="10758" width="13.42578125" style="19" customWidth="1"/>
    <col min="10759" max="11008" width="10.85546875" style="19"/>
    <col min="11009" max="11009" width="32.28515625" style="19" customWidth="1"/>
    <col min="11010" max="11010" width="10.7109375" style="19" customWidth="1"/>
    <col min="11011" max="11011" width="10.85546875" style="19" customWidth="1"/>
    <col min="11012" max="11012" width="54.42578125" style="19" customWidth="1"/>
    <col min="11013" max="11013" width="12.28515625" style="19" customWidth="1"/>
    <col min="11014" max="11014" width="13.42578125" style="19" customWidth="1"/>
    <col min="11015" max="11264" width="10.85546875" style="19"/>
    <col min="11265" max="11265" width="32.28515625" style="19" customWidth="1"/>
    <col min="11266" max="11266" width="10.7109375" style="19" customWidth="1"/>
    <col min="11267" max="11267" width="10.85546875" style="19" customWidth="1"/>
    <col min="11268" max="11268" width="54.42578125" style="19" customWidth="1"/>
    <col min="11269" max="11269" width="12.28515625" style="19" customWidth="1"/>
    <col min="11270" max="11270" width="13.42578125" style="19" customWidth="1"/>
    <col min="11271" max="11520" width="10.85546875" style="19"/>
    <col min="11521" max="11521" width="32.28515625" style="19" customWidth="1"/>
    <col min="11522" max="11522" width="10.7109375" style="19" customWidth="1"/>
    <col min="11523" max="11523" width="10.85546875" style="19" customWidth="1"/>
    <col min="11524" max="11524" width="54.42578125" style="19" customWidth="1"/>
    <col min="11525" max="11525" width="12.28515625" style="19" customWidth="1"/>
    <col min="11526" max="11526" width="13.42578125" style="19" customWidth="1"/>
    <col min="11527" max="11776" width="10.85546875" style="19"/>
    <col min="11777" max="11777" width="32.28515625" style="19" customWidth="1"/>
    <col min="11778" max="11778" width="10.7109375" style="19" customWidth="1"/>
    <col min="11779" max="11779" width="10.85546875" style="19" customWidth="1"/>
    <col min="11780" max="11780" width="54.42578125" style="19" customWidth="1"/>
    <col min="11781" max="11781" width="12.28515625" style="19" customWidth="1"/>
    <col min="11782" max="11782" width="13.42578125" style="19" customWidth="1"/>
    <col min="11783" max="12032" width="10.85546875" style="19"/>
    <col min="12033" max="12033" width="32.28515625" style="19" customWidth="1"/>
    <col min="12034" max="12034" width="10.7109375" style="19" customWidth="1"/>
    <col min="12035" max="12035" width="10.85546875" style="19" customWidth="1"/>
    <col min="12036" max="12036" width="54.42578125" style="19" customWidth="1"/>
    <col min="12037" max="12037" width="12.28515625" style="19" customWidth="1"/>
    <col min="12038" max="12038" width="13.42578125" style="19" customWidth="1"/>
    <col min="12039" max="12288" width="10.85546875" style="19"/>
    <col min="12289" max="12289" width="32.28515625" style="19" customWidth="1"/>
    <col min="12290" max="12290" width="10.7109375" style="19" customWidth="1"/>
    <col min="12291" max="12291" width="10.85546875" style="19" customWidth="1"/>
    <col min="12292" max="12292" width="54.42578125" style="19" customWidth="1"/>
    <col min="12293" max="12293" width="12.28515625" style="19" customWidth="1"/>
    <col min="12294" max="12294" width="13.42578125" style="19" customWidth="1"/>
    <col min="12295" max="12544" width="10.85546875" style="19"/>
    <col min="12545" max="12545" width="32.28515625" style="19" customWidth="1"/>
    <col min="12546" max="12546" width="10.7109375" style="19" customWidth="1"/>
    <col min="12547" max="12547" width="10.85546875" style="19" customWidth="1"/>
    <col min="12548" max="12548" width="54.42578125" style="19" customWidth="1"/>
    <col min="12549" max="12549" width="12.28515625" style="19" customWidth="1"/>
    <col min="12550" max="12550" width="13.42578125" style="19" customWidth="1"/>
    <col min="12551" max="12800" width="10.85546875" style="19"/>
    <col min="12801" max="12801" width="32.28515625" style="19" customWidth="1"/>
    <col min="12802" max="12802" width="10.7109375" style="19" customWidth="1"/>
    <col min="12803" max="12803" width="10.85546875" style="19" customWidth="1"/>
    <col min="12804" max="12804" width="54.42578125" style="19" customWidth="1"/>
    <col min="12805" max="12805" width="12.28515625" style="19" customWidth="1"/>
    <col min="12806" max="12806" width="13.42578125" style="19" customWidth="1"/>
    <col min="12807" max="13056" width="10.85546875" style="19"/>
    <col min="13057" max="13057" width="32.28515625" style="19" customWidth="1"/>
    <col min="13058" max="13058" width="10.7109375" style="19" customWidth="1"/>
    <col min="13059" max="13059" width="10.85546875" style="19" customWidth="1"/>
    <col min="13060" max="13060" width="54.42578125" style="19" customWidth="1"/>
    <col min="13061" max="13061" width="12.28515625" style="19" customWidth="1"/>
    <col min="13062" max="13062" width="13.42578125" style="19" customWidth="1"/>
    <col min="13063" max="13312" width="10.85546875" style="19"/>
    <col min="13313" max="13313" width="32.28515625" style="19" customWidth="1"/>
    <col min="13314" max="13314" width="10.7109375" style="19" customWidth="1"/>
    <col min="13315" max="13315" width="10.85546875" style="19" customWidth="1"/>
    <col min="13316" max="13316" width="54.42578125" style="19" customWidth="1"/>
    <col min="13317" max="13317" width="12.28515625" style="19" customWidth="1"/>
    <col min="13318" max="13318" width="13.42578125" style="19" customWidth="1"/>
    <col min="13319" max="13568" width="10.85546875" style="19"/>
    <col min="13569" max="13569" width="32.28515625" style="19" customWidth="1"/>
    <col min="13570" max="13570" width="10.7109375" style="19" customWidth="1"/>
    <col min="13571" max="13571" width="10.85546875" style="19" customWidth="1"/>
    <col min="13572" max="13572" width="54.42578125" style="19" customWidth="1"/>
    <col min="13573" max="13573" width="12.28515625" style="19" customWidth="1"/>
    <col min="13574" max="13574" width="13.42578125" style="19" customWidth="1"/>
    <col min="13575" max="13824" width="10.85546875" style="19"/>
    <col min="13825" max="13825" width="32.28515625" style="19" customWidth="1"/>
    <col min="13826" max="13826" width="10.7109375" style="19" customWidth="1"/>
    <col min="13827" max="13827" width="10.85546875" style="19" customWidth="1"/>
    <col min="13828" max="13828" width="54.42578125" style="19" customWidth="1"/>
    <col min="13829" max="13829" width="12.28515625" style="19" customWidth="1"/>
    <col min="13830" max="13830" width="13.42578125" style="19" customWidth="1"/>
    <col min="13831" max="14080" width="10.85546875" style="19"/>
    <col min="14081" max="14081" width="32.28515625" style="19" customWidth="1"/>
    <col min="14082" max="14082" width="10.7109375" style="19" customWidth="1"/>
    <col min="14083" max="14083" width="10.85546875" style="19" customWidth="1"/>
    <col min="14084" max="14084" width="54.42578125" style="19" customWidth="1"/>
    <col min="14085" max="14085" width="12.28515625" style="19" customWidth="1"/>
    <col min="14086" max="14086" width="13.42578125" style="19" customWidth="1"/>
    <col min="14087" max="14336" width="10.85546875" style="19"/>
    <col min="14337" max="14337" width="32.28515625" style="19" customWidth="1"/>
    <col min="14338" max="14338" width="10.7109375" style="19" customWidth="1"/>
    <col min="14339" max="14339" width="10.85546875" style="19" customWidth="1"/>
    <col min="14340" max="14340" width="54.42578125" style="19" customWidth="1"/>
    <col min="14341" max="14341" width="12.28515625" style="19" customWidth="1"/>
    <col min="14342" max="14342" width="13.42578125" style="19" customWidth="1"/>
    <col min="14343" max="14592" width="10.85546875" style="19"/>
    <col min="14593" max="14593" width="32.28515625" style="19" customWidth="1"/>
    <col min="14594" max="14594" width="10.7109375" style="19" customWidth="1"/>
    <col min="14595" max="14595" width="10.85546875" style="19" customWidth="1"/>
    <col min="14596" max="14596" width="54.42578125" style="19" customWidth="1"/>
    <col min="14597" max="14597" width="12.28515625" style="19" customWidth="1"/>
    <col min="14598" max="14598" width="13.42578125" style="19" customWidth="1"/>
    <col min="14599" max="14848" width="10.85546875" style="19"/>
    <col min="14849" max="14849" width="32.28515625" style="19" customWidth="1"/>
    <col min="14850" max="14850" width="10.7109375" style="19" customWidth="1"/>
    <col min="14851" max="14851" width="10.85546875" style="19" customWidth="1"/>
    <col min="14852" max="14852" width="54.42578125" style="19" customWidth="1"/>
    <col min="14853" max="14853" width="12.28515625" style="19" customWidth="1"/>
    <col min="14854" max="14854" width="13.42578125" style="19" customWidth="1"/>
    <col min="14855" max="15104" width="10.85546875" style="19"/>
    <col min="15105" max="15105" width="32.28515625" style="19" customWidth="1"/>
    <col min="15106" max="15106" width="10.7109375" style="19" customWidth="1"/>
    <col min="15107" max="15107" width="10.85546875" style="19" customWidth="1"/>
    <col min="15108" max="15108" width="54.42578125" style="19" customWidth="1"/>
    <col min="15109" max="15109" width="12.28515625" style="19" customWidth="1"/>
    <col min="15110" max="15110" width="13.42578125" style="19" customWidth="1"/>
    <col min="15111" max="15360" width="10.85546875" style="19"/>
    <col min="15361" max="15361" width="32.28515625" style="19" customWidth="1"/>
    <col min="15362" max="15362" width="10.7109375" style="19" customWidth="1"/>
    <col min="15363" max="15363" width="10.85546875" style="19" customWidth="1"/>
    <col min="15364" max="15364" width="54.42578125" style="19" customWidth="1"/>
    <col min="15365" max="15365" width="12.28515625" style="19" customWidth="1"/>
    <col min="15366" max="15366" width="13.42578125" style="19" customWidth="1"/>
    <col min="15367" max="15616" width="10.85546875" style="19"/>
    <col min="15617" max="15617" width="32.28515625" style="19" customWidth="1"/>
    <col min="15618" max="15618" width="10.7109375" style="19" customWidth="1"/>
    <col min="15619" max="15619" width="10.85546875" style="19" customWidth="1"/>
    <col min="15620" max="15620" width="54.42578125" style="19" customWidth="1"/>
    <col min="15621" max="15621" width="12.28515625" style="19" customWidth="1"/>
    <col min="15622" max="15622" width="13.42578125" style="19" customWidth="1"/>
    <col min="15623" max="15872" width="10.85546875" style="19"/>
    <col min="15873" max="15873" width="32.28515625" style="19" customWidth="1"/>
    <col min="15874" max="15874" width="10.7109375" style="19" customWidth="1"/>
    <col min="15875" max="15875" width="10.85546875" style="19" customWidth="1"/>
    <col min="15876" max="15876" width="54.42578125" style="19" customWidth="1"/>
    <col min="15877" max="15877" width="12.28515625" style="19" customWidth="1"/>
    <col min="15878" max="15878" width="13.42578125" style="19" customWidth="1"/>
    <col min="15879" max="16128" width="10.85546875" style="19"/>
    <col min="16129" max="16129" width="32.28515625" style="19" customWidth="1"/>
    <col min="16130" max="16130" width="10.7109375" style="19" customWidth="1"/>
    <col min="16131" max="16131" width="10.85546875" style="19" customWidth="1"/>
    <col min="16132" max="16132" width="54.42578125" style="19" customWidth="1"/>
    <col min="16133" max="16133" width="12.28515625" style="19" customWidth="1"/>
    <col min="16134" max="16134" width="13.42578125" style="19" customWidth="1"/>
    <col min="16135" max="16384" width="10.85546875" style="19"/>
  </cols>
  <sheetData>
    <row r="1" spans="1:6" s="4" customFormat="1" ht="28.5" customHeight="1">
      <c r="A1" s="1" t="s">
        <v>0</v>
      </c>
      <c r="B1" s="2"/>
      <c r="C1" s="2"/>
      <c r="D1" s="3"/>
      <c r="E1" s="2"/>
      <c r="F1" s="2"/>
    </row>
    <row r="2" spans="1:6" s="4" customFormat="1" ht="15" customHeight="1">
      <c r="A2" s="5">
        <v>2014</v>
      </c>
      <c r="B2" s="2"/>
      <c r="C2" s="2"/>
      <c r="D2" s="3"/>
      <c r="E2" s="2"/>
      <c r="F2" s="2"/>
    </row>
    <row r="3" spans="1:6" s="4" customFormat="1" ht="31.5" customHeight="1">
      <c r="A3" s="6" t="s">
        <v>1</v>
      </c>
      <c r="B3" s="7" t="s">
        <v>2</v>
      </c>
      <c r="C3" s="8" t="s">
        <v>3</v>
      </c>
      <c r="D3" s="9"/>
      <c r="E3" s="8" t="s">
        <v>4</v>
      </c>
      <c r="F3" s="2"/>
    </row>
    <row r="5" spans="1:6" s="12" customFormat="1" ht="15" customHeight="1">
      <c r="A5" s="10" t="s">
        <v>5</v>
      </c>
      <c r="B5" s="11">
        <v>120147</v>
      </c>
      <c r="C5" s="11">
        <v>556495</v>
      </c>
      <c r="E5" s="13"/>
      <c r="F5" s="13"/>
    </row>
    <row r="6" spans="1:6" s="12" customFormat="1" ht="15" customHeight="1">
      <c r="A6" s="3"/>
      <c r="B6" s="13"/>
      <c r="C6" s="13"/>
      <c r="D6" s="14" t="s">
        <v>6</v>
      </c>
      <c r="E6" s="11">
        <v>21580</v>
      </c>
      <c r="F6" s="13"/>
    </row>
    <row r="7" spans="1:6" s="12" customFormat="1" ht="15" customHeight="1">
      <c r="A7" s="3"/>
      <c r="B7" s="13"/>
      <c r="C7" s="13"/>
      <c r="D7" s="14" t="s">
        <v>7</v>
      </c>
      <c r="E7" s="11">
        <v>5164</v>
      </c>
      <c r="F7" s="13"/>
    </row>
    <row r="8" spans="1:6" s="12" customFormat="1" ht="30" customHeight="1">
      <c r="A8" s="3"/>
      <c r="B8" s="13"/>
      <c r="C8" s="13"/>
      <c r="D8" s="14" t="s">
        <v>8</v>
      </c>
      <c r="E8" s="11">
        <v>719</v>
      </c>
      <c r="F8" s="13"/>
    </row>
    <row r="9" spans="1:6" s="12" customFormat="1" ht="15" customHeight="1">
      <c r="A9" s="3"/>
      <c r="B9" s="13"/>
      <c r="C9" s="13"/>
      <c r="E9" s="11" t="s">
        <v>9</v>
      </c>
      <c r="F9" s="11">
        <f>SUM($E$3:$E$8)</f>
        <v>27463</v>
      </c>
    </row>
    <row r="10" spans="1:6" s="12" customFormat="1" ht="15" customHeight="1">
      <c r="A10" s="10" t="s">
        <v>10</v>
      </c>
      <c r="B10" s="11">
        <v>31895</v>
      </c>
      <c r="C10" s="11">
        <v>345012</v>
      </c>
      <c r="E10" s="13"/>
      <c r="F10" s="13"/>
    </row>
    <row r="11" spans="1:6" s="12" customFormat="1" ht="15" customHeight="1">
      <c r="A11" s="3"/>
      <c r="B11" s="13"/>
      <c r="C11" s="13"/>
      <c r="D11" s="14" t="s">
        <v>11</v>
      </c>
      <c r="E11" s="11">
        <v>1283</v>
      </c>
      <c r="F11" s="13"/>
    </row>
    <row r="12" spans="1:6" s="12" customFormat="1" ht="30" customHeight="1">
      <c r="A12" s="3"/>
      <c r="B12" s="13"/>
      <c r="C12" s="13"/>
      <c r="D12" s="14" t="s">
        <v>12</v>
      </c>
      <c r="E12" s="11">
        <v>648</v>
      </c>
      <c r="F12" s="13"/>
    </row>
    <row r="13" spans="1:6" s="12" customFormat="1" ht="15" customHeight="1">
      <c r="A13" s="3"/>
      <c r="B13" s="13"/>
      <c r="C13" s="13"/>
      <c r="D13" s="5" t="s">
        <v>13</v>
      </c>
      <c r="E13" s="11">
        <v>458</v>
      </c>
      <c r="F13" s="13"/>
    </row>
    <row r="14" spans="1:6" s="12" customFormat="1" ht="15" customHeight="1">
      <c r="A14" s="3"/>
      <c r="B14" s="13"/>
      <c r="C14" s="13"/>
      <c r="E14" s="11" t="s">
        <v>9</v>
      </c>
      <c r="F14" s="11">
        <f>SUM($E$10:$E$13)</f>
        <v>2389</v>
      </c>
    </row>
    <row r="15" spans="1:6" s="12" customFormat="1" ht="15" customHeight="1">
      <c r="A15" s="10" t="s">
        <v>14</v>
      </c>
      <c r="B15" s="11">
        <v>1090997</v>
      </c>
      <c r="C15" s="11">
        <v>300950</v>
      </c>
      <c r="E15" s="13"/>
      <c r="F15" s="13"/>
    </row>
    <row r="16" spans="1:6" s="12" customFormat="1" ht="15" customHeight="1">
      <c r="A16" s="3"/>
      <c r="B16" s="13"/>
      <c r="C16" s="13"/>
      <c r="D16" s="14" t="s">
        <v>15</v>
      </c>
      <c r="E16" s="11">
        <v>464318</v>
      </c>
      <c r="F16" s="13"/>
    </row>
    <row r="17" spans="1:6" s="12" customFormat="1" ht="15" customHeight="1">
      <c r="A17" s="3"/>
      <c r="B17" s="13"/>
      <c r="C17" s="13"/>
      <c r="D17" s="14" t="s">
        <v>16</v>
      </c>
      <c r="E17" s="13">
        <v>245684</v>
      </c>
      <c r="F17" s="13"/>
    </row>
    <row r="18" spans="1:6" s="12" customFormat="1" ht="15" customHeight="1">
      <c r="A18" s="3"/>
      <c r="B18" s="13"/>
      <c r="C18" s="13"/>
      <c r="D18" s="14" t="s">
        <v>17</v>
      </c>
      <c r="E18" s="11">
        <v>11437</v>
      </c>
      <c r="F18" s="13"/>
    </row>
    <row r="19" spans="1:6" s="12" customFormat="1" ht="15" customHeight="1">
      <c r="A19" s="3"/>
      <c r="B19" s="13"/>
      <c r="C19" s="13"/>
      <c r="E19" s="11" t="s">
        <v>9</v>
      </c>
      <c r="F19" s="11">
        <f>SUM($E$15:$E$18)</f>
        <v>721439</v>
      </c>
    </row>
    <row r="20" spans="1:6" s="12" customFormat="1" ht="15" customHeight="1">
      <c r="A20" s="10" t="s">
        <v>18</v>
      </c>
      <c r="B20" s="11">
        <v>61364</v>
      </c>
      <c r="C20" s="11">
        <v>379577</v>
      </c>
      <c r="E20" s="13"/>
      <c r="F20" s="13"/>
    </row>
    <row r="21" spans="1:6" s="12" customFormat="1" ht="15" customHeight="1">
      <c r="A21" s="3"/>
      <c r="B21" s="13"/>
      <c r="C21" s="13"/>
      <c r="D21" s="14" t="s">
        <v>19</v>
      </c>
      <c r="E21" s="11">
        <v>4710</v>
      </c>
      <c r="F21" s="13"/>
    </row>
    <row r="22" spans="1:6" s="12" customFormat="1" ht="15" customHeight="1">
      <c r="A22" s="3"/>
      <c r="B22" s="13"/>
      <c r="C22" s="13"/>
      <c r="E22" s="11" t="s">
        <v>9</v>
      </c>
      <c r="F22" s="11">
        <f>SUM($E$20:$E$21)</f>
        <v>4710</v>
      </c>
    </row>
    <row r="23" spans="1:6" s="12" customFormat="1" ht="15" customHeight="1">
      <c r="A23" s="10" t="s">
        <v>20</v>
      </c>
      <c r="B23" s="11">
        <v>16623</v>
      </c>
      <c r="C23" s="11">
        <v>224906</v>
      </c>
      <c r="E23" s="13"/>
      <c r="F23" s="13"/>
    </row>
    <row r="24" spans="1:6" s="12" customFormat="1" ht="15" customHeight="1">
      <c r="A24" s="3"/>
      <c r="B24" s="13"/>
      <c r="C24" s="13"/>
      <c r="D24" s="14" t="s">
        <v>21</v>
      </c>
      <c r="E24" s="11">
        <v>949</v>
      </c>
      <c r="F24" s="13"/>
    </row>
    <row r="25" spans="1:6" s="12" customFormat="1" ht="15" customHeight="1">
      <c r="A25" s="3"/>
      <c r="B25" s="13"/>
      <c r="C25" s="13"/>
      <c r="D25" s="14" t="s">
        <v>22</v>
      </c>
      <c r="E25" s="11">
        <v>700</v>
      </c>
      <c r="F25" s="13"/>
    </row>
    <row r="26" spans="1:6" s="12" customFormat="1" ht="30" customHeight="1">
      <c r="A26" s="3"/>
      <c r="B26" s="13"/>
      <c r="C26" s="13"/>
      <c r="D26" s="14" t="s">
        <v>23</v>
      </c>
      <c r="E26" s="11">
        <v>135</v>
      </c>
      <c r="F26" s="13"/>
    </row>
    <row r="27" spans="1:6" s="12" customFormat="1" ht="15" customHeight="1">
      <c r="A27" s="3"/>
      <c r="B27" s="13"/>
      <c r="C27" s="13"/>
      <c r="E27" s="11" t="s">
        <v>9</v>
      </c>
      <c r="F27" s="11">
        <f>SUM($E$23:$E$26)</f>
        <v>1784</v>
      </c>
    </row>
    <row r="28" spans="1:6" s="12" customFormat="1" ht="15" customHeight="1">
      <c r="A28" s="10" t="s">
        <v>24</v>
      </c>
      <c r="B28" s="11">
        <v>85217</v>
      </c>
      <c r="C28" s="11">
        <v>447841</v>
      </c>
      <c r="E28" s="13"/>
      <c r="F28" s="13"/>
    </row>
    <row r="29" spans="1:6" s="12" customFormat="1" ht="30" customHeight="1">
      <c r="A29" s="3"/>
      <c r="B29" s="13"/>
      <c r="C29" s="13"/>
      <c r="D29" s="14" t="s">
        <v>25</v>
      </c>
      <c r="E29" s="11">
        <v>4974</v>
      </c>
      <c r="F29" s="13"/>
    </row>
    <row r="30" spans="1:6" s="12" customFormat="1" ht="15" customHeight="1">
      <c r="A30" s="3"/>
      <c r="B30" s="13"/>
      <c r="C30" s="13"/>
      <c r="D30" s="14" t="s">
        <v>26</v>
      </c>
      <c r="E30" s="11">
        <v>164</v>
      </c>
      <c r="F30" s="13"/>
    </row>
    <row r="31" spans="1:6" s="12" customFormat="1" ht="15" customHeight="1">
      <c r="A31" s="3"/>
      <c r="B31" s="13"/>
      <c r="C31" s="13"/>
      <c r="D31" s="14" t="s">
        <v>27</v>
      </c>
      <c r="E31" s="11">
        <v>21</v>
      </c>
      <c r="F31" s="13"/>
    </row>
    <row r="32" spans="1:6" s="12" customFormat="1" ht="15" customHeight="1">
      <c r="A32" s="3"/>
      <c r="B32" s="13"/>
      <c r="C32" s="13"/>
      <c r="E32" s="11" t="s">
        <v>9</v>
      </c>
      <c r="F32" s="11">
        <f>SUM($E$28:$E$31)</f>
        <v>5159</v>
      </c>
    </row>
    <row r="33" spans="1:6" s="12" customFormat="1" ht="15" customHeight="1">
      <c r="A33" s="10" t="s">
        <v>28</v>
      </c>
      <c r="B33" s="11">
        <v>99030</v>
      </c>
      <c r="C33" s="11">
        <v>345803</v>
      </c>
      <c r="E33" s="13"/>
      <c r="F33" s="13"/>
    </row>
    <row r="34" spans="1:6" s="12" customFormat="1" ht="15" customHeight="1">
      <c r="A34" s="3"/>
      <c r="B34" s="13"/>
      <c r="C34" s="13"/>
      <c r="D34" s="14" t="s">
        <v>29</v>
      </c>
      <c r="E34" s="11">
        <v>10367</v>
      </c>
      <c r="F34" s="13"/>
    </row>
    <row r="35" spans="1:6" s="12" customFormat="1" ht="15" customHeight="1">
      <c r="A35" s="3"/>
      <c r="B35" s="13"/>
      <c r="C35" s="13"/>
      <c r="E35" s="11" t="s">
        <v>9</v>
      </c>
      <c r="F35" s="11">
        <f>SUM($E$33:$E$34)</f>
        <v>10367</v>
      </c>
    </row>
    <row r="36" spans="1:6" s="12" customFormat="1" ht="15" customHeight="1">
      <c r="A36" s="10" t="s">
        <v>30</v>
      </c>
      <c r="B36" s="11">
        <v>190653</v>
      </c>
      <c r="C36" s="11">
        <v>885400</v>
      </c>
      <c r="E36" s="13"/>
      <c r="F36" s="13"/>
    </row>
    <row r="37" spans="1:6" s="12" customFormat="1" ht="15" customHeight="1">
      <c r="A37" s="3"/>
      <c r="B37" s="13"/>
      <c r="C37" s="13"/>
      <c r="D37" s="14" t="s">
        <v>31</v>
      </c>
      <c r="E37" s="11">
        <v>18950</v>
      </c>
      <c r="F37" s="13"/>
    </row>
    <row r="38" spans="1:6" s="12" customFormat="1" ht="15" customHeight="1">
      <c r="A38" s="3"/>
      <c r="B38" s="13"/>
      <c r="C38" s="13"/>
      <c r="D38" s="14" t="s">
        <v>32</v>
      </c>
      <c r="E38" s="11">
        <v>7105</v>
      </c>
      <c r="F38" s="13"/>
    </row>
    <row r="39" spans="1:6" s="12" customFormat="1" ht="15" customHeight="1">
      <c r="A39" s="3"/>
      <c r="B39" s="13"/>
      <c r="C39" s="13"/>
      <c r="D39" s="14" t="s">
        <v>33</v>
      </c>
      <c r="E39" s="11">
        <v>732</v>
      </c>
      <c r="F39" s="13"/>
    </row>
    <row r="40" spans="1:6" s="12" customFormat="1" ht="15" customHeight="1">
      <c r="A40" s="3"/>
      <c r="B40" s="13"/>
      <c r="C40" s="13"/>
      <c r="D40" s="14" t="s">
        <v>34</v>
      </c>
      <c r="E40" s="11">
        <v>309</v>
      </c>
      <c r="F40" s="13"/>
    </row>
    <row r="41" spans="1:6" s="12" customFormat="1" ht="15" customHeight="1">
      <c r="A41" s="3"/>
      <c r="B41" s="13"/>
      <c r="C41" s="13"/>
      <c r="E41" s="11" t="s">
        <v>9</v>
      </c>
      <c r="F41" s="11">
        <f>SUM($E$36:$E$40)</f>
        <v>27096</v>
      </c>
    </row>
    <row r="42" spans="1:6" s="12" customFormat="1" ht="15" customHeight="1">
      <c r="A42" s="10" t="s">
        <v>35</v>
      </c>
      <c r="B42" s="11">
        <v>90985</v>
      </c>
      <c r="C42" s="11">
        <v>363630</v>
      </c>
      <c r="E42" s="13"/>
      <c r="F42" s="13"/>
    </row>
    <row r="43" spans="1:6" s="12" customFormat="1" ht="15" customHeight="1">
      <c r="A43" s="3"/>
      <c r="B43" s="13"/>
      <c r="C43" s="13"/>
      <c r="D43" s="14" t="s">
        <v>36</v>
      </c>
      <c r="E43" s="11">
        <v>4999</v>
      </c>
      <c r="F43" s="13"/>
    </row>
    <row r="44" spans="1:6" s="12" customFormat="1" ht="30" customHeight="1">
      <c r="A44" s="3"/>
      <c r="B44" s="13"/>
      <c r="C44" s="13"/>
      <c r="D44" s="14" t="s">
        <v>37</v>
      </c>
      <c r="E44" s="11">
        <v>197</v>
      </c>
      <c r="F44" s="13"/>
    </row>
    <row r="45" spans="1:6" s="12" customFormat="1" ht="30" customHeight="1">
      <c r="A45" s="3"/>
      <c r="B45" s="13"/>
      <c r="C45" s="13"/>
      <c r="D45" s="14" t="s">
        <v>38</v>
      </c>
      <c r="E45" s="11">
        <v>178</v>
      </c>
      <c r="F45" s="13"/>
    </row>
    <row r="46" spans="1:6" s="12" customFormat="1" ht="15" customHeight="1">
      <c r="A46" s="3"/>
      <c r="B46" s="13"/>
      <c r="C46" s="13"/>
      <c r="E46" s="11" t="s">
        <v>9</v>
      </c>
      <c r="F46" s="11">
        <f>SUM($E$42:$E$45)</f>
        <v>5374</v>
      </c>
    </row>
    <row r="47" spans="1:6" s="12" customFormat="1" ht="15" customHeight="1">
      <c r="A47" s="10" t="s">
        <v>39</v>
      </c>
      <c r="B47" s="11">
        <v>51804</v>
      </c>
      <c r="C47" s="11">
        <v>622104</v>
      </c>
      <c r="E47" s="13"/>
      <c r="F47" s="13"/>
    </row>
    <row r="48" spans="1:6" s="12" customFormat="1" ht="15" customHeight="1">
      <c r="A48" s="3"/>
      <c r="B48" s="13"/>
      <c r="C48" s="13"/>
      <c r="D48" s="14" t="s">
        <v>40</v>
      </c>
      <c r="E48" s="11">
        <v>4862</v>
      </c>
      <c r="F48" s="13"/>
    </row>
    <row r="49" spans="1:6" s="12" customFormat="1" ht="15" customHeight="1">
      <c r="A49" s="3"/>
      <c r="B49" s="13"/>
      <c r="C49" s="13"/>
      <c r="D49" s="14" t="s">
        <v>41</v>
      </c>
      <c r="E49" s="11">
        <v>43</v>
      </c>
      <c r="F49" s="13"/>
    </row>
    <row r="50" spans="1:6" s="12" customFormat="1" ht="15" customHeight="1">
      <c r="A50" s="3"/>
      <c r="B50" s="13"/>
      <c r="C50" s="13"/>
      <c r="E50" s="11" t="s">
        <v>9</v>
      </c>
      <c r="F50" s="11">
        <f>SUM($E$47:$E$49)</f>
        <v>4905</v>
      </c>
    </row>
    <row r="51" spans="1:6" s="12" customFormat="1" ht="15" customHeight="1">
      <c r="A51" s="10" t="s">
        <v>42</v>
      </c>
      <c r="B51" s="11">
        <v>49246</v>
      </c>
      <c r="C51" s="11">
        <v>229426</v>
      </c>
      <c r="E51" s="13"/>
      <c r="F51" s="13"/>
    </row>
    <row r="52" spans="1:6" s="12" customFormat="1" ht="30" customHeight="1">
      <c r="A52" s="3"/>
      <c r="B52" s="13"/>
      <c r="C52" s="13"/>
      <c r="D52" s="14" t="s">
        <v>43</v>
      </c>
      <c r="E52" s="11">
        <v>1432</v>
      </c>
      <c r="F52" s="13"/>
    </row>
    <row r="53" spans="1:6" s="12" customFormat="1" ht="15" customHeight="1">
      <c r="A53" s="3"/>
      <c r="B53" s="13"/>
      <c r="C53" s="13"/>
      <c r="E53" s="11" t="s">
        <v>9</v>
      </c>
      <c r="F53" s="11">
        <f>SUM($E$51:$E$52)</f>
        <v>1432</v>
      </c>
    </row>
    <row r="54" spans="1:6" s="12" customFormat="1" ht="15" customHeight="1">
      <c r="A54" s="10" t="s">
        <v>44</v>
      </c>
      <c r="B54" s="11">
        <v>50793</v>
      </c>
      <c r="C54" s="11">
        <v>214237</v>
      </c>
      <c r="E54" s="13"/>
      <c r="F54" s="13"/>
    </row>
    <row r="55" spans="1:6" s="12" customFormat="1" ht="15" customHeight="1">
      <c r="A55" s="3"/>
      <c r="B55" s="13"/>
      <c r="C55" s="13"/>
      <c r="D55" s="14" t="s">
        <v>45</v>
      </c>
      <c r="E55" s="11">
        <v>2775</v>
      </c>
      <c r="F55" s="13"/>
    </row>
    <row r="56" spans="1:6" s="12" customFormat="1" ht="15" customHeight="1">
      <c r="A56" s="3"/>
      <c r="B56" s="13"/>
      <c r="C56" s="13"/>
      <c r="E56" s="11" t="s">
        <v>9</v>
      </c>
      <c r="F56" s="11">
        <f>SUM($E$54:$E$55)</f>
        <v>2775</v>
      </c>
    </row>
    <row r="57" spans="1:6" s="12" customFormat="1" ht="15" customHeight="1">
      <c r="A57" s="10" t="s">
        <v>46</v>
      </c>
      <c r="B57" s="11">
        <v>30897</v>
      </c>
      <c r="C57" s="11">
        <v>645966</v>
      </c>
      <c r="E57" s="13"/>
      <c r="F57" s="13"/>
    </row>
    <row r="58" spans="1:6" s="12" customFormat="1" ht="30" customHeight="1">
      <c r="A58" s="3"/>
      <c r="B58" s="13"/>
      <c r="C58" s="13"/>
      <c r="D58" s="14" t="s">
        <v>47</v>
      </c>
      <c r="E58" s="11">
        <v>2807</v>
      </c>
      <c r="F58" s="13"/>
    </row>
    <row r="59" spans="1:6" s="12" customFormat="1" ht="15" customHeight="1">
      <c r="A59" s="3"/>
      <c r="B59" s="13"/>
      <c r="C59" s="13"/>
      <c r="D59" s="14" t="s">
        <v>48</v>
      </c>
      <c r="E59" s="11">
        <v>1938</v>
      </c>
      <c r="F59" s="13"/>
    </row>
    <row r="60" spans="1:6" s="12" customFormat="1" ht="15" customHeight="1">
      <c r="A60" s="3"/>
      <c r="B60" s="13"/>
      <c r="C60" s="13"/>
      <c r="D60" s="14" t="s">
        <v>49</v>
      </c>
      <c r="E60" s="11">
        <v>106</v>
      </c>
      <c r="F60" s="13"/>
    </row>
    <row r="61" spans="1:6" s="12" customFormat="1" ht="15" customHeight="1">
      <c r="A61" s="3"/>
      <c r="B61" s="13"/>
      <c r="C61" s="13"/>
      <c r="D61" s="14" t="s">
        <v>50</v>
      </c>
      <c r="E61" s="11">
        <v>35</v>
      </c>
      <c r="F61" s="13"/>
    </row>
    <row r="62" spans="1:6" s="12" customFormat="1" ht="15" customHeight="1">
      <c r="A62" s="3"/>
      <c r="B62" s="13"/>
      <c r="C62" s="13"/>
      <c r="D62" s="14" t="s">
        <v>51</v>
      </c>
      <c r="E62" s="11">
        <v>33</v>
      </c>
      <c r="F62" s="13"/>
    </row>
    <row r="63" spans="1:6" s="12" customFormat="1" ht="15" customHeight="1">
      <c r="A63" s="3"/>
      <c r="B63" s="13"/>
      <c r="C63" s="13"/>
      <c r="E63" s="11" t="s">
        <v>9</v>
      </c>
      <c r="F63" s="11">
        <f>SUM($E$57:$E$62)</f>
        <v>4919</v>
      </c>
    </row>
    <row r="64" spans="1:6" s="12" customFormat="1" ht="15" customHeight="1">
      <c r="A64" s="10" t="s">
        <v>52</v>
      </c>
      <c r="B64" s="11">
        <v>25846</v>
      </c>
      <c r="C64" s="11">
        <v>258959</v>
      </c>
      <c r="E64" s="13"/>
      <c r="F64" s="13"/>
    </row>
    <row r="65" spans="1:6" s="12" customFormat="1" ht="15" customHeight="1">
      <c r="A65" s="3"/>
      <c r="B65" s="13"/>
      <c r="C65" s="13"/>
      <c r="D65" s="14" t="s">
        <v>53</v>
      </c>
      <c r="E65" s="11">
        <v>1842</v>
      </c>
      <c r="F65" s="13"/>
    </row>
    <row r="66" spans="1:6" s="12" customFormat="1" ht="30" customHeight="1">
      <c r="A66" s="3"/>
      <c r="B66" s="13"/>
      <c r="C66" s="13"/>
      <c r="D66" s="14" t="s">
        <v>54</v>
      </c>
      <c r="E66" s="11">
        <v>60</v>
      </c>
      <c r="F66" s="13"/>
    </row>
    <row r="67" spans="1:6" s="12" customFormat="1" ht="15" customHeight="1">
      <c r="A67" s="3"/>
      <c r="B67" s="13"/>
      <c r="C67" s="13"/>
      <c r="D67" s="14" t="s">
        <v>55</v>
      </c>
      <c r="E67" s="11">
        <v>1</v>
      </c>
      <c r="F67" s="13"/>
    </row>
    <row r="68" spans="1:6" s="12" customFormat="1" ht="15" customHeight="1">
      <c r="A68" s="3"/>
      <c r="B68" s="13"/>
      <c r="C68" s="13"/>
      <c r="E68" s="11" t="s">
        <v>9</v>
      </c>
      <c r="F68" s="11">
        <f>SUM($E$64:$E$67)</f>
        <v>1903</v>
      </c>
    </row>
    <row r="69" spans="1:6" s="12" customFormat="1" ht="15" customHeight="1">
      <c r="A69" s="10" t="s">
        <v>56</v>
      </c>
      <c r="B69" s="11">
        <v>41224</v>
      </c>
      <c r="C69" s="11">
        <v>249146</v>
      </c>
      <c r="E69" s="13"/>
      <c r="F69" s="13"/>
    </row>
    <row r="70" spans="1:6" s="12" customFormat="1" ht="15" customHeight="1">
      <c r="A70" s="3"/>
      <c r="B70" s="13"/>
      <c r="C70" s="13"/>
      <c r="D70" s="14" t="s">
        <v>57</v>
      </c>
      <c r="E70" s="11">
        <v>1528</v>
      </c>
      <c r="F70" s="13"/>
    </row>
    <row r="71" spans="1:6" s="12" customFormat="1" ht="15" customHeight="1">
      <c r="A71" s="3"/>
      <c r="B71" s="13"/>
      <c r="C71" s="13"/>
      <c r="E71" s="11" t="s">
        <v>9</v>
      </c>
      <c r="F71" s="11">
        <f>SUM($E$69:$E$70)</f>
        <v>1528</v>
      </c>
    </row>
    <row r="72" spans="1:6" s="12" customFormat="1" ht="15" customHeight="1">
      <c r="A72" s="10" t="s">
        <v>58</v>
      </c>
      <c r="B72" s="11">
        <v>335259</v>
      </c>
      <c r="C72" s="11">
        <v>990977</v>
      </c>
      <c r="E72" s="13"/>
      <c r="F72" s="13"/>
    </row>
    <row r="73" spans="1:6" s="12" customFormat="1" ht="15" customHeight="1">
      <c r="A73" s="3"/>
      <c r="B73" s="13"/>
      <c r="C73" s="13"/>
      <c r="D73" s="14" t="s">
        <v>59</v>
      </c>
      <c r="E73" s="11">
        <v>20875</v>
      </c>
      <c r="F73" s="13"/>
    </row>
    <row r="74" spans="1:6" s="12" customFormat="1" ht="15" customHeight="1">
      <c r="A74" s="3"/>
      <c r="B74" s="13"/>
      <c r="C74" s="13"/>
      <c r="E74" s="11" t="s">
        <v>9</v>
      </c>
      <c r="F74" s="11">
        <f>SUM($E$72:$E$73)</f>
        <v>20875</v>
      </c>
    </row>
    <row r="75" spans="1:6" s="12" customFormat="1" ht="15" customHeight="1">
      <c r="A75" s="10" t="s">
        <v>60</v>
      </c>
      <c r="B75" s="11">
        <v>218112</v>
      </c>
      <c r="C75" s="11">
        <v>230571</v>
      </c>
      <c r="E75" s="13"/>
      <c r="F75" s="13"/>
    </row>
    <row r="76" spans="1:6" s="12" customFormat="1" ht="15" customHeight="1">
      <c r="A76" s="3"/>
      <c r="B76" s="13"/>
      <c r="C76" s="13"/>
      <c r="D76" s="14" t="s">
        <v>61</v>
      </c>
      <c r="E76" s="11">
        <v>49246</v>
      </c>
      <c r="F76" s="13"/>
    </row>
    <row r="77" spans="1:6" s="12" customFormat="1" ht="30" customHeight="1">
      <c r="A77" s="3"/>
      <c r="B77" s="13"/>
      <c r="C77" s="13"/>
      <c r="D77" s="14" t="s">
        <v>62</v>
      </c>
      <c r="E77" s="11">
        <v>4558</v>
      </c>
      <c r="F77" s="13"/>
    </row>
    <row r="78" spans="1:6" s="12" customFormat="1" ht="30" customHeight="1">
      <c r="A78" s="3"/>
      <c r="B78" s="13"/>
      <c r="C78" s="13"/>
      <c r="D78" s="14" t="s">
        <v>63</v>
      </c>
      <c r="E78" s="11">
        <v>3065</v>
      </c>
      <c r="F78" s="13"/>
    </row>
    <row r="79" spans="1:6" s="12" customFormat="1" ht="15" customHeight="1">
      <c r="A79" s="3"/>
      <c r="B79" s="13"/>
      <c r="C79" s="13"/>
      <c r="E79" s="11" t="s">
        <v>9</v>
      </c>
      <c r="F79" s="11">
        <f>SUM($E$75:$E$78)</f>
        <v>56869</v>
      </c>
    </row>
    <row r="80" spans="1:6" s="12" customFormat="1" ht="15" customHeight="1">
      <c r="A80" s="10" t="s">
        <v>64</v>
      </c>
      <c r="B80" s="11">
        <v>145686</v>
      </c>
      <c r="C80" s="11">
        <v>2718782</v>
      </c>
      <c r="E80" s="13"/>
      <c r="F80" s="13"/>
    </row>
    <row r="81" spans="1:7" s="12" customFormat="1" ht="15" customHeight="1">
      <c r="A81" s="3"/>
      <c r="B81" s="13"/>
      <c r="C81" s="13"/>
      <c r="D81" s="14" t="s">
        <v>65</v>
      </c>
      <c r="E81" s="11">
        <v>8341</v>
      </c>
      <c r="F81" s="13"/>
    </row>
    <row r="82" spans="1:7" s="12" customFormat="1" ht="15" customHeight="1">
      <c r="A82" s="3"/>
      <c r="B82" s="13"/>
      <c r="C82" s="13"/>
      <c r="D82" s="14" t="s">
        <v>66</v>
      </c>
      <c r="E82" s="11">
        <v>3089</v>
      </c>
      <c r="F82" s="13"/>
    </row>
    <row r="83" spans="1:7" s="12" customFormat="1" ht="30" customHeight="1">
      <c r="A83" s="3"/>
      <c r="B83" s="13"/>
      <c r="C83" s="13"/>
      <c r="D83" s="14" t="s">
        <v>67</v>
      </c>
      <c r="E83" s="11">
        <v>613</v>
      </c>
      <c r="F83" s="13"/>
    </row>
    <row r="84" spans="1:7" s="12" customFormat="1" ht="15" customHeight="1">
      <c r="A84" s="3"/>
      <c r="B84" s="13"/>
      <c r="C84" s="13"/>
      <c r="D84" s="14" t="s">
        <v>68</v>
      </c>
      <c r="E84" s="11">
        <v>442</v>
      </c>
      <c r="F84" s="13"/>
    </row>
    <row r="85" spans="1:7" s="12" customFormat="1" ht="15" customHeight="1">
      <c r="A85" s="3"/>
      <c r="B85" s="13"/>
      <c r="C85" s="13"/>
      <c r="E85" s="11" t="s">
        <v>9</v>
      </c>
      <c r="F85" s="11">
        <f>SUM($E$80:$E$84)</f>
        <v>12485</v>
      </c>
    </row>
    <row r="86" spans="1:7" s="12" customFormat="1" ht="15" customHeight="1">
      <c r="A86" s="10" t="s">
        <v>69</v>
      </c>
      <c r="B86" s="11">
        <v>31764</v>
      </c>
      <c r="C86" s="11">
        <v>256780</v>
      </c>
      <c r="E86" s="13"/>
      <c r="F86" s="13"/>
    </row>
    <row r="87" spans="1:7" s="12" customFormat="1" ht="15" customHeight="1">
      <c r="A87" s="3"/>
      <c r="B87" s="13"/>
      <c r="C87" s="13"/>
      <c r="D87" s="14" t="s">
        <v>70</v>
      </c>
      <c r="E87" s="11">
        <v>2107</v>
      </c>
      <c r="F87" s="13"/>
    </row>
    <row r="88" spans="1:7" s="12" customFormat="1" ht="15" customHeight="1">
      <c r="A88" s="3"/>
      <c r="B88" s="13"/>
      <c r="C88" s="13"/>
      <c r="D88" s="14" t="s">
        <v>71</v>
      </c>
      <c r="E88" s="11">
        <v>300</v>
      </c>
      <c r="F88" s="13"/>
    </row>
    <row r="89" spans="1:7" s="12" customFormat="1" ht="30" customHeight="1">
      <c r="A89" s="3"/>
      <c r="B89" s="13"/>
      <c r="C89" s="13"/>
      <c r="D89" s="14" t="s">
        <v>72</v>
      </c>
      <c r="E89" s="11">
        <v>124</v>
      </c>
      <c r="F89" s="13"/>
    </row>
    <row r="90" spans="1:7" s="12" customFormat="1" ht="15" customHeight="1">
      <c r="A90" s="3"/>
      <c r="B90" s="13"/>
      <c r="C90" s="13"/>
      <c r="E90" s="11" t="s">
        <v>9</v>
      </c>
      <c r="F90" s="11">
        <f>SUM($E$86:$E$89)</f>
        <v>2531</v>
      </c>
    </row>
    <row r="91" spans="1:7" s="12" customFormat="1" ht="15" customHeight="1">
      <c r="A91" s="10" t="s">
        <v>73</v>
      </c>
      <c r="B91" s="11">
        <v>49883</v>
      </c>
      <c r="C91" s="11">
        <v>297517</v>
      </c>
      <c r="E91" s="13"/>
      <c r="F91" s="13"/>
    </row>
    <row r="92" spans="1:7" s="12" customFormat="1" ht="15" customHeight="1">
      <c r="A92" s="3"/>
      <c r="B92" s="13"/>
      <c r="C92" s="13"/>
      <c r="D92" s="14" t="s">
        <v>74</v>
      </c>
      <c r="E92" s="11">
        <v>5076</v>
      </c>
      <c r="F92" s="13"/>
    </row>
    <row r="93" spans="1:7" s="12" customFormat="1" ht="15" customHeight="1">
      <c r="A93" s="3"/>
      <c r="B93" s="13"/>
      <c r="C93" s="13"/>
      <c r="D93" s="14" t="s">
        <v>75</v>
      </c>
      <c r="E93" s="11">
        <v>1964</v>
      </c>
      <c r="F93" s="13"/>
    </row>
    <row r="94" spans="1:7" s="12" customFormat="1" ht="15" customHeight="1">
      <c r="A94" s="3"/>
      <c r="B94" s="13"/>
      <c r="C94" s="13"/>
      <c r="D94" s="14" t="s">
        <v>76</v>
      </c>
      <c r="E94" s="11">
        <v>465</v>
      </c>
      <c r="F94" s="13"/>
    </row>
    <row r="95" spans="1:7" s="12" customFormat="1" ht="15" customHeight="1">
      <c r="A95" s="3"/>
      <c r="B95" s="13"/>
      <c r="C95" s="13"/>
      <c r="D95" s="14" t="s">
        <v>77</v>
      </c>
      <c r="E95" s="11">
        <v>3</v>
      </c>
      <c r="F95" s="13"/>
      <c r="G95" s="14"/>
    </row>
    <row r="96" spans="1:7" s="12" customFormat="1" ht="15" customHeight="1">
      <c r="A96" s="3"/>
      <c r="B96" s="13"/>
      <c r="C96" s="13"/>
      <c r="E96" s="11" t="s">
        <v>9</v>
      </c>
      <c r="F96" s="11">
        <f>SUM($E$91:$E$95)</f>
        <v>7508</v>
      </c>
    </row>
    <row r="97" spans="1:6" s="12" customFormat="1" ht="15" customHeight="1">
      <c r="A97" s="10" t="s">
        <v>78</v>
      </c>
      <c r="B97" s="11">
        <v>49726</v>
      </c>
      <c r="C97" s="11">
        <v>390113</v>
      </c>
      <c r="E97" s="13"/>
      <c r="F97" s="13"/>
    </row>
    <row r="98" spans="1:6" s="12" customFormat="1" ht="15" customHeight="1">
      <c r="A98" s="3"/>
      <c r="B98" s="13"/>
      <c r="C98" s="13"/>
      <c r="D98" s="14" t="s">
        <v>79</v>
      </c>
      <c r="E98" s="11">
        <v>1500</v>
      </c>
      <c r="F98" s="13"/>
    </row>
    <row r="99" spans="1:6" s="12" customFormat="1" ht="15" customHeight="1">
      <c r="A99" s="3"/>
      <c r="B99" s="13"/>
      <c r="C99" s="13"/>
      <c r="D99" s="14" t="s">
        <v>80</v>
      </c>
      <c r="E99" s="11">
        <v>1494</v>
      </c>
      <c r="F99" s="13"/>
    </row>
    <row r="100" spans="1:6" s="12" customFormat="1" ht="15" customHeight="1">
      <c r="A100" s="3"/>
      <c r="B100" s="13"/>
      <c r="C100" s="13"/>
      <c r="E100" s="11" t="s">
        <v>9</v>
      </c>
      <c r="F100" s="11">
        <f>SUM($E$97:$E$99)</f>
        <v>2994</v>
      </c>
    </row>
    <row r="101" spans="1:6" s="12" customFormat="1" ht="15" customHeight="1">
      <c r="A101" s="10" t="s">
        <v>81</v>
      </c>
      <c r="B101" s="11">
        <v>124506</v>
      </c>
      <c r="C101" s="11">
        <v>439886</v>
      </c>
      <c r="E101" s="13"/>
      <c r="F101" s="13"/>
    </row>
    <row r="102" spans="1:6" s="12" customFormat="1" ht="15" customHeight="1">
      <c r="A102" s="3"/>
      <c r="B102" s="13"/>
      <c r="C102" s="13"/>
      <c r="D102" s="14" t="s">
        <v>82</v>
      </c>
      <c r="E102" s="11">
        <v>9077</v>
      </c>
      <c r="F102" s="13"/>
    </row>
    <row r="103" spans="1:6" s="12" customFormat="1" ht="15" customHeight="1">
      <c r="A103" s="3"/>
      <c r="B103" s="13"/>
      <c r="C103" s="13"/>
      <c r="D103" s="14" t="s">
        <v>83</v>
      </c>
      <c r="E103" s="11">
        <v>1407</v>
      </c>
      <c r="F103" s="13"/>
    </row>
    <row r="104" spans="1:6" s="12" customFormat="1" ht="15" customHeight="1">
      <c r="A104" s="3"/>
      <c r="B104" s="13"/>
      <c r="C104" s="13"/>
      <c r="D104" s="14" t="s">
        <v>84</v>
      </c>
      <c r="E104" s="11">
        <v>545</v>
      </c>
      <c r="F104" s="13"/>
    </row>
    <row r="105" spans="1:6" s="12" customFormat="1" ht="15" customHeight="1">
      <c r="A105" s="3"/>
      <c r="B105" s="13"/>
      <c r="C105" s="13"/>
      <c r="E105" s="11" t="s">
        <v>9</v>
      </c>
      <c r="F105" s="11">
        <f>SUM($E$101:$E$104)</f>
        <v>11029</v>
      </c>
    </row>
    <row r="106" spans="1:6" s="12" customFormat="1" ht="15" customHeight="1">
      <c r="A106" s="10" t="s">
        <v>85</v>
      </c>
      <c r="B106" s="11">
        <v>138988</v>
      </c>
      <c r="C106" s="11">
        <v>822553</v>
      </c>
      <c r="E106" s="13"/>
      <c r="F106" s="13"/>
    </row>
    <row r="107" spans="1:6" s="12" customFormat="1" ht="15" customHeight="1">
      <c r="A107" s="3"/>
      <c r="B107" s="13"/>
      <c r="C107" s="13"/>
      <c r="D107" s="14" t="s">
        <v>86</v>
      </c>
      <c r="E107" s="11">
        <v>8893</v>
      </c>
      <c r="F107" s="13"/>
    </row>
    <row r="108" spans="1:6" s="12" customFormat="1" ht="30" customHeight="1">
      <c r="A108" s="3"/>
      <c r="B108" s="13"/>
      <c r="C108" s="13"/>
      <c r="D108" s="14" t="s">
        <v>87</v>
      </c>
      <c r="E108" s="11">
        <v>3023</v>
      </c>
      <c r="F108" s="13"/>
    </row>
    <row r="109" spans="1:6" s="12" customFormat="1" ht="15" customHeight="1">
      <c r="A109" s="3"/>
      <c r="B109" s="13"/>
      <c r="C109" s="13"/>
      <c r="E109" s="11" t="s">
        <v>9</v>
      </c>
      <c r="F109" s="11">
        <f>SUM($E$106:$E$108)</f>
        <v>11916</v>
      </c>
    </row>
    <row r="110" spans="1:6" s="12" customFormat="1" ht="15" customHeight="1">
      <c r="A110" s="10" t="s">
        <v>88</v>
      </c>
      <c r="B110" s="11">
        <v>102791</v>
      </c>
      <c r="C110" s="11">
        <v>316381</v>
      </c>
      <c r="E110" s="13"/>
      <c r="F110" s="13"/>
    </row>
    <row r="111" spans="1:6" s="12" customFormat="1" ht="30" customHeight="1">
      <c r="A111" s="3"/>
      <c r="B111" s="13"/>
      <c r="C111" s="13"/>
      <c r="D111" s="14" t="s">
        <v>89</v>
      </c>
      <c r="E111" s="11">
        <v>4094</v>
      </c>
      <c r="F111" s="13"/>
    </row>
    <row r="112" spans="1:6" s="12" customFormat="1" ht="15" customHeight="1">
      <c r="A112" s="3"/>
      <c r="B112" s="13"/>
      <c r="C112" s="13"/>
      <c r="D112" s="14" t="s">
        <v>90</v>
      </c>
      <c r="E112" s="11">
        <v>3642</v>
      </c>
      <c r="F112" s="13"/>
    </row>
    <row r="113" spans="1:6" s="12" customFormat="1" ht="15" customHeight="1">
      <c r="A113" s="3"/>
      <c r="B113" s="13"/>
      <c r="C113" s="13"/>
      <c r="D113" s="14" t="s">
        <v>91</v>
      </c>
      <c r="E113" s="11">
        <v>300</v>
      </c>
      <c r="F113" s="13"/>
    </row>
    <row r="114" spans="1:6" s="12" customFormat="1" ht="15" customHeight="1">
      <c r="A114" s="3"/>
      <c r="B114" s="13"/>
      <c r="C114" s="13"/>
      <c r="E114" s="11" t="s">
        <v>9</v>
      </c>
      <c r="F114" s="11">
        <f>SUM($E$110:$E$113)</f>
        <v>8036</v>
      </c>
    </row>
    <row r="115" spans="1:6" s="12" customFormat="1" ht="15" customHeight="1">
      <c r="A115" s="10" t="s">
        <v>92</v>
      </c>
      <c r="B115" s="11">
        <v>217932</v>
      </c>
      <c r="C115" s="11">
        <v>1257676</v>
      </c>
      <c r="E115" s="13"/>
      <c r="F115" s="13"/>
    </row>
    <row r="116" spans="1:6" s="12" customFormat="1" ht="15" customHeight="1">
      <c r="A116" s="3"/>
      <c r="B116" s="13"/>
      <c r="C116" s="13"/>
      <c r="D116" s="14" t="s">
        <v>93</v>
      </c>
      <c r="E116" s="11">
        <v>23242</v>
      </c>
      <c r="F116" s="13"/>
    </row>
    <row r="117" spans="1:6" s="12" customFormat="1" ht="15" customHeight="1">
      <c r="A117" s="3"/>
      <c r="B117" s="13"/>
      <c r="C117" s="13"/>
      <c r="D117" s="14" t="s">
        <v>94</v>
      </c>
      <c r="E117" s="11">
        <v>3891</v>
      </c>
      <c r="F117" s="13"/>
    </row>
    <row r="118" spans="1:6" s="12" customFormat="1" ht="15" customHeight="1">
      <c r="A118" s="3"/>
      <c r="B118" s="13"/>
      <c r="C118" s="13"/>
      <c r="E118" s="11" t="s">
        <v>9</v>
      </c>
      <c r="F118" s="11">
        <f>SUM($E$115:$E$117)</f>
        <v>27133</v>
      </c>
    </row>
    <row r="119" spans="1:6" s="12" customFormat="1" ht="15" customHeight="1">
      <c r="A119" s="10" t="s">
        <v>95</v>
      </c>
      <c r="B119" s="11">
        <v>97920</v>
      </c>
      <c r="C119" s="11">
        <v>649495</v>
      </c>
      <c r="E119" s="13"/>
      <c r="F119" s="13"/>
    </row>
    <row r="120" spans="1:6" s="12" customFormat="1" ht="15" customHeight="1">
      <c r="A120" s="3"/>
      <c r="B120" s="13"/>
      <c r="C120" s="13"/>
      <c r="D120" s="14" t="s">
        <v>96</v>
      </c>
      <c r="E120" s="11">
        <v>5884</v>
      </c>
      <c r="F120" s="13"/>
    </row>
    <row r="121" spans="1:6" s="12" customFormat="1" ht="15" customHeight="1">
      <c r="A121" s="3"/>
      <c r="B121" s="13"/>
      <c r="C121" s="13"/>
      <c r="E121" s="11" t="s">
        <v>9</v>
      </c>
      <c r="F121" s="11">
        <f>SUM($E$119:$E$120)</f>
        <v>5884</v>
      </c>
    </row>
    <row r="122" spans="1:6" s="12" customFormat="1" ht="15" customHeight="1">
      <c r="A122" s="10" t="s">
        <v>97</v>
      </c>
      <c r="B122" s="11">
        <v>88800</v>
      </c>
      <c r="C122" s="11">
        <v>688701</v>
      </c>
      <c r="E122" s="13"/>
      <c r="F122" s="13"/>
    </row>
    <row r="123" spans="1:6" s="12" customFormat="1" ht="15" customHeight="1">
      <c r="A123" s="3"/>
      <c r="B123" s="13"/>
      <c r="C123" s="13"/>
      <c r="D123" s="14" t="s">
        <v>98</v>
      </c>
      <c r="E123" s="11">
        <v>5600</v>
      </c>
      <c r="F123" s="13"/>
    </row>
    <row r="124" spans="1:6" s="12" customFormat="1" ht="30" customHeight="1">
      <c r="A124" s="3"/>
      <c r="B124" s="13"/>
      <c r="C124" s="13"/>
      <c r="D124" s="14" t="s">
        <v>99</v>
      </c>
      <c r="E124" s="11">
        <v>31</v>
      </c>
      <c r="F124" s="13"/>
    </row>
    <row r="125" spans="1:6" s="12" customFormat="1" ht="15" customHeight="1">
      <c r="A125" s="3"/>
      <c r="B125" s="13"/>
      <c r="C125" s="13"/>
      <c r="E125" s="11" t="s">
        <v>9</v>
      </c>
      <c r="F125" s="11">
        <f>SUM($E$122:$E$124)</f>
        <v>5631</v>
      </c>
    </row>
    <row r="126" spans="1:6" s="12" customFormat="1" ht="15" customHeight="1">
      <c r="A126" s="10" t="s">
        <v>100</v>
      </c>
      <c r="B126" s="11">
        <v>68717</v>
      </c>
      <c r="C126" s="11">
        <v>245475</v>
      </c>
      <c r="E126" s="13"/>
      <c r="F126" s="13"/>
    </row>
    <row r="127" spans="1:6" s="12" customFormat="1" ht="15" customHeight="1">
      <c r="A127" s="3"/>
      <c r="B127" s="13"/>
      <c r="C127" s="13"/>
      <c r="D127" s="14" t="s">
        <v>101</v>
      </c>
      <c r="E127" s="11">
        <v>1915</v>
      </c>
      <c r="F127" s="13"/>
    </row>
    <row r="128" spans="1:6" s="12" customFormat="1" ht="15" customHeight="1">
      <c r="A128" s="3"/>
      <c r="B128" s="13"/>
      <c r="C128" s="13"/>
      <c r="D128" s="14" t="s">
        <v>102</v>
      </c>
      <c r="E128" s="11">
        <v>704</v>
      </c>
      <c r="F128" s="13"/>
    </row>
    <row r="129" spans="1:7" s="12" customFormat="1" ht="15" customHeight="1">
      <c r="A129" s="3"/>
      <c r="B129" s="13"/>
      <c r="C129" s="13"/>
      <c r="E129" s="11" t="s">
        <v>9</v>
      </c>
      <c r="F129" s="11">
        <f>SUM($E$126:$E$128)</f>
        <v>2619</v>
      </c>
    </row>
    <row r="130" spans="1:7" s="12" customFormat="1" ht="15" customHeight="1">
      <c r="A130" s="10" t="s">
        <v>103</v>
      </c>
      <c r="B130" s="11">
        <v>163351</v>
      </c>
      <c r="C130" s="11">
        <v>674433</v>
      </c>
      <c r="E130" s="13"/>
      <c r="F130" s="13"/>
    </row>
    <row r="131" spans="1:7" s="12" customFormat="1" ht="15" customHeight="1">
      <c r="A131" s="3"/>
      <c r="B131" s="13"/>
      <c r="C131" s="13"/>
      <c r="D131" s="14" t="s">
        <v>104</v>
      </c>
      <c r="E131" s="11">
        <v>26530</v>
      </c>
      <c r="F131" s="13"/>
    </row>
    <row r="132" spans="1:7" s="12" customFormat="1" ht="15" customHeight="1">
      <c r="A132" s="3"/>
      <c r="B132" s="13"/>
      <c r="C132" s="13"/>
      <c r="D132" s="14" t="s">
        <v>105</v>
      </c>
      <c r="E132" s="11">
        <v>2743</v>
      </c>
      <c r="F132" s="13"/>
    </row>
    <row r="133" spans="1:7" s="12" customFormat="1" ht="30" customHeight="1">
      <c r="A133" s="3"/>
      <c r="B133" s="13"/>
      <c r="C133" s="13"/>
      <c r="D133" s="14" t="s">
        <v>106</v>
      </c>
      <c r="E133" s="11">
        <v>439</v>
      </c>
      <c r="F133" s="13"/>
    </row>
    <row r="134" spans="1:7" s="12" customFormat="1" ht="15" customHeight="1">
      <c r="A134" s="3"/>
      <c r="B134" s="13"/>
      <c r="C134" s="13"/>
      <c r="D134" s="14" t="s">
        <v>107</v>
      </c>
      <c r="E134" s="11">
        <v>55</v>
      </c>
      <c r="F134" s="13"/>
      <c r="G134" s="14"/>
    </row>
    <row r="135" spans="1:7" s="12" customFormat="1" ht="15" customHeight="1">
      <c r="A135" s="3"/>
      <c r="B135" s="13"/>
      <c r="C135" s="13"/>
      <c r="E135" s="11" t="s">
        <v>9</v>
      </c>
      <c r="F135" s="11">
        <f>SUM($E$130:$E$134)</f>
        <v>29767</v>
      </c>
    </row>
    <row r="136" spans="1:7" s="12" customFormat="1" ht="15" customHeight="1">
      <c r="A136" s="10" t="s">
        <v>108</v>
      </c>
      <c r="B136" s="11">
        <v>70796</v>
      </c>
      <c r="C136" s="11">
        <v>256496</v>
      </c>
      <c r="E136" s="13"/>
      <c r="F136" s="13"/>
    </row>
    <row r="137" spans="1:7" s="12" customFormat="1" ht="15" customHeight="1">
      <c r="A137" s="3"/>
      <c r="B137" s="13"/>
      <c r="C137" s="13"/>
      <c r="D137" s="14" t="s">
        <v>109</v>
      </c>
      <c r="E137" s="11">
        <v>2400</v>
      </c>
      <c r="F137" s="13"/>
    </row>
    <row r="138" spans="1:7" s="12" customFormat="1" ht="15" customHeight="1">
      <c r="A138" s="3"/>
      <c r="B138" s="13"/>
      <c r="C138" s="13"/>
      <c r="E138" s="11" t="s">
        <v>9</v>
      </c>
      <c r="F138" s="11">
        <f>SUM($E$136:$E$137)</f>
        <v>2400</v>
      </c>
    </row>
    <row r="139" spans="1:7" s="12" customFormat="1" ht="15" customHeight="1">
      <c r="A139" s="10" t="s">
        <v>110</v>
      </c>
      <c r="B139" s="11">
        <v>217484</v>
      </c>
      <c r="C139" s="11">
        <v>792727</v>
      </c>
      <c r="E139" s="13"/>
      <c r="F139" s="13"/>
    </row>
    <row r="140" spans="1:7" s="12" customFormat="1" ht="15" customHeight="1">
      <c r="A140" s="3"/>
      <c r="B140" s="13"/>
      <c r="C140" s="13"/>
      <c r="D140" s="14" t="s">
        <v>111</v>
      </c>
      <c r="E140" s="11">
        <v>11722</v>
      </c>
      <c r="F140" s="13"/>
    </row>
    <row r="141" spans="1:7" s="12" customFormat="1" ht="15" customHeight="1">
      <c r="A141" s="3"/>
      <c r="B141" s="13"/>
      <c r="C141" s="13"/>
      <c r="E141" s="11" t="s">
        <v>9</v>
      </c>
      <c r="F141" s="11">
        <f>SUM($E$139:$E$140)</f>
        <v>11722</v>
      </c>
    </row>
    <row r="142" spans="1:7" s="12" customFormat="1" ht="15" customHeight="1">
      <c r="A142" s="10" t="s">
        <v>112</v>
      </c>
      <c r="B142" s="11">
        <v>49574</v>
      </c>
      <c r="C142" s="11">
        <v>224922</v>
      </c>
      <c r="E142" s="13"/>
      <c r="F142" s="13"/>
    </row>
    <row r="143" spans="1:7" s="12" customFormat="1" ht="15" customHeight="1">
      <c r="A143" s="3"/>
      <c r="B143" s="13"/>
      <c r="C143" s="13"/>
      <c r="D143" s="14" t="s">
        <v>113</v>
      </c>
      <c r="E143" s="11">
        <v>17996</v>
      </c>
      <c r="F143" s="13"/>
      <c r="G143" s="14"/>
    </row>
    <row r="144" spans="1:7" s="12" customFormat="1" ht="15" customHeight="1">
      <c r="A144" s="3"/>
      <c r="B144" s="13"/>
      <c r="C144" s="13"/>
      <c r="D144" s="14" t="s">
        <v>114</v>
      </c>
      <c r="E144" s="11">
        <v>6263</v>
      </c>
      <c r="F144" s="13"/>
    </row>
    <row r="145" spans="1:6" s="12" customFormat="1" ht="15" customHeight="1">
      <c r="A145" s="3"/>
      <c r="B145" s="13"/>
      <c r="C145" s="13"/>
      <c r="D145" s="14" t="s">
        <v>115</v>
      </c>
      <c r="E145" s="11">
        <v>850</v>
      </c>
      <c r="F145" s="13"/>
    </row>
    <row r="146" spans="1:6" s="12" customFormat="1" ht="15" customHeight="1">
      <c r="A146" s="3"/>
      <c r="B146" s="13"/>
      <c r="C146" s="13"/>
      <c r="E146" s="11" t="s">
        <v>9</v>
      </c>
      <c r="F146" s="11">
        <f>SUM($E$142:$E$145)</f>
        <v>25109</v>
      </c>
    </row>
    <row r="147" spans="1:6" s="12" customFormat="1" ht="15" customHeight="1">
      <c r="A147" s="10" t="s">
        <v>116</v>
      </c>
      <c r="B147" s="11">
        <v>71652</v>
      </c>
      <c r="C147" s="11">
        <v>509924</v>
      </c>
      <c r="E147" s="13"/>
      <c r="F147" s="13"/>
    </row>
    <row r="148" spans="1:6" s="12" customFormat="1" ht="30" customHeight="1">
      <c r="A148" s="3"/>
      <c r="B148" s="13"/>
      <c r="C148" s="13"/>
      <c r="D148" s="14" t="s">
        <v>117</v>
      </c>
      <c r="E148" s="11">
        <v>1573</v>
      </c>
      <c r="F148" s="13"/>
    </row>
    <row r="149" spans="1:6" s="12" customFormat="1" ht="15" customHeight="1">
      <c r="A149" s="3"/>
      <c r="B149" s="13"/>
      <c r="C149" s="13"/>
      <c r="E149" s="11" t="s">
        <v>9</v>
      </c>
      <c r="F149" s="11">
        <f>SUM($E$147:$E$148)</f>
        <v>1573</v>
      </c>
    </row>
    <row r="150" spans="1:6" s="12" customFormat="1" ht="15" customHeight="1">
      <c r="A150" s="10" t="s">
        <v>118</v>
      </c>
      <c r="B150" s="11">
        <v>36534</v>
      </c>
      <c r="C150" s="11">
        <v>234566</v>
      </c>
      <c r="E150" s="13"/>
      <c r="F150" s="13"/>
    </row>
    <row r="151" spans="1:6" s="12" customFormat="1" ht="15" customHeight="1">
      <c r="A151" s="3"/>
      <c r="B151" s="13"/>
      <c r="C151" s="13"/>
      <c r="D151" s="14" t="s">
        <v>119</v>
      </c>
      <c r="E151" s="11">
        <v>2880</v>
      </c>
      <c r="F151" s="13"/>
    </row>
    <row r="152" spans="1:6" s="12" customFormat="1" ht="15" customHeight="1">
      <c r="A152" s="3"/>
      <c r="B152" s="13"/>
      <c r="C152" s="13"/>
      <c r="D152" s="14" t="s">
        <v>120</v>
      </c>
      <c r="E152" s="11">
        <v>199</v>
      </c>
      <c r="F152" s="13"/>
    </row>
    <row r="153" spans="1:6" s="12" customFormat="1" ht="15" customHeight="1">
      <c r="A153" s="3"/>
      <c r="B153" s="13"/>
      <c r="C153" s="13"/>
      <c r="E153" s="11" t="s">
        <v>9</v>
      </c>
      <c r="F153" s="11">
        <f>SUM($E$150:$E$152)</f>
        <v>3079</v>
      </c>
    </row>
    <row r="154" spans="1:6" s="12" customFormat="1" ht="15" customHeight="1">
      <c r="A154" s="10" t="s">
        <v>121</v>
      </c>
      <c r="B154" s="11">
        <v>43496</v>
      </c>
      <c r="C154" s="11">
        <v>229972</v>
      </c>
      <c r="E154" s="13"/>
      <c r="F154" s="13"/>
    </row>
    <row r="155" spans="1:6" s="12" customFormat="1" ht="15" customHeight="1">
      <c r="A155" s="3"/>
      <c r="B155" s="13"/>
      <c r="C155" s="13"/>
      <c r="D155" s="14" t="s">
        <v>122</v>
      </c>
      <c r="E155" s="11">
        <v>1563</v>
      </c>
      <c r="F155" s="13"/>
    </row>
    <row r="156" spans="1:6" s="12" customFormat="1" ht="15" customHeight="1">
      <c r="A156" s="3"/>
      <c r="B156" s="13"/>
      <c r="C156" s="13"/>
      <c r="E156" s="11" t="s">
        <v>9</v>
      </c>
      <c r="F156" s="11">
        <f>SUM($E$154:$E$155)</f>
        <v>1563</v>
      </c>
    </row>
    <row r="157" spans="1:6" s="12" customFormat="1" ht="15" customHeight="1">
      <c r="A157" s="10" t="s">
        <v>123</v>
      </c>
      <c r="B157" s="11">
        <v>38385</v>
      </c>
      <c r="C157" s="11">
        <v>234632</v>
      </c>
      <c r="E157" s="13"/>
      <c r="F157" s="13"/>
    </row>
    <row r="158" spans="1:6" s="12" customFormat="1" ht="15" customHeight="1">
      <c r="A158" s="3"/>
      <c r="B158" s="13"/>
      <c r="C158" s="13"/>
      <c r="D158" s="14" t="s">
        <v>124</v>
      </c>
      <c r="E158" s="11">
        <v>2188</v>
      </c>
      <c r="F158" s="13"/>
    </row>
    <row r="159" spans="1:6" s="12" customFormat="1" ht="15" customHeight="1">
      <c r="A159" s="3"/>
      <c r="B159" s="13"/>
      <c r="C159" s="13"/>
      <c r="E159" s="11" t="s">
        <v>9</v>
      </c>
      <c r="F159" s="11">
        <f>SUM($E$157:$E$158)</f>
        <v>2188</v>
      </c>
    </row>
    <row r="160" spans="1:6" s="12" customFormat="1" ht="15" customHeight="1">
      <c r="A160" s="10" t="s">
        <v>125</v>
      </c>
      <c r="B160" s="11">
        <v>80970</v>
      </c>
      <c r="C160" s="11">
        <v>279639</v>
      </c>
      <c r="E160" s="13"/>
      <c r="F160" s="13"/>
    </row>
    <row r="161" spans="1:7" s="12" customFormat="1" ht="15" customHeight="1">
      <c r="A161" s="3"/>
      <c r="B161" s="13"/>
      <c r="C161" s="13"/>
      <c r="D161" s="14" t="s">
        <v>126</v>
      </c>
      <c r="E161" s="11">
        <v>3211</v>
      </c>
      <c r="F161" s="13"/>
    </row>
    <row r="162" spans="1:7" s="12" customFormat="1" ht="15" customHeight="1">
      <c r="A162" s="3"/>
      <c r="B162" s="13"/>
      <c r="C162" s="13"/>
      <c r="D162" s="14" t="s">
        <v>127</v>
      </c>
      <c r="E162" s="11">
        <v>250</v>
      </c>
      <c r="F162" s="13"/>
      <c r="G162" s="14"/>
    </row>
    <row r="163" spans="1:7" s="12" customFormat="1" ht="15" customHeight="1">
      <c r="A163" s="3"/>
      <c r="B163" s="13"/>
      <c r="C163" s="13"/>
      <c r="E163" s="11" t="s">
        <v>9</v>
      </c>
      <c r="F163" s="11">
        <f>SUM($E$160:$E$162)</f>
        <v>3461</v>
      </c>
    </row>
    <row r="164" spans="1:7" s="12" customFormat="1" ht="15" customHeight="1">
      <c r="A164" s="10" t="s">
        <v>128</v>
      </c>
      <c r="B164" s="11">
        <v>68948</v>
      </c>
      <c r="C164" s="11">
        <v>270811</v>
      </c>
      <c r="E164" s="13"/>
      <c r="F164" s="13"/>
    </row>
    <row r="165" spans="1:7" s="12" customFormat="1" ht="15" customHeight="1">
      <c r="A165" s="3"/>
      <c r="B165" s="13"/>
      <c r="C165" s="13"/>
      <c r="D165" s="14" t="s">
        <v>129</v>
      </c>
      <c r="E165" s="11">
        <v>11406</v>
      </c>
      <c r="F165" s="13"/>
    </row>
    <row r="166" spans="1:7" s="12" customFormat="1" ht="15" customHeight="1">
      <c r="A166" s="3"/>
      <c r="B166" s="13"/>
      <c r="C166" s="13"/>
      <c r="D166" s="14" t="s">
        <v>130</v>
      </c>
      <c r="E166" s="11">
        <v>3121</v>
      </c>
      <c r="F166" s="13"/>
    </row>
    <row r="167" spans="1:7" s="12" customFormat="1" ht="30" customHeight="1">
      <c r="A167" s="3"/>
      <c r="B167" s="13"/>
      <c r="C167" s="13"/>
      <c r="D167" s="14" t="s">
        <v>131</v>
      </c>
      <c r="E167" s="11">
        <v>31</v>
      </c>
      <c r="F167" s="13"/>
    </row>
    <row r="168" spans="1:7" s="12" customFormat="1" ht="15" customHeight="1">
      <c r="A168" s="3"/>
      <c r="B168" s="13"/>
      <c r="C168" s="13"/>
      <c r="E168" s="11" t="s">
        <v>9</v>
      </c>
      <c r="F168" s="11">
        <f>SUM($E$164:$E$167)</f>
        <v>14558</v>
      </c>
    </row>
    <row r="169" spans="1:7" s="12" customFormat="1" ht="15" customHeight="1">
      <c r="A169" s="10" t="s">
        <v>132</v>
      </c>
      <c r="B169" s="11">
        <v>13728</v>
      </c>
      <c r="C169" s="11">
        <v>233394</v>
      </c>
      <c r="E169" s="13"/>
      <c r="F169" s="13"/>
    </row>
    <row r="170" spans="1:7" s="12" customFormat="1" ht="15" customHeight="1">
      <c r="A170" s="3"/>
      <c r="B170" s="13"/>
      <c r="C170" s="13"/>
      <c r="D170" s="14" t="s">
        <v>133</v>
      </c>
      <c r="E170" s="11">
        <v>198</v>
      </c>
      <c r="F170" s="13"/>
    </row>
    <row r="171" spans="1:7" s="12" customFormat="1" ht="15" customHeight="1">
      <c r="A171" s="3"/>
      <c r="B171" s="13"/>
      <c r="C171" s="13"/>
      <c r="E171" s="11" t="s">
        <v>9</v>
      </c>
      <c r="F171" s="11">
        <f>SUM($E$169:$E$170)</f>
        <v>198</v>
      </c>
    </row>
    <row r="172" spans="1:7" s="12" customFormat="1" ht="15" customHeight="1">
      <c r="A172" s="10" t="s">
        <v>134</v>
      </c>
      <c r="B172" s="11">
        <v>38720</v>
      </c>
      <c r="C172" s="11">
        <v>347884</v>
      </c>
      <c r="E172" s="13"/>
      <c r="F172" s="13"/>
    </row>
    <row r="173" spans="1:7" s="12" customFormat="1" ht="30" customHeight="1">
      <c r="A173" s="3"/>
      <c r="B173" s="13"/>
      <c r="C173" s="13"/>
      <c r="D173" s="14" t="s">
        <v>135</v>
      </c>
      <c r="E173" s="11">
        <v>10054</v>
      </c>
      <c r="F173" s="13"/>
    </row>
    <row r="174" spans="1:7" s="12" customFormat="1" ht="30" customHeight="1">
      <c r="A174" s="3"/>
      <c r="B174" s="13"/>
      <c r="C174" s="13"/>
      <c r="D174" s="14" t="s">
        <v>136</v>
      </c>
      <c r="E174" s="11">
        <v>1055</v>
      </c>
      <c r="F174" s="13"/>
    </row>
    <row r="175" spans="1:7" s="12" customFormat="1" ht="15" customHeight="1">
      <c r="A175" s="3"/>
      <c r="B175" s="13"/>
      <c r="C175" s="13"/>
      <c r="D175" s="14" t="s">
        <v>137</v>
      </c>
      <c r="E175" s="11">
        <v>897</v>
      </c>
      <c r="F175" s="13"/>
    </row>
    <row r="176" spans="1:7" s="12" customFormat="1" ht="15" customHeight="1">
      <c r="A176" s="3"/>
      <c r="B176" s="13"/>
      <c r="C176" s="13"/>
      <c r="E176" s="11" t="s">
        <v>9</v>
      </c>
      <c r="F176" s="11">
        <f>SUM($E$172:$E$175)</f>
        <v>12006</v>
      </c>
    </row>
    <row r="177" spans="1:6" s="12" customFormat="1" ht="15" customHeight="1">
      <c r="A177" s="10" t="s">
        <v>138</v>
      </c>
      <c r="B177" s="11">
        <v>383737</v>
      </c>
      <c r="C177" s="11">
        <v>2195914</v>
      </c>
      <c r="E177" s="13"/>
      <c r="F177" s="13"/>
    </row>
    <row r="178" spans="1:6" s="12" customFormat="1" ht="15" customHeight="1">
      <c r="A178" s="3"/>
      <c r="B178" s="13"/>
      <c r="C178" s="13"/>
      <c r="D178" s="14" t="s">
        <v>139</v>
      </c>
      <c r="E178" s="11">
        <v>33648</v>
      </c>
      <c r="F178" s="13"/>
    </row>
    <row r="179" spans="1:6" s="12" customFormat="1" ht="15" customHeight="1">
      <c r="A179" s="3"/>
      <c r="B179" s="13"/>
      <c r="C179" s="13"/>
      <c r="D179" s="14" t="s">
        <v>140</v>
      </c>
      <c r="E179" s="11">
        <v>14565</v>
      </c>
      <c r="F179" s="13"/>
    </row>
    <row r="180" spans="1:6" s="12" customFormat="1" ht="15" customHeight="1">
      <c r="A180" s="3"/>
      <c r="B180" s="13"/>
      <c r="C180" s="13"/>
      <c r="D180" s="14" t="s">
        <v>141</v>
      </c>
      <c r="E180" s="11">
        <v>2667</v>
      </c>
      <c r="F180" s="13"/>
    </row>
    <row r="181" spans="1:6" s="12" customFormat="1" ht="30" customHeight="1">
      <c r="A181" s="3"/>
      <c r="B181" s="13"/>
      <c r="C181" s="13"/>
      <c r="D181" s="14" t="s">
        <v>142</v>
      </c>
      <c r="E181" s="11">
        <v>2023</v>
      </c>
      <c r="F181" s="13"/>
    </row>
    <row r="182" spans="1:6" s="12" customFormat="1" ht="15" customHeight="1">
      <c r="A182" s="3"/>
      <c r="B182" s="13"/>
      <c r="C182" s="13"/>
      <c r="D182" s="14" t="s">
        <v>143</v>
      </c>
      <c r="E182" s="11">
        <v>12</v>
      </c>
      <c r="F182" s="13"/>
    </row>
    <row r="183" spans="1:6" s="12" customFormat="1" ht="15" customHeight="1">
      <c r="A183" s="3"/>
      <c r="B183" s="13"/>
      <c r="C183" s="13"/>
      <c r="E183" s="11" t="s">
        <v>9</v>
      </c>
      <c r="F183" s="11">
        <f>SUM($E$177:$E$182)</f>
        <v>52915</v>
      </c>
    </row>
    <row r="184" spans="1:6" s="12" customFormat="1" ht="15" customHeight="1">
      <c r="A184" s="10" t="s">
        <v>144</v>
      </c>
      <c r="B184" s="11">
        <v>231317</v>
      </c>
      <c r="C184" s="11">
        <v>843393</v>
      </c>
      <c r="E184" s="13"/>
      <c r="F184" s="13"/>
    </row>
    <row r="185" spans="1:6" s="12" customFormat="1" ht="15" customHeight="1">
      <c r="A185" s="3"/>
      <c r="B185" s="13"/>
      <c r="C185" s="13"/>
      <c r="D185" s="14" t="s">
        <v>145</v>
      </c>
      <c r="E185" s="11">
        <v>10996</v>
      </c>
      <c r="F185" s="13"/>
    </row>
    <row r="186" spans="1:6" s="12" customFormat="1" ht="30" customHeight="1">
      <c r="A186" s="3"/>
      <c r="B186" s="13"/>
      <c r="C186" s="13"/>
      <c r="D186" s="14" t="s">
        <v>146</v>
      </c>
      <c r="E186" s="11">
        <v>250</v>
      </c>
      <c r="F186" s="13"/>
    </row>
    <row r="187" spans="1:6" s="12" customFormat="1" ht="15" customHeight="1">
      <c r="A187" s="3"/>
      <c r="B187" s="13"/>
      <c r="C187" s="13"/>
      <c r="E187" s="11" t="s">
        <v>9</v>
      </c>
      <c r="F187" s="11">
        <f>SUM($E$184:$E$186)</f>
        <v>11246</v>
      </c>
    </row>
    <row r="188" spans="1:6" s="12" customFormat="1" ht="15" customHeight="1">
      <c r="A188" s="10" t="s">
        <v>147</v>
      </c>
      <c r="B188" s="11">
        <v>42308</v>
      </c>
      <c r="C188" s="11">
        <v>236716</v>
      </c>
      <c r="E188" s="13"/>
      <c r="F188" s="13"/>
    </row>
    <row r="189" spans="1:6" s="12" customFormat="1" ht="15" customHeight="1">
      <c r="A189" s="3"/>
      <c r="B189" s="13"/>
      <c r="C189" s="13"/>
      <c r="D189" s="14" t="s">
        <v>148</v>
      </c>
      <c r="E189" s="11">
        <v>8163</v>
      </c>
      <c r="F189" s="13"/>
    </row>
    <row r="190" spans="1:6" s="12" customFormat="1" ht="15" customHeight="1">
      <c r="A190" s="3"/>
      <c r="B190" s="13"/>
      <c r="C190" s="13"/>
      <c r="D190" s="14" t="s">
        <v>149</v>
      </c>
      <c r="E190" s="11">
        <v>345</v>
      </c>
      <c r="F190" s="13"/>
    </row>
    <row r="191" spans="1:6" s="12" customFormat="1" ht="15" customHeight="1">
      <c r="A191" s="3"/>
      <c r="B191" s="13"/>
      <c r="C191" s="13"/>
      <c r="E191" s="11" t="s">
        <v>9</v>
      </c>
      <c r="F191" s="11">
        <f>SUM($E$188:$E$190)</f>
        <v>8508</v>
      </c>
    </row>
    <row r="192" spans="1:6" s="12" customFormat="1" ht="15" customHeight="1">
      <c r="A192" s="10" t="s">
        <v>150</v>
      </c>
      <c r="B192" s="11">
        <v>42891</v>
      </c>
      <c r="C192" s="11">
        <v>228653</v>
      </c>
      <c r="E192" s="13"/>
      <c r="F192" s="13"/>
    </row>
    <row r="193" spans="1:7" s="12" customFormat="1" ht="15" customHeight="1">
      <c r="A193" s="3"/>
      <c r="B193" s="13"/>
      <c r="C193" s="13"/>
      <c r="D193" s="14" t="s">
        <v>151</v>
      </c>
      <c r="E193" s="11">
        <v>1814</v>
      </c>
      <c r="F193" s="13"/>
    </row>
    <row r="194" spans="1:7" s="12" customFormat="1" ht="30" customHeight="1">
      <c r="A194" s="3"/>
      <c r="B194" s="13"/>
      <c r="C194" s="13"/>
      <c r="D194" s="14" t="s">
        <v>152</v>
      </c>
      <c r="E194" s="11">
        <v>55</v>
      </c>
      <c r="F194" s="13"/>
    </row>
    <row r="195" spans="1:7" s="12" customFormat="1" ht="15" customHeight="1">
      <c r="A195" s="3"/>
      <c r="B195" s="13"/>
      <c r="C195" s="13"/>
      <c r="E195" s="11" t="s">
        <v>9</v>
      </c>
      <c r="F195" s="11">
        <f>SUM($E$192:$E$194)</f>
        <v>1869</v>
      </c>
    </row>
    <row r="196" spans="1:7" s="12" customFormat="1" ht="15" customHeight="1">
      <c r="A196" s="10" t="s">
        <v>153</v>
      </c>
      <c r="B196" s="11">
        <v>478082</v>
      </c>
      <c r="C196" s="11">
        <v>842583</v>
      </c>
      <c r="E196" s="13"/>
      <c r="F196" s="13"/>
    </row>
    <row r="197" spans="1:7" s="12" customFormat="1" ht="15" customHeight="1">
      <c r="A197" s="3"/>
      <c r="B197" s="13"/>
      <c r="C197" s="13"/>
      <c r="D197" s="14" t="s">
        <v>154</v>
      </c>
      <c r="E197" s="11">
        <v>34243</v>
      </c>
      <c r="F197" s="13"/>
    </row>
    <row r="198" spans="1:7" s="12" customFormat="1" ht="15" customHeight="1">
      <c r="A198" s="3"/>
      <c r="B198" s="13"/>
      <c r="C198" s="13"/>
      <c r="D198" s="14" t="s">
        <v>155</v>
      </c>
      <c r="E198" s="11">
        <v>9781</v>
      </c>
      <c r="F198" s="13"/>
    </row>
    <row r="199" spans="1:7" s="12" customFormat="1" ht="15" customHeight="1">
      <c r="A199" s="3"/>
      <c r="B199" s="13"/>
      <c r="C199" s="13"/>
      <c r="D199" s="14" t="s">
        <v>156</v>
      </c>
      <c r="E199" s="11">
        <v>8400</v>
      </c>
      <c r="F199" s="13"/>
      <c r="G199" s="14"/>
    </row>
    <row r="200" spans="1:7" s="12" customFormat="1" ht="15" customHeight="1">
      <c r="A200" s="3"/>
      <c r="B200" s="13"/>
      <c r="C200" s="13"/>
      <c r="D200" s="14" t="s">
        <v>157</v>
      </c>
      <c r="E200" s="11">
        <v>8195</v>
      </c>
      <c r="F200" s="13"/>
    </row>
    <row r="201" spans="1:7" s="12" customFormat="1" ht="30" customHeight="1">
      <c r="A201" s="3"/>
      <c r="B201" s="13"/>
      <c r="C201" s="13"/>
      <c r="D201" s="14" t="s">
        <v>158</v>
      </c>
      <c r="E201" s="11">
        <v>5335</v>
      </c>
      <c r="F201" s="13"/>
    </row>
    <row r="202" spans="1:7" s="12" customFormat="1" ht="15" customHeight="1">
      <c r="A202" s="3"/>
      <c r="B202" s="13"/>
      <c r="C202" s="13"/>
      <c r="E202" s="11" t="s">
        <v>9</v>
      </c>
      <c r="F202" s="11">
        <f>SUM($E$196:$E$201)</f>
        <v>65954</v>
      </c>
    </row>
    <row r="203" spans="1:7" s="12" customFormat="1" ht="15" customHeight="1">
      <c r="A203" s="10" t="s">
        <v>159</v>
      </c>
      <c r="B203" s="11">
        <v>9468</v>
      </c>
      <c r="C203" s="11">
        <v>257342</v>
      </c>
      <c r="E203" s="13"/>
      <c r="F203" s="13"/>
    </row>
    <row r="204" spans="1:7" s="12" customFormat="1" ht="30" customHeight="1">
      <c r="A204" s="3"/>
      <c r="B204" s="13"/>
      <c r="C204" s="13"/>
      <c r="D204" s="14" t="s">
        <v>160</v>
      </c>
      <c r="E204" s="11">
        <v>1188</v>
      </c>
      <c r="F204" s="13"/>
    </row>
    <row r="205" spans="1:7" s="12" customFormat="1" ht="15" customHeight="1">
      <c r="A205" s="3"/>
      <c r="B205" s="13"/>
      <c r="C205" s="13"/>
      <c r="D205" s="14" t="s">
        <v>161</v>
      </c>
      <c r="E205" s="11">
        <v>283</v>
      </c>
      <c r="F205" s="13"/>
    </row>
    <row r="206" spans="1:7" s="12" customFormat="1" ht="15" customHeight="1">
      <c r="A206" s="3"/>
      <c r="B206" s="13"/>
      <c r="C206" s="13"/>
      <c r="D206" s="14" t="s">
        <v>162</v>
      </c>
      <c r="E206" s="11">
        <v>189</v>
      </c>
      <c r="F206" s="13"/>
    </row>
    <row r="207" spans="1:7" s="12" customFormat="1" ht="15" customHeight="1" collapsed="1">
      <c r="A207" s="3"/>
      <c r="B207" s="13"/>
      <c r="C207" s="13"/>
      <c r="E207" s="11" t="s">
        <v>9</v>
      </c>
      <c r="F207" s="11">
        <f>SUM($E$203:$E$206)</f>
        <v>1660</v>
      </c>
    </row>
    <row r="208" spans="1:7" s="12" customFormat="1" ht="15" customHeight="1">
      <c r="A208" s="10" t="s">
        <v>163</v>
      </c>
      <c r="B208" s="11">
        <v>201568</v>
      </c>
      <c r="C208" s="11">
        <v>467007</v>
      </c>
      <c r="E208" s="13"/>
      <c r="F208" s="13"/>
    </row>
    <row r="209" spans="1:6" s="12" customFormat="1" ht="15" customHeight="1">
      <c r="A209" s="3"/>
      <c r="B209" s="13"/>
      <c r="C209" s="13"/>
      <c r="D209" s="14" t="s">
        <v>164</v>
      </c>
      <c r="E209" s="11">
        <v>12293</v>
      </c>
      <c r="F209" s="13"/>
    </row>
    <row r="210" spans="1:6" s="12" customFormat="1" ht="30" customHeight="1">
      <c r="A210" s="3"/>
      <c r="B210" s="13"/>
      <c r="C210" s="13"/>
      <c r="D210" s="14" t="s">
        <v>165</v>
      </c>
      <c r="E210" s="11">
        <v>5390</v>
      </c>
      <c r="F210" s="13"/>
    </row>
    <row r="211" spans="1:6" s="12" customFormat="1" ht="15" customHeight="1">
      <c r="A211" s="3"/>
      <c r="B211" s="13"/>
      <c r="C211" s="13"/>
      <c r="E211" s="11" t="s">
        <v>9</v>
      </c>
      <c r="F211" s="11">
        <f>SUM($E$208:$E$210)</f>
        <v>17683</v>
      </c>
    </row>
    <row r="212" spans="1:6" s="12" customFormat="1" ht="15" customHeight="1">
      <c r="A212" s="10" t="s">
        <v>166</v>
      </c>
      <c r="B212" s="11">
        <v>56901</v>
      </c>
      <c r="C212" s="11">
        <v>248142</v>
      </c>
      <c r="E212" s="13"/>
      <c r="F212" s="13"/>
    </row>
    <row r="213" spans="1:6" s="12" customFormat="1" ht="15" customHeight="1">
      <c r="A213" s="3"/>
      <c r="B213" s="13"/>
      <c r="C213" s="13"/>
      <c r="D213" s="14" t="s">
        <v>167</v>
      </c>
      <c r="E213" s="11">
        <v>1041</v>
      </c>
      <c r="F213" s="13"/>
    </row>
    <row r="214" spans="1:6" s="12" customFormat="1" ht="15" customHeight="1">
      <c r="A214" s="3"/>
      <c r="B214" s="13"/>
      <c r="C214" s="13"/>
      <c r="D214" s="14" t="s">
        <v>168</v>
      </c>
      <c r="E214" s="11">
        <v>371</v>
      </c>
      <c r="F214" s="13"/>
    </row>
    <row r="215" spans="1:6" s="12" customFormat="1" ht="15" customHeight="1" collapsed="1">
      <c r="A215" s="3"/>
      <c r="B215" s="13"/>
      <c r="C215" s="13"/>
      <c r="E215" s="11" t="s">
        <v>9</v>
      </c>
      <c r="F215" s="11">
        <f>SUM($E$212:$E$214)</f>
        <v>1412</v>
      </c>
    </row>
    <row r="216" spans="1:6" s="12" customFormat="1" ht="15" customHeight="1">
      <c r="A216" s="10" t="s">
        <v>169</v>
      </c>
      <c r="B216" s="11">
        <v>86921</v>
      </c>
      <c r="C216" s="11">
        <v>603488</v>
      </c>
      <c r="E216" s="13"/>
      <c r="F216" s="13"/>
    </row>
    <row r="217" spans="1:6" s="12" customFormat="1" ht="30" customHeight="1">
      <c r="A217" s="3"/>
      <c r="B217" s="13"/>
      <c r="C217" s="13"/>
      <c r="D217" s="14" t="s">
        <v>170</v>
      </c>
      <c r="E217" s="11">
        <v>3069</v>
      </c>
      <c r="F217" s="13"/>
    </row>
    <row r="218" spans="1:6" s="12" customFormat="1" ht="15" customHeight="1">
      <c r="A218" s="3"/>
      <c r="B218" s="13"/>
      <c r="C218" s="13"/>
      <c r="D218" s="14" t="s">
        <v>171</v>
      </c>
      <c r="E218" s="11">
        <v>3</v>
      </c>
      <c r="F218" s="13"/>
    </row>
    <row r="219" spans="1:6" s="12" customFormat="1" ht="15" customHeight="1">
      <c r="A219" s="3"/>
      <c r="B219" s="13"/>
      <c r="C219" s="13"/>
      <c r="E219" s="11" t="s">
        <v>9</v>
      </c>
      <c r="F219" s="11">
        <f>SUM($E$216:$E$218)</f>
        <v>3072</v>
      </c>
    </row>
    <row r="220" spans="1:6" s="12" customFormat="1" ht="15" customHeight="1">
      <c r="A220" s="10" t="s">
        <v>172</v>
      </c>
      <c r="B220" s="11">
        <v>181536</v>
      </c>
      <c r="C220" s="11">
        <v>308428</v>
      </c>
      <c r="E220" s="13"/>
      <c r="F220" s="13"/>
    </row>
    <row r="221" spans="1:6" s="12" customFormat="1" ht="30" customHeight="1">
      <c r="A221" s="3"/>
      <c r="B221" s="13"/>
      <c r="C221" s="13"/>
      <c r="D221" s="14" t="s">
        <v>173</v>
      </c>
      <c r="E221" s="11">
        <v>4405</v>
      </c>
      <c r="F221" s="13"/>
    </row>
    <row r="222" spans="1:6" s="12" customFormat="1" ht="15" customHeight="1">
      <c r="A222" s="3"/>
      <c r="B222" s="13"/>
      <c r="C222" s="13"/>
      <c r="D222" s="14" t="s">
        <v>174</v>
      </c>
      <c r="E222" s="11">
        <v>19</v>
      </c>
      <c r="F222" s="13"/>
    </row>
    <row r="223" spans="1:6" s="12" customFormat="1" ht="15" customHeight="1">
      <c r="A223" s="3"/>
      <c r="B223" s="13"/>
      <c r="C223" s="13"/>
      <c r="E223" s="11" t="s">
        <v>9</v>
      </c>
      <c r="F223" s="11">
        <f>SUM($E$220:$E$222)</f>
        <v>4424</v>
      </c>
    </row>
    <row r="224" spans="1:6" s="12" customFormat="1" ht="15" customHeight="1">
      <c r="A224" s="10" t="s">
        <v>175</v>
      </c>
      <c r="B224" s="11">
        <v>57033</v>
      </c>
      <c r="C224" s="11">
        <v>268738</v>
      </c>
      <c r="E224" s="13"/>
      <c r="F224" s="13"/>
    </row>
    <row r="225" spans="1:7" s="12" customFormat="1" ht="15" customHeight="1">
      <c r="A225" s="3"/>
      <c r="B225" s="13"/>
      <c r="C225" s="13"/>
      <c r="D225" s="14" t="s">
        <v>176</v>
      </c>
      <c r="E225" s="11">
        <v>3102</v>
      </c>
      <c r="F225" s="13"/>
    </row>
    <row r="226" spans="1:7" s="12" customFormat="1" ht="15" customHeight="1">
      <c r="A226" s="3"/>
      <c r="B226" s="13"/>
      <c r="C226" s="13"/>
      <c r="E226" s="11" t="s">
        <v>9</v>
      </c>
      <c r="F226" s="11">
        <f>SUM($E$224:$E$225)</f>
        <v>3102</v>
      </c>
    </row>
    <row r="227" spans="1:7" s="12" customFormat="1" ht="15" customHeight="1">
      <c r="A227" s="10" t="s">
        <v>177</v>
      </c>
      <c r="B227" s="11">
        <v>32188</v>
      </c>
      <c r="C227" s="11">
        <v>469428</v>
      </c>
      <c r="E227" s="13"/>
      <c r="F227" s="13"/>
    </row>
    <row r="228" spans="1:7" s="12" customFormat="1" ht="15" customHeight="1">
      <c r="A228" s="3"/>
      <c r="B228" s="13"/>
      <c r="C228" s="13"/>
      <c r="D228" s="14" t="s">
        <v>178</v>
      </c>
      <c r="E228" s="11">
        <v>3125</v>
      </c>
      <c r="F228" s="13"/>
    </row>
    <row r="229" spans="1:7" s="12" customFormat="1" ht="15" customHeight="1">
      <c r="A229" s="3"/>
      <c r="B229" s="13"/>
      <c r="C229" s="13"/>
      <c r="E229" s="11" t="s">
        <v>9</v>
      </c>
      <c r="F229" s="11">
        <f>SUM($E$227:$E$228)</f>
        <v>3125</v>
      </c>
    </row>
    <row r="230" spans="1:7" s="12" customFormat="1" ht="15" customHeight="1">
      <c r="A230" s="10" t="s">
        <v>179</v>
      </c>
      <c r="B230" s="11">
        <v>299949</v>
      </c>
      <c r="C230" s="11">
        <v>3884307</v>
      </c>
      <c r="E230" s="13"/>
      <c r="F230" s="13"/>
    </row>
    <row r="231" spans="1:7" s="12" customFormat="1" ht="15" customHeight="1">
      <c r="A231" s="3"/>
      <c r="B231" s="13"/>
      <c r="C231" s="13"/>
      <c r="D231" s="14" t="s">
        <v>180</v>
      </c>
      <c r="E231" s="11">
        <v>16000</v>
      </c>
      <c r="F231" s="13"/>
    </row>
    <row r="232" spans="1:7" s="12" customFormat="1" ht="30" customHeight="1">
      <c r="A232" s="3"/>
      <c r="B232" s="13"/>
      <c r="C232" s="13"/>
      <c r="D232" s="14" t="s">
        <v>181</v>
      </c>
      <c r="E232" s="11">
        <v>10465</v>
      </c>
      <c r="F232" s="13"/>
    </row>
    <row r="233" spans="1:7" s="12" customFormat="1" ht="30" customHeight="1">
      <c r="A233" s="3"/>
      <c r="B233" s="13"/>
      <c r="C233" s="13"/>
      <c r="D233" s="14" t="s">
        <v>182</v>
      </c>
      <c r="E233" s="11">
        <v>5937</v>
      </c>
      <c r="F233" s="13"/>
    </row>
    <row r="234" spans="1:7" s="12" customFormat="1" ht="15" customHeight="1">
      <c r="A234" s="3"/>
      <c r="B234" s="13"/>
      <c r="C234" s="13"/>
      <c r="D234" s="14" t="s">
        <v>183</v>
      </c>
      <c r="E234" s="11">
        <v>2641</v>
      </c>
      <c r="F234" s="13"/>
      <c r="G234" s="14"/>
    </row>
    <row r="235" spans="1:7" s="12" customFormat="1" ht="30" customHeight="1">
      <c r="A235" s="3"/>
      <c r="B235" s="13"/>
      <c r="C235" s="13"/>
      <c r="D235" s="14" t="s">
        <v>184</v>
      </c>
      <c r="E235" s="11">
        <v>659</v>
      </c>
      <c r="F235" s="13"/>
    </row>
    <row r="236" spans="1:7" s="12" customFormat="1" ht="30" customHeight="1">
      <c r="A236" s="3"/>
      <c r="B236" s="13"/>
      <c r="C236" s="13"/>
      <c r="D236" s="14" t="s">
        <v>185</v>
      </c>
      <c r="E236" s="11">
        <v>288</v>
      </c>
      <c r="F236" s="13"/>
    </row>
    <row r="237" spans="1:7" s="12" customFormat="1" ht="15" customHeight="1">
      <c r="A237" s="3"/>
      <c r="B237" s="13"/>
      <c r="C237" s="13"/>
      <c r="D237" s="14" t="s">
        <v>186</v>
      </c>
      <c r="E237" s="11">
        <v>187</v>
      </c>
      <c r="F237" s="13"/>
    </row>
    <row r="238" spans="1:7" s="12" customFormat="1" ht="15" customHeight="1">
      <c r="A238" s="3"/>
      <c r="B238" s="13"/>
      <c r="C238" s="13"/>
      <c r="E238" s="11" t="s">
        <v>9</v>
      </c>
      <c r="F238" s="11">
        <f>SUM($E$230:$E$237)</f>
        <v>36177</v>
      </c>
    </row>
    <row r="239" spans="1:7" s="12" customFormat="1" ht="15" customHeight="1">
      <c r="A239" s="10" t="s">
        <v>187</v>
      </c>
      <c r="B239" s="11">
        <v>243466</v>
      </c>
      <c r="C239" s="11">
        <v>756832</v>
      </c>
      <c r="E239" s="13"/>
      <c r="F239" s="13"/>
    </row>
    <row r="240" spans="1:7" s="12" customFormat="1" ht="15" customHeight="1">
      <c r="A240" s="3"/>
      <c r="B240" s="13"/>
      <c r="C240" s="13"/>
      <c r="D240" s="14" t="s">
        <v>188</v>
      </c>
      <c r="E240" s="11">
        <v>11524</v>
      </c>
      <c r="F240" s="13"/>
    </row>
    <row r="241" spans="1:6" s="12" customFormat="1" ht="15" customHeight="1">
      <c r="A241" s="3"/>
      <c r="B241" s="13"/>
      <c r="C241" s="13"/>
      <c r="D241" s="14" t="s">
        <v>189</v>
      </c>
      <c r="E241" s="11">
        <v>4000</v>
      </c>
      <c r="F241" s="13"/>
    </row>
    <row r="242" spans="1:6" s="12" customFormat="1" ht="15" customHeight="1">
      <c r="A242" s="3"/>
      <c r="B242" s="13"/>
      <c r="C242" s="13"/>
      <c r="D242" s="14" t="s">
        <v>190</v>
      </c>
      <c r="E242" s="11">
        <v>513</v>
      </c>
      <c r="F242" s="13"/>
    </row>
    <row r="243" spans="1:6" s="12" customFormat="1" ht="15" customHeight="1">
      <c r="A243" s="3"/>
      <c r="B243" s="13"/>
      <c r="C243" s="13"/>
      <c r="D243" s="14" t="s">
        <v>191</v>
      </c>
      <c r="E243" s="11">
        <v>85</v>
      </c>
      <c r="F243" s="13"/>
    </row>
    <row r="244" spans="1:6" s="12" customFormat="1" ht="15" customHeight="1">
      <c r="A244" s="3"/>
      <c r="B244" s="13"/>
      <c r="C244" s="13"/>
      <c r="E244" s="11" t="s">
        <v>9</v>
      </c>
      <c r="F244" s="11">
        <f>SUM($E$239:$E$243)</f>
        <v>16122</v>
      </c>
    </row>
    <row r="245" spans="1:6" s="12" customFormat="1" ht="15" customHeight="1">
      <c r="A245" s="10" t="s">
        <v>192</v>
      </c>
      <c r="B245" s="11">
        <v>78343</v>
      </c>
      <c r="C245" s="11">
        <v>239538</v>
      </c>
      <c r="E245" s="13"/>
      <c r="F245" s="13"/>
    </row>
    <row r="246" spans="1:6" s="12" customFormat="1" ht="15" customHeight="1">
      <c r="A246" s="3"/>
      <c r="B246" s="13"/>
      <c r="C246" s="13"/>
      <c r="D246" s="14" t="s">
        <v>193</v>
      </c>
      <c r="E246" s="11">
        <v>2224</v>
      </c>
      <c r="F246" s="13"/>
    </row>
    <row r="247" spans="1:6" s="12" customFormat="1" ht="15" customHeight="1">
      <c r="A247" s="3"/>
      <c r="B247" s="13"/>
      <c r="C247" s="13"/>
      <c r="E247" s="11" t="s">
        <v>9</v>
      </c>
      <c r="F247" s="11">
        <f>SUM($E$245:$E$246)</f>
        <v>2224</v>
      </c>
    </row>
    <row r="248" spans="1:6" s="12" customFormat="1" ht="15" customHeight="1">
      <c r="A248" s="10" t="s">
        <v>194</v>
      </c>
      <c r="B248" s="11">
        <v>49145</v>
      </c>
      <c r="C248" s="11">
        <v>243344</v>
      </c>
      <c r="E248" s="13"/>
      <c r="F248" s="13"/>
    </row>
    <row r="249" spans="1:6" s="12" customFormat="1" ht="15" customHeight="1">
      <c r="A249" s="3"/>
      <c r="B249" s="13"/>
      <c r="C249" s="13"/>
      <c r="D249" s="14" t="s">
        <v>195</v>
      </c>
      <c r="E249" s="11">
        <v>4532</v>
      </c>
      <c r="F249" s="13"/>
    </row>
    <row r="250" spans="1:6" s="12" customFormat="1" ht="15" customHeight="1">
      <c r="A250" s="3"/>
      <c r="B250" s="13"/>
      <c r="C250" s="13"/>
      <c r="D250" s="14" t="s">
        <v>196</v>
      </c>
      <c r="E250" s="11">
        <v>890</v>
      </c>
      <c r="F250" s="13"/>
    </row>
    <row r="251" spans="1:6" s="12" customFormat="1" ht="15" customHeight="1">
      <c r="A251" s="3"/>
      <c r="B251" s="13"/>
      <c r="C251" s="13"/>
      <c r="E251" s="11" t="s">
        <v>9</v>
      </c>
      <c r="F251" s="11">
        <f>SUM($E$248:$E$250)</f>
        <v>5422</v>
      </c>
    </row>
    <row r="252" spans="1:6" s="12" customFormat="1" ht="15" customHeight="1">
      <c r="A252" s="10" t="s">
        <v>197</v>
      </c>
      <c r="B252" s="11">
        <v>201635</v>
      </c>
      <c r="C252" s="11">
        <v>653450</v>
      </c>
      <c r="E252" s="13"/>
      <c r="F252" s="13"/>
    </row>
    <row r="253" spans="1:6" s="12" customFormat="1" ht="15" customHeight="1">
      <c r="A253" s="3"/>
      <c r="B253" s="13"/>
      <c r="C253" s="13"/>
      <c r="D253" s="14" t="s">
        <v>198</v>
      </c>
      <c r="E253" s="11">
        <v>4802</v>
      </c>
      <c r="F253" s="13"/>
    </row>
    <row r="254" spans="1:6" s="12" customFormat="1" ht="15" customHeight="1">
      <c r="A254" s="3"/>
      <c r="B254" s="13"/>
      <c r="C254" s="13"/>
      <c r="D254" s="14" t="s">
        <v>199</v>
      </c>
      <c r="E254" s="11">
        <v>3200</v>
      </c>
      <c r="F254" s="13"/>
    </row>
    <row r="255" spans="1:6" s="12" customFormat="1" ht="15" customHeight="1">
      <c r="A255" s="3"/>
      <c r="B255" s="13"/>
      <c r="C255" s="13"/>
      <c r="D255" s="14" t="s">
        <v>200</v>
      </c>
      <c r="E255" s="11">
        <v>1138</v>
      </c>
      <c r="F255" s="13"/>
    </row>
    <row r="256" spans="1:6" s="12" customFormat="1" ht="15" customHeight="1">
      <c r="A256" s="3"/>
      <c r="B256" s="13"/>
      <c r="C256" s="13"/>
      <c r="D256" s="14" t="s">
        <v>201</v>
      </c>
      <c r="E256" s="11">
        <v>250</v>
      </c>
      <c r="F256" s="13"/>
    </row>
    <row r="257" spans="1:6" s="12" customFormat="1" ht="15" customHeight="1">
      <c r="A257" s="3"/>
      <c r="B257" s="13"/>
      <c r="C257" s="13"/>
      <c r="E257" s="11" t="s">
        <v>9</v>
      </c>
      <c r="F257" s="11">
        <f>SUM($E$252:$E$256)</f>
        <v>9390</v>
      </c>
    </row>
    <row r="258" spans="1:6" s="12" customFormat="1" ht="15" customHeight="1">
      <c r="A258" s="10" t="s">
        <v>202</v>
      </c>
      <c r="B258" s="11">
        <v>87330</v>
      </c>
      <c r="C258" s="11">
        <v>457587</v>
      </c>
      <c r="E258" s="13"/>
      <c r="F258" s="13"/>
    </row>
    <row r="259" spans="1:6" s="12" customFormat="1" ht="30" customHeight="1">
      <c r="A259" s="3"/>
      <c r="B259" s="13"/>
      <c r="C259" s="13"/>
      <c r="D259" s="14" t="s">
        <v>203</v>
      </c>
      <c r="E259" s="11">
        <v>2378</v>
      </c>
      <c r="F259" s="13"/>
    </row>
    <row r="260" spans="1:6" s="12" customFormat="1" ht="15" customHeight="1">
      <c r="A260" s="3"/>
      <c r="B260" s="13"/>
      <c r="C260" s="13"/>
      <c r="E260" s="11" t="s">
        <v>9</v>
      </c>
      <c r="F260" s="11">
        <f>SUM($E$258:$E$259)</f>
        <v>2378</v>
      </c>
    </row>
    <row r="261" spans="1:6" s="12" customFormat="1" ht="15" customHeight="1">
      <c r="A261" s="10" t="s">
        <v>204</v>
      </c>
      <c r="B261" s="11">
        <v>22957</v>
      </c>
      <c r="C261" s="11">
        <v>417650</v>
      </c>
      <c r="E261" s="13"/>
      <c r="F261" s="13"/>
    </row>
    <row r="262" spans="1:6" s="12" customFormat="1" ht="15" customHeight="1">
      <c r="A262" s="3"/>
      <c r="B262" s="13"/>
      <c r="C262" s="13"/>
      <c r="D262" s="14" t="s">
        <v>205</v>
      </c>
      <c r="E262" s="11">
        <v>900</v>
      </c>
      <c r="F262" s="13"/>
    </row>
    <row r="263" spans="1:6" s="12" customFormat="1" ht="15" customHeight="1">
      <c r="A263" s="3"/>
      <c r="B263" s="13"/>
      <c r="C263" s="13"/>
      <c r="D263" s="14" t="s">
        <v>206</v>
      </c>
      <c r="E263" s="11">
        <v>405</v>
      </c>
      <c r="F263" s="13"/>
    </row>
    <row r="264" spans="1:6" s="12" customFormat="1" ht="15" customHeight="1">
      <c r="A264" s="3"/>
      <c r="B264" s="13"/>
      <c r="C264" s="13"/>
      <c r="D264" s="14" t="s">
        <v>207</v>
      </c>
      <c r="E264" s="11">
        <v>82</v>
      </c>
      <c r="F264" s="13"/>
    </row>
    <row r="265" spans="1:6" s="12" customFormat="1" ht="15" customHeight="1">
      <c r="A265" s="3"/>
      <c r="B265" s="13"/>
      <c r="C265" s="13"/>
      <c r="D265" s="14" t="s">
        <v>208</v>
      </c>
      <c r="E265" s="11">
        <v>55</v>
      </c>
      <c r="F265" s="13"/>
    </row>
    <row r="266" spans="1:6" s="12" customFormat="1" ht="15" customHeight="1">
      <c r="A266" s="3"/>
      <c r="B266" s="13"/>
      <c r="C266" s="13"/>
      <c r="E266" s="11" t="s">
        <v>9</v>
      </c>
      <c r="F266" s="11">
        <f>SUM($E$261:$E$265)</f>
        <v>1442</v>
      </c>
    </row>
    <row r="267" spans="1:6" s="12" customFormat="1" ht="15" customHeight="1">
      <c r="A267" s="10" t="s">
        <v>209</v>
      </c>
      <c r="B267" s="11">
        <v>61518</v>
      </c>
      <c r="C267" s="11">
        <v>599164</v>
      </c>
      <c r="E267" s="13"/>
      <c r="F267" s="13"/>
    </row>
    <row r="268" spans="1:6" s="12" customFormat="1" ht="30" customHeight="1">
      <c r="A268" s="3"/>
      <c r="B268" s="13"/>
      <c r="C268" s="13"/>
      <c r="D268" s="14" t="s">
        <v>210</v>
      </c>
      <c r="E268" s="11">
        <v>4748</v>
      </c>
      <c r="F268" s="13"/>
    </row>
    <row r="269" spans="1:6" s="12" customFormat="1" ht="30" customHeight="1">
      <c r="A269" s="3"/>
      <c r="B269" s="13"/>
      <c r="C269" s="13"/>
      <c r="D269" s="14" t="s">
        <v>211</v>
      </c>
      <c r="E269" s="11">
        <v>307</v>
      </c>
      <c r="F269" s="13"/>
    </row>
    <row r="270" spans="1:6" s="12" customFormat="1" ht="15" customHeight="1">
      <c r="A270" s="3"/>
      <c r="B270" s="13"/>
      <c r="C270" s="13"/>
      <c r="D270" s="14" t="s">
        <v>212</v>
      </c>
      <c r="E270" s="11">
        <v>88</v>
      </c>
      <c r="F270" s="13"/>
    </row>
    <row r="271" spans="1:6" s="12" customFormat="1" ht="15" customHeight="1">
      <c r="A271" s="3"/>
      <c r="B271" s="13"/>
      <c r="C271" s="13"/>
      <c r="D271" s="14" t="s">
        <v>213</v>
      </c>
      <c r="E271" s="11">
        <v>81</v>
      </c>
      <c r="F271" s="13"/>
    </row>
    <row r="272" spans="1:6" s="12" customFormat="1" ht="15" customHeight="1">
      <c r="A272" s="3"/>
      <c r="B272" s="13"/>
      <c r="C272" s="13"/>
      <c r="E272" s="11" t="s">
        <v>9</v>
      </c>
      <c r="F272" s="11">
        <f>SUM($E$267:$E$271)</f>
        <v>5224</v>
      </c>
    </row>
    <row r="273" spans="1:7" s="12" customFormat="1" ht="15" customHeight="1">
      <c r="A273" s="10" t="s">
        <v>214</v>
      </c>
      <c r="B273" s="11">
        <v>34543</v>
      </c>
      <c r="C273" s="11">
        <v>400070</v>
      </c>
      <c r="E273" s="13"/>
      <c r="F273" s="13"/>
    </row>
    <row r="274" spans="1:7" s="12" customFormat="1" ht="15" customHeight="1">
      <c r="A274" s="3"/>
      <c r="B274" s="13"/>
      <c r="C274" s="13"/>
      <c r="D274" s="14" t="s">
        <v>215</v>
      </c>
      <c r="E274" s="11">
        <v>5056</v>
      </c>
      <c r="F274" s="13"/>
    </row>
    <row r="275" spans="1:7" s="12" customFormat="1" ht="15" customHeight="1">
      <c r="A275" s="3"/>
      <c r="B275" s="13"/>
      <c r="C275" s="13"/>
      <c r="E275" s="11" t="s">
        <v>9</v>
      </c>
      <c r="F275" s="11">
        <f>SUM($E$273:$E$274)</f>
        <v>5056</v>
      </c>
    </row>
    <row r="276" spans="1:7" s="12" customFormat="1" ht="15" customHeight="1">
      <c r="A276" s="10" t="s">
        <v>216</v>
      </c>
      <c r="B276" s="11">
        <v>322581</v>
      </c>
      <c r="C276" s="11">
        <v>658602</v>
      </c>
      <c r="E276" s="13"/>
      <c r="F276" s="13"/>
    </row>
    <row r="277" spans="1:7" s="12" customFormat="1" ht="30" customHeight="1">
      <c r="A277" s="3"/>
      <c r="B277" s="13"/>
      <c r="C277" s="13"/>
      <c r="D277" s="14" t="s">
        <v>217</v>
      </c>
      <c r="E277" s="11">
        <v>13801</v>
      </c>
      <c r="F277" s="13"/>
    </row>
    <row r="278" spans="1:7" s="12" customFormat="1" ht="30" customHeight="1">
      <c r="A278" s="3"/>
      <c r="B278" s="13"/>
      <c r="C278" s="13"/>
      <c r="D278" s="14" t="s">
        <v>218</v>
      </c>
      <c r="E278" s="11">
        <v>11599</v>
      </c>
      <c r="F278" s="13"/>
    </row>
    <row r="279" spans="1:7" s="12" customFormat="1" ht="30" customHeight="1">
      <c r="A279" s="3"/>
      <c r="B279" s="13"/>
      <c r="C279" s="13"/>
      <c r="D279" s="14" t="s">
        <v>219</v>
      </c>
      <c r="E279" s="11">
        <v>3968</v>
      </c>
      <c r="F279" s="13"/>
    </row>
    <row r="280" spans="1:7" s="12" customFormat="1" ht="30" customHeight="1">
      <c r="A280" s="3"/>
      <c r="B280" s="13"/>
      <c r="C280" s="13"/>
      <c r="D280" s="14" t="s">
        <v>220</v>
      </c>
      <c r="E280" s="11">
        <v>2920</v>
      </c>
      <c r="F280" s="13"/>
    </row>
    <row r="281" spans="1:7" s="12" customFormat="1" ht="15" customHeight="1">
      <c r="A281" s="3"/>
      <c r="B281" s="13"/>
      <c r="C281" s="13"/>
      <c r="E281" s="11" t="s">
        <v>9</v>
      </c>
      <c r="F281" s="11">
        <f>SUM($E$276:$E$280)</f>
        <v>32288</v>
      </c>
    </row>
    <row r="282" spans="1:7" s="12" customFormat="1" ht="15" customHeight="1">
      <c r="A282" s="10" t="s">
        <v>221</v>
      </c>
      <c r="B282" s="11">
        <v>108431</v>
      </c>
      <c r="C282" s="11">
        <v>378715</v>
      </c>
      <c r="E282" s="13"/>
      <c r="F282" s="13"/>
    </row>
    <row r="283" spans="1:7" s="12" customFormat="1" ht="15" customHeight="1">
      <c r="A283" s="3"/>
      <c r="B283" s="13"/>
      <c r="C283" s="13"/>
      <c r="D283" s="14" t="s">
        <v>222</v>
      </c>
      <c r="E283" s="11">
        <v>24293</v>
      </c>
      <c r="F283" s="13"/>
      <c r="G283" s="14"/>
    </row>
    <row r="284" spans="1:7" s="12" customFormat="1" ht="15" customHeight="1">
      <c r="A284" s="3"/>
      <c r="B284" s="13"/>
      <c r="C284" s="13"/>
      <c r="D284" s="14" t="s">
        <v>223</v>
      </c>
      <c r="E284" s="11">
        <v>1300</v>
      </c>
      <c r="F284" s="13"/>
    </row>
    <row r="285" spans="1:7" s="12" customFormat="1" ht="15" customHeight="1">
      <c r="A285" s="3"/>
      <c r="B285" s="13"/>
      <c r="C285" s="13"/>
      <c r="D285" s="14" t="s">
        <v>224</v>
      </c>
      <c r="E285" s="11">
        <v>576</v>
      </c>
      <c r="F285" s="13"/>
    </row>
    <row r="286" spans="1:7" s="12" customFormat="1" ht="15" customHeight="1">
      <c r="A286" s="3"/>
      <c r="B286" s="13"/>
      <c r="C286" s="13"/>
      <c r="D286" s="14" t="s">
        <v>225</v>
      </c>
      <c r="E286" s="11">
        <v>482</v>
      </c>
      <c r="F286" s="13"/>
    </row>
    <row r="287" spans="1:7" s="12" customFormat="1" ht="15" customHeight="1">
      <c r="A287" s="3"/>
      <c r="B287" s="13"/>
      <c r="C287" s="13"/>
      <c r="D287" s="14" t="s">
        <v>226</v>
      </c>
      <c r="E287" s="11">
        <v>400</v>
      </c>
      <c r="F287" s="13"/>
    </row>
    <row r="288" spans="1:7" s="12" customFormat="1" ht="15" customHeight="1">
      <c r="A288" s="3"/>
      <c r="B288" s="13"/>
      <c r="C288" s="13"/>
      <c r="D288" s="14" t="s">
        <v>227</v>
      </c>
      <c r="E288" s="11">
        <v>105</v>
      </c>
      <c r="F288" s="13"/>
    </row>
    <row r="289" spans="1:6" s="12" customFormat="1" ht="15" customHeight="1">
      <c r="A289" s="3"/>
      <c r="B289" s="13"/>
      <c r="C289" s="13"/>
      <c r="D289" s="14" t="s">
        <v>228</v>
      </c>
      <c r="E289" s="11">
        <v>30</v>
      </c>
      <c r="F289" s="13"/>
    </row>
    <row r="290" spans="1:6" s="12" customFormat="1" ht="15" customHeight="1">
      <c r="A290" s="3"/>
      <c r="B290" s="13"/>
      <c r="C290" s="13"/>
      <c r="D290" s="14" t="s">
        <v>229</v>
      </c>
      <c r="E290" s="11">
        <v>22</v>
      </c>
      <c r="F290" s="13"/>
    </row>
    <row r="291" spans="1:6" s="12" customFormat="1" ht="15" customHeight="1">
      <c r="A291" s="3"/>
      <c r="B291" s="13"/>
      <c r="C291" s="13"/>
      <c r="E291" s="11" t="s">
        <v>9</v>
      </c>
      <c r="F291" s="11">
        <f>SUM($E$282:$E$290)</f>
        <v>27208</v>
      </c>
    </row>
    <row r="292" spans="1:6" s="12" customFormat="1" ht="15" customHeight="1">
      <c r="A292" s="10" t="s">
        <v>230</v>
      </c>
      <c r="B292" s="11">
        <v>193692</v>
      </c>
      <c r="C292" s="11">
        <v>8405837</v>
      </c>
      <c r="E292" s="13"/>
      <c r="F292" s="13"/>
    </row>
    <row r="293" spans="1:6" s="12" customFormat="1" ht="15" customHeight="1">
      <c r="A293" s="3"/>
      <c r="B293" s="13"/>
      <c r="C293" s="13"/>
      <c r="D293" s="14" t="s">
        <v>231</v>
      </c>
      <c r="E293" s="11">
        <v>29862</v>
      </c>
      <c r="F293" s="13"/>
    </row>
    <row r="294" spans="1:6" s="12" customFormat="1" ht="15" customHeight="1">
      <c r="A294" s="3"/>
      <c r="B294" s="13"/>
      <c r="C294" s="13"/>
      <c r="D294" s="14" t="s">
        <v>232</v>
      </c>
      <c r="E294" s="11">
        <v>7175</v>
      </c>
      <c r="F294" s="13"/>
    </row>
    <row r="295" spans="1:6" s="12" customFormat="1" ht="30" customHeight="1">
      <c r="A295" s="3"/>
      <c r="B295" s="13"/>
      <c r="C295" s="13"/>
      <c r="D295" s="14" t="s">
        <v>233</v>
      </c>
      <c r="E295" s="11">
        <v>1300</v>
      </c>
      <c r="F295" s="13"/>
    </row>
    <row r="296" spans="1:6" s="12" customFormat="1" ht="30" customHeight="1">
      <c r="A296" s="3"/>
      <c r="B296" s="13"/>
      <c r="C296" s="13"/>
      <c r="D296" s="14" t="s">
        <v>234</v>
      </c>
      <c r="E296" s="11">
        <v>669</v>
      </c>
      <c r="F296" s="13"/>
    </row>
    <row r="297" spans="1:6" s="12" customFormat="1" ht="15" customHeight="1">
      <c r="A297" s="3"/>
      <c r="B297" s="13"/>
      <c r="C297" s="13"/>
      <c r="E297" s="11" t="s">
        <v>9</v>
      </c>
      <c r="F297" s="11">
        <f>SUM($E$292:$E$296)</f>
        <v>39006</v>
      </c>
    </row>
    <row r="298" spans="1:6" s="12" customFormat="1" ht="15" customHeight="1">
      <c r="A298" s="10" t="s">
        <v>235</v>
      </c>
      <c r="B298" s="11">
        <v>15480</v>
      </c>
      <c r="C298" s="11">
        <v>278427</v>
      </c>
      <c r="E298" s="13"/>
      <c r="F298" s="13"/>
    </row>
    <row r="299" spans="1:6" s="12" customFormat="1" ht="30" customHeight="1">
      <c r="A299" s="3"/>
      <c r="B299" s="13"/>
      <c r="C299" s="13"/>
      <c r="D299" s="14" t="s">
        <v>236</v>
      </c>
      <c r="E299" s="11">
        <v>758</v>
      </c>
      <c r="F299" s="13"/>
    </row>
    <row r="300" spans="1:6" s="12" customFormat="1" ht="15" customHeight="1">
      <c r="A300" s="3"/>
      <c r="B300" s="13"/>
      <c r="C300" s="13"/>
      <c r="D300" s="14" t="s">
        <v>237</v>
      </c>
      <c r="E300" s="11">
        <v>89</v>
      </c>
      <c r="F300" s="13"/>
    </row>
    <row r="301" spans="1:6" s="12" customFormat="1" ht="15" customHeight="1">
      <c r="A301" s="3"/>
      <c r="B301" s="13"/>
      <c r="C301" s="13"/>
      <c r="E301" s="11" t="s">
        <v>9</v>
      </c>
      <c r="F301" s="11">
        <f>SUM($E$298:$E$300)</f>
        <v>847</v>
      </c>
    </row>
    <row r="302" spans="1:6" s="12" customFormat="1" ht="15" customHeight="1">
      <c r="A302" s="10" t="s">
        <v>238</v>
      </c>
      <c r="B302" s="11">
        <v>34637</v>
      </c>
      <c r="C302" s="11">
        <v>246139</v>
      </c>
      <c r="E302" s="13"/>
      <c r="F302" s="13"/>
    </row>
    <row r="303" spans="1:6" s="12" customFormat="1" ht="15" customHeight="1">
      <c r="A303" s="3"/>
      <c r="B303" s="13"/>
      <c r="C303" s="13"/>
      <c r="D303" s="14" t="s">
        <v>239</v>
      </c>
      <c r="E303" s="11">
        <v>607</v>
      </c>
      <c r="F303" s="13"/>
    </row>
    <row r="304" spans="1:6" s="12" customFormat="1" ht="15" customHeight="1">
      <c r="A304" s="3"/>
      <c r="B304" s="13"/>
      <c r="C304" s="13"/>
      <c r="E304" s="11" t="s">
        <v>9</v>
      </c>
      <c r="F304" s="11">
        <f>SUM($E$302:$E$303)</f>
        <v>607</v>
      </c>
    </row>
    <row r="305" spans="1:6" s="12" customFormat="1" ht="15" customHeight="1">
      <c r="A305" s="10" t="s">
        <v>240</v>
      </c>
      <c r="B305" s="11">
        <v>64861</v>
      </c>
      <c r="C305" s="11">
        <v>226877</v>
      </c>
      <c r="E305" s="13"/>
      <c r="F305" s="13"/>
    </row>
    <row r="306" spans="1:6" s="12" customFormat="1" ht="30" customHeight="1">
      <c r="A306" s="3"/>
      <c r="B306" s="13"/>
      <c r="C306" s="13"/>
      <c r="D306" s="14" t="s">
        <v>241</v>
      </c>
      <c r="E306" s="11">
        <v>859</v>
      </c>
      <c r="F306" s="13"/>
    </row>
    <row r="307" spans="1:6" s="12" customFormat="1" ht="15" customHeight="1">
      <c r="A307" s="3"/>
      <c r="B307" s="13"/>
      <c r="C307" s="13"/>
      <c r="E307" s="11" t="s">
        <v>9</v>
      </c>
      <c r="F307" s="11">
        <f>SUM($E$305:$E$306)</f>
        <v>859</v>
      </c>
    </row>
    <row r="308" spans="1:6" s="12" customFormat="1" ht="15" customHeight="1">
      <c r="A308" s="10" t="s">
        <v>242</v>
      </c>
      <c r="B308" s="11">
        <v>35703</v>
      </c>
      <c r="C308" s="11">
        <v>406253</v>
      </c>
      <c r="E308" s="13"/>
      <c r="F308" s="13"/>
    </row>
    <row r="309" spans="1:6" s="12" customFormat="1" ht="15" customHeight="1">
      <c r="A309" s="3"/>
      <c r="B309" s="13"/>
      <c r="C309" s="13"/>
      <c r="D309" s="14" t="s">
        <v>243</v>
      </c>
      <c r="E309" s="11">
        <v>4101</v>
      </c>
      <c r="F309" s="13"/>
    </row>
    <row r="310" spans="1:6" s="12" customFormat="1" ht="15" customHeight="1">
      <c r="A310" s="3"/>
      <c r="B310" s="13"/>
      <c r="C310" s="13"/>
      <c r="D310" s="14" t="s">
        <v>244</v>
      </c>
      <c r="E310" s="11">
        <v>1701</v>
      </c>
      <c r="F310" s="13"/>
    </row>
    <row r="311" spans="1:6" s="12" customFormat="1" ht="15" customHeight="1">
      <c r="A311" s="3"/>
      <c r="B311" s="13"/>
      <c r="C311" s="13"/>
      <c r="D311" s="14" t="s">
        <v>245</v>
      </c>
      <c r="E311" s="11">
        <v>261</v>
      </c>
      <c r="F311" s="13"/>
    </row>
    <row r="312" spans="1:6" s="12" customFormat="1" ht="15" customHeight="1">
      <c r="A312" s="3"/>
      <c r="B312" s="13"/>
      <c r="C312" s="13"/>
      <c r="E312" s="11" t="s">
        <v>9</v>
      </c>
      <c r="F312" s="11">
        <f>SUM($E$308:$E$311)</f>
        <v>6063</v>
      </c>
    </row>
    <row r="313" spans="1:6" s="12" customFormat="1" ht="15" customHeight="1">
      <c r="A313" s="10" t="s">
        <v>246</v>
      </c>
      <c r="B313" s="11">
        <v>388103</v>
      </c>
      <c r="C313" s="11">
        <v>610613</v>
      </c>
      <c r="E313" s="13"/>
      <c r="F313" s="13"/>
    </row>
    <row r="314" spans="1:6" s="12" customFormat="1" ht="15" customHeight="1">
      <c r="A314" s="3"/>
      <c r="B314" s="13"/>
      <c r="C314" s="13"/>
      <c r="D314" s="14" t="s">
        <v>247</v>
      </c>
      <c r="E314" s="11">
        <v>25987</v>
      </c>
      <c r="F314" s="13"/>
    </row>
    <row r="315" spans="1:6" s="12" customFormat="1" ht="15" customHeight="1">
      <c r="A315" s="3"/>
      <c r="B315" s="13"/>
      <c r="C315" s="13"/>
      <c r="D315" s="14" t="s">
        <v>248</v>
      </c>
      <c r="E315" s="11">
        <v>17</v>
      </c>
      <c r="F315" s="13"/>
    </row>
    <row r="316" spans="1:6" s="12" customFormat="1" ht="15" customHeight="1">
      <c r="A316" s="3"/>
      <c r="B316" s="13"/>
      <c r="C316" s="13"/>
      <c r="E316" s="11" t="s">
        <v>9</v>
      </c>
      <c r="F316" s="11">
        <f>SUM($E$313:$E$315)</f>
        <v>26004</v>
      </c>
    </row>
    <row r="317" spans="1:6" s="12" customFormat="1" ht="15" customHeight="1">
      <c r="A317" s="10" t="s">
        <v>249</v>
      </c>
      <c r="B317" s="11">
        <v>81337</v>
      </c>
      <c r="C317" s="11">
        <v>434353</v>
      </c>
      <c r="E317" s="13"/>
      <c r="F317" s="13"/>
    </row>
    <row r="318" spans="1:6" s="12" customFormat="1" ht="30" customHeight="1">
      <c r="A318" s="3"/>
      <c r="B318" s="13"/>
      <c r="C318" s="13"/>
      <c r="D318" s="14" t="s">
        <v>250</v>
      </c>
      <c r="E318" s="11">
        <v>10493</v>
      </c>
      <c r="F318" s="13"/>
    </row>
    <row r="319" spans="1:6" s="12" customFormat="1" ht="15" customHeight="1">
      <c r="A319" s="3"/>
      <c r="B319" s="13"/>
      <c r="C319" s="13"/>
      <c r="E319" s="11" t="s">
        <v>9</v>
      </c>
      <c r="F319" s="11">
        <f>SUM($E$317:$E$318)</f>
        <v>10493</v>
      </c>
    </row>
    <row r="320" spans="1:6" s="12" customFormat="1" ht="15" customHeight="1">
      <c r="A320" s="10" t="s">
        <v>251</v>
      </c>
      <c r="B320" s="11">
        <v>65533</v>
      </c>
      <c r="C320" s="11">
        <v>255483</v>
      </c>
      <c r="E320" s="13"/>
      <c r="F320" s="13"/>
    </row>
    <row r="321" spans="1:7" s="12" customFormat="1" ht="15" customHeight="1">
      <c r="A321" s="3"/>
      <c r="B321" s="13"/>
      <c r="C321" s="13"/>
      <c r="D321" s="14" t="s">
        <v>252</v>
      </c>
      <c r="E321" s="11">
        <v>2948</v>
      </c>
      <c r="F321" s="13"/>
    </row>
    <row r="322" spans="1:7" s="12" customFormat="1" ht="30" customHeight="1">
      <c r="A322" s="3"/>
      <c r="B322" s="13"/>
      <c r="C322" s="13"/>
      <c r="D322" s="14" t="s">
        <v>253</v>
      </c>
      <c r="E322" s="11">
        <v>24</v>
      </c>
      <c r="F322" s="13"/>
    </row>
    <row r="323" spans="1:7" s="12" customFormat="1" ht="15" customHeight="1">
      <c r="A323" s="3"/>
      <c r="B323" s="13"/>
      <c r="C323" s="13"/>
      <c r="E323" s="11" t="s">
        <v>9</v>
      </c>
      <c r="F323" s="11">
        <f>SUM($E$320:$E$322)</f>
        <v>2972</v>
      </c>
    </row>
    <row r="324" spans="1:7" s="12" customFormat="1" ht="15" customHeight="1">
      <c r="A324" s="10" t="s">
        <v>254</v>
      </c>
      <c r="B324" s="11">
        <v>85825</v>
      </c>
      <c r="C324" s="11">
        <v>1553165</v>
      </c>
      <c r="E324" s="13"/>
      <c r="F324" s="13"/>
    </row>
    <row r="325" spans="1:7" s="12" customFormat="1" ht="15" customHeight="1">
      <c r="A325" s="3"/>
      <c r="B325" s="13"/>
      <c r="C325" s="13"/>
      <c r="D325" s="14" t="s">
        <v>255</v>
      </c>
      <c r="E325" s="11">
        <v>10154</v>
      </c>
      <c r="F325" s="13"/>
    </row>
    <row r="326" spans="1:7" s="12" customFormat="1" ht="15" customHeight="1">
      <c r="A326" s="3"/>
      <c r="B326" s="13"/>
      <c r="C326" s="13"/>
      <c r="D326" s="14" t="s">
        <v>256</v>
      </c>
      <c r="E326" s="11">
        <v>300</v>
      </c>
      <c r="F326" s="13"/>
      <c r="G326" s="14"/>
    </row>
    <row r="327" spans="1:7" s="12" customFormat="1" ht="15" customHeight="1">
      <c r="A327" s="3"/>
      <c r="B327" s="13"/>
      <c r="C327" s="13"/>
      <c r="D327" s="14" t="s">
        <v>257</v>
      </c>
      <c r="E327" s="11">
        <v>282</v>
      </c>
      <c r="F327" s="13"/>
    </row>
    <row r="328" spans="1:7" s="12" customFormat="1" ht="15" customHeight="1">
      <c r="A328" s="3"/>
      <c r="B328" s="13"/>
      <c r="C328" s="13"/>
      <c r="D328" s="14" t="s">
        <v>258</v>
      </c>
      <c r="E328" s="11">
        <v>55</v>
      </c>
      <c r="F328" s="13"/>
      <c r="G328" s="14"/>
    </row>
    <row r="329" spans="1:7" s="12" customFormat="1" ht="15" customHeight="1">
      <c r="A329" s="3"/>
      <c r="B329" s="13"/>
      <c r="C329" s="13"/>
      <c r="D329" s="14" t="s">
        <v>259</v>
      </c>
      <c r="E329" s="11">
        <v>24</v>
      </c>
      <c r="F329" s="13"/>
    </row>
    <row r="330" spans="1:7" s="12" customFormat="1" ht="15" customHeight="1">
      <c r="A330" s="3"/>
      <c r="B330" s="13"/>
      <c r="C330" s="13"/>
      <c r="E330" s="11" t="s">
        <v>9</v>
      </c>
      <c r="F330" s="11">
        <f>SUM($E$324:$E$329)</f>
        <v>10815</v>
      </c>
    </row>
    <row r="331" spans="1:7" s="12" customFormat="1" ht="15" customHeight="1">
      <c r="A331" s="10" t="s">
        <v>260</v>
      </c>
      <c r="B331" s="11">
        <v>330690</v>
      </c>
      <c r="C331" s="11">
        <v>1513367</v>
      </c>
    </row>
    <row r="332" spans="1:7" s="12" customFormat="1" ht="15" customHeight="1">
      <c r="A332" s="3"/>
      <c r="B332" s="13"/>
      <c r="C332" s="13"/>
      <c r="D332" s="14" t="s">
        <v>261</v>
      </c>
      <c r="E332" s="11">
        <v>47612</v>
      </c>
      <c r="F332" s="13"/>
    </row>
    <row r="333" spans="1:7" s="12" customFormat="1" ht="30" customHeight="1">
      <c r="A333" s="3"/>
      <c r="B333" s="13"/>
      <c r="C333" s="13"/>
      <c r="D333" s="14" t="s">
        <v>262</v>
      </c>
      <c r="E333" s="11">
        <v>1642</v>
      </c>
      <c r="F333" s="13"/>
    </row>
    <row r="334" spans="1:7" s="12" customFormat="1" ht="15" customHeight="1">
      <c r="A334" s="3"/>
      <c r="B334" s="13"/>
      <c r="C334" s="13"/>
      <c r="E334" s="11" t="s">
        <v>9</v>
      </c>
      <c r="F334" s="11">
        <f>SUM($E$331:$E$333)</f>
        <v>49254</v>
      </c>
    </row>
    <row r="335" spans="1:7" s="12" customFormat="1" ht="15" customHeight="1">
      <c r="A335" s="10" t="s">
        <v>263</v>
      </c>
      <c r="B335" s="11">
        <v>35435</v>
      </c>
      <c r="C335" s="11">
        <v>305841</v>
      </c>
    </row>
    <row r="336" spans="1:7" s="12" customFormat="1" ht="15" customHeight="1">
      <c r="A336" s="3"/>
      <c r="B336" s="13"/>
      <c r="C336" s="13"/>
      <c r="D336" s="14" t="s">
        <v>264</v>
      </c>
      <c r="E336" s="11">
        <v>2947</v>
      </c>
      <c r="F336" s="13"/>
    </row>
    <row r="337" spans="1:6" s="12" customFormat="1" ht="15" customHeight="1">
      <c r="A337" s="3"/>
      <c r="B337" s="13"/>
      <c r="C337" s="13"/>
      <c r="D337" s="14" t="s">
        <v>265</v>
      </c>
      <c r="E337" s="11">
        <v>36</v>
      </c>
      <c r="F337" s="13"/>
    </row>
    <row r="338" spans="1:6" s="12" customFormat="1" ht="15" customHeight="1">
      <c r="A338" s="3"/>
      <c r="B338" s="13"/>
      <c r="C338" s="13"/>
      <c r="E338" s="11" t="s">
        <v>9</v>
      </c>
      <c r="F338" s="11">
        <f>SUM($E$335:$E$337)</f>
        <v>2983</v>
      </c>
    </row>
    <row r="339" spans="1:6" s="12" customFormat="1" ht="15" customHeight="1">
      <c r="A339" s="10" t="s">
        <v>266</v>
      </c>
      <c r="B339" s="11">
        <v>45812</v>
      </c>
      <c r="C339" s="11">
        <v>274409</v>
      </c>
    </row>
    <row r="340" spans="1:6" s="12" customFormat="1" ht="15" customHeight="1">
      <c r="A340" s="3"/>
      <c r="B340" s="13"/>
      <c r="C340" s="13"/>
      <c r="D340" s="14" t="s">
        <v>267</v>
      </c>
      <c r="E340" s="11">
        <v>4231</v>
      </c>
      <c r="F340" s="13"/>
    </row>
    <row r="341" spans="1:6" s="12" customFormat="1" ht="15" customHeight="1">
      <c r="A341" s="3"/>
      <c r="B341" s="13"/>
      <c r="C341" s="13"/>
      <c r="E341" s="11" t="s">
        <v>9</v>
      </c>
      <c r="F341" s="11">
        <f>SUM($E$339:$E$340)</f>
        <v>4231</v>
      </c>
    </row>
    <row r="342" spans="1:6" s="12" customFormat="1" ht="15" customHeight="1">
      <c r="A342" s="10" t="s">
        <v>268</v>
      </c>
      <c r="B342" s="11">
        <v>85393</v>
      </c>
      <c r="C342" s="11">
        <v>609456</v>
      </c>
    </row>
    <row r="343" spans="1:6" s="12" customFormat="1" ht="15" customHeight="1">
      <c r="A343" s="3"/>
      <c r="B343" s="13"/>
      <c r="C343" s="13"/>
      <c r="D343" s="14" t="s">
        <v>269</v>
      </c>
      <c r="E343" s="11">
        <v>11656</v>
      </c>
      <c r="F343" s="13"/>
    </row>
    <row r="344" spans="1:6" s="12" customFormat="1" ht="15" customHeight="1">
      <c r="A344" s="3"/>
      <c r="B344" s="13"/>
      <c r="C344" s="13"/>
      <c r="D344" s="14" t="s">
        <v>270</v>
      </c>
      <c r="E344" s="11">
        <v>2324</v>
      </c>
      <c r="F344" s="13"/>
    </row>
    <row r="345" spans="1:6" s="12" customFormat="1" ht="30" customHeight="1">
      <c r="A345" s="3"/>
      <c r="B345" s="13"/>
      <c r="C345" s="13"/>
      <c r="D345" s="14" t="s">
        <v>271</v>
      </c>
      <c r="E345" s="11">
        <v>462</v>
      </c>
      <c r="F345" s="13"/>
    </row>
    <row r="346" spans="1:6" s="12" customFormat="1" ht="15" customHeight="1">
      <c r="A346" s="3"/>
      <c r="B346" s="13"/>
      <c r="C346" s="13"/>
      <c r="E346" s="11" t="s">
        <v>9</v>
      </c>
      <c r="F346" s="11">
        <f>SUM($E$342:$E$345)</f>
        <v>14442</v>
      </c>
    </row>
    <row r="347" spans="1:6" s="12" customFormat="1" ht="15" customHeight="1">
      <c r="A347" s="10" t="s">
        <v>272</v>
      </c>
      <c r="B347" s="11">
        <v>91458</v>
      </c>
      <c r="C347" s="11">
        <v>431746</v>
      </c>
    </row>
    <row r="348" spans="1:6" s="12" customFormat="1" ht="30" customHeight="1">
      <c r="A348" s="3"/>
      <c r="B348" s="13"/>
      <c r="C348" s="13"/>
      <c r="D348" s="14" t="s">
        <v>273</v>
      </c>
      <c r="E348" s="11">
        <v>7166</v>
      </c>
      <c r="F348" s="13"/>
    </row>
    <row r="349" spans="1:6" s="12" customFormat="1" ht="15.75" customHeight="1">
      <c r="A349" s="3"/>
      <c r="B349" s="13"/>
      <c r="C349" s="13"/>
      <c r="D349" s="14" t="s">
        <v>274</v>
      </c>
      <c r="E349" s="11">
        <v>5579</v>
      </c>
      <c r="F349" s="13"/>
    </row>
    <row r="350" spans="1:6" s="12" customFormat="1" ht="30" customHeight="1">
      <c r="A350" s="3"/>
      <c r="B350" s="13"/>
      <c r="C350" s="13"/>
      <c r="D350" s="14" t="s">
        <v>275</v>
      </c>
      <c r="E350" s="11">
        <v>225</v>
      </c>
      <c r="F350" s="13"/>
    </row>
    <row r="351" spans="1:6" s="12" customFormat="1" ht="15" customHeight="1">
      <c r="A351" s="3"/>
      <c r="B351" s="13"/>
      <c r="C351" s="13"/>
      <c r="E351" s="11" t="s">
        <v>9</v>
      </c>
      <c r="F351" s="11">
        <f>SUM($E$347:$E$350)</f>
        <v>12970</v>
      </c>
    </row>
    <row r="352" spans="1:6" s="12" customFormat="1" ht="15" customHeight="1">
      <c r="A352" s="10" t="s">
        <v>276</v>
      </c>
      <c r="B352" s="11">
        <v>65926</v>
      </c>
      <c r="C352" s="11">
        <v>233294</v>
      </c>
    </row>
    <row r="353" spans="1:6" s="12" customFormat="1" ht="30" customHeight="1">
      <c r="A353" s="3"/>
      <c r="B353" s="13"/>
      <c r="C353" s="13"/>
      <c r="D353" s="14" t="s">
        <v>277</v>
      </c>
      <c r="E353" s="11">
        <v>2630</v>
      </c>
      <c r="F353" s="13"/>
    </row>
    <row r="354" spans="1:6" s="12" customFormat="1" ht="30" customHeight="1">
      <c r="A354" s="3"/>
      <c r="B354" s="13"/>
      <c r="C354" s="13"/>
      <c r="D354" s="14" t="s">
        <v>278</v>
      </c>
      <c r="E354" s="11">
        <v>560</v>
      </c>
      <c r="F354" s="13"/>
    </row>
    <row r="355" spans="1:6" s="12" customFormat="1" ht="15" customHeight="1">
      <c r="A355" s="3"/>
      <c r="B355" s="13"/>
      <c r="C355" s="13"/>
      <c r="E355" s="11" t="s">
        <v>9</v>
      </c>
      <c r="F355" s="11">
        <f>SUM($E$352:$E$354)</f>
        <v>3190</v>
      </c>
    </row>
    <row r="356" spans="1:6" s="12" customFormat="1" ht="15" customHeight="1">
      <c r="A356" s="3"/>
      <c r="B356" s="13"/>
      <c r="C356" s="13"/>
      <c r="E356" s="11"/>
      <c r="F356" s="11"/>
    </row>
    <row r="357" spans="1:6" s="12" customFormat="1" ht="15" customHeight="1">
      <c r="A357" s="10" t="s">
        <v>279</v>
      </c>
      <c r="B357" s="11">
        <v>38278</v>
      </c>
      <c r="C357" s="11">
        <v>214114</v>
      </c>
    </row>
    <row r="358" spans="1:6" s="12" customFormat="1" ht="30.75" customHeight="1">
      <c r="A358" s="3"/>
      <c r="B358" s="13"/>
      <c r="C358" s="13"/>
      <c r="D358" s="14" t="s">
        <v>280</v>
      </c>
      <c r="E358" s="11">
        <v>2027</v>
      </c>
      <c r="F358" s="11"/>
    </row>
    <row r="359" spans="1:6" s="12" customFormat="1" ht="15" customHeight="1">
      <c r="A359" s="3"/>
      <c r="B359" s="13"/>
      <c r="C359" s="13"/>
      <c r="E359" s="13" t="s">
        <v>9</v>
      </c>
      <c r="F359" s="13">
        <v>2027</v>
      </c>
    </row>
    <row r="360" spans="1:6" s="12" customFormat="1" ht="15" customHeight="1">
      <c r="A360" s="10" t="s">
        <v>281</v>
      </c>
      <c r="B360" s="11">
        <v>51930</v>
      </c>
      <c r="C360" s="11">
        <v>316619</v>
      </c>
    </row>
    <row r="361" spans="1:6" s="12" customFormat="1" ht="30" customHeight="1">
      <c r="A361" s="3"/>
      <c r="B361" s="13"/>
      <c r="C361" s="13"/>
      <c r="D361" s="14" t="s">
        <v>282</v>
      </c>
      <c r="E361" s="11">
        <v>2927</v>
      </c>
      <c r="F361" s="13"/>
    </row>
    <row r="362" spans="1:6" s="12" customFormat="1" ht="30" customHeight="1">
      <c r="A362" s="3"/>
      <c r="B362" s="13"/>
      <c r="C362" s="13"/>
      <c r="D362" s="14" t="s">
        <v>283</v>
      </c>
      <c r="E362" s="11">
        <v>447</v>
      </c>
      <c r="F362" s="13"/>
    </row>
    <row r="363" spans="1:6" s="12" customFormat="1" ht="30" customHeight="1">
      <c r="A363" s="3"/>
      <c r="B363" s="13"/>
      <c r="C363" s="13"/>
      <c r="D363" s="14" t="s">
        <v>284</v>
      </c>
      <c r="E363" s="11">
        <v>297</v>
      </c>
      <c r="F363" s="13"/>
    </row>
    <row r="364" spans="1:6" s="12" customFormat="1" ht="15" customHeight="1">
      <c r="A364" s="3"/>
      <c r="B364" s="13"/>
      <c r="C364" s="13"/>
      <c r="E364" s="11" t="s">
        <v>9</v>
      </c>
      <c r="F364" s="11">
        <f>SUM($E$360:$E$363)</f>
        <v>3671</v>
      </c>
    </row>
    <row r="365" spans="1:6" s="12" customFormat="1" ht="15" customHeight="1">
      <c r="A365" s="10" t="s">
        <v>285</v>
      </c>
      <c r="B365" s="11">
        <v>62666</v>
      </c>
      <c r="C365" s="11">
        <v>479686</v>
      </c>
    </row>
    <row r="366" spans="1:6" s="12" customFormat="1" ht="15" customHeight="1">
      <c r="A366" s="3"/>
      <c r="B366" s="13"/>
      <c r="C366" s="13"/>
      <c r="D366" s="14" t="s">
        <v>286</v>
      </c>
      <c r="E366" s="11">
        <v>2429</v>
      </c>
      <c r="F366" s="13"/>
    </row>
    <row r="367" spans="1:6" s="12" customFormat="1" ht="30" customHeight="1">
      <c r="A367" s="3"/>
      <c r="B367" s="13"/>
      <c r="C367" s="13"/>
      <c r="D367" s="14" t="s">
        <v>287</v>
      </c>
      <c r="E367" s="11">
        <v>1746</v>
      </c>
      <c r="F367" s="13"/>
    </row>
    <row r="368" spans="1:6" s="12" customFormat="1" ht="30" customHeight="1">
      <c r="A368" s="3"/>
      <c r="B368" s="13"/>
      <c r="C368" s="13"/>
      <c r="D368" s="14" t="s">
        <v>288</v>
      </c>
      <c r="E368" s="11">
        <v>604</v>
      </c>
      <c r="F368" s="13"/>
    </row>
    <row r="369" spans="1:7" s="12" customFormat="1" ht="30" customHeight="1">
      <c r="A369" s="3"/>
      <c r="B369" s="13"/>
      <c r="C369" s="13"/>
      <c r="D369" s="14" t="s">
        <v>289</v>
      </c>
      <c r="E369" s="11">
        <v>293</v>
      </c>
      <c r="F369" s="13"/>
    </row>
    <row r="370" spans="1:7" s="12" customFormat="1" ht="15" customHeight="1">
      <c r="A370" s="3"/>
      <c r="B370" s="13"/>
      <c r="C370" s="13"/>
      <c r="E370" s="11" t="s">
        <v>9</v>
      </c>
      <c r="F370" s="11">
        <f>SUM($E$365:$E$369)</f>
        <v>5072</v>
      </c>
    </row>
    <row r="371" spans="1:7" s="12" customFormat="1" ht="15" customHeight="1">
      <c r="A371" s="10" t="s">
        <v>290</v>
      </c>
      <c r="B371" s="11">
        <v>294997</v>
      </c>
      <c r="C371" s="11">
        <v>1409019</v>
      </c>
    </row>
    <row r="372" spans="1:7" s="12" customFormat="1" ht="15" customHeight="1">
      <c r="A372" s="3"/>
      <c r="B372" s="13"/>
      <c r="C372" s="13"/>
      <c r="D372" s="14" t="s">
        <v>291</v>
      </c>
      <c r="E372" s="11">
        <v>14832</v>
      </c>
      <c r="F372" s="13"/>
    </row>
    <row r="373" spans="1:7" s="12" customFormat="1" ht="30" customHeight="1">
      <c r="A373" s="3"/>
      <c r="B373" s="13"/>
      <c r="C373" s="13"/>
      <c r="D373" s="14" t="s">
        <v>292</v>
      </c>
      <c r="E373" s="11">
        <v>9084</v>
      </c>
      <c r="F373" s="13"/>
    </row>
    <row r="374" spans="1:7" s="12" customFormat="1" ht="15" customHeight="1">
      <c r="A374" s="3"/>
      <c r="B374" s="13"/>
      <c r="C374" s="13"/>
      <c r="D374" s="14" t="s">
        <v>293</v>
      </c>
      <c r="E374" s="11">
        <v>835</v>
      </c>
      <c r="F374" s="13"/>
      <c r="G374" s="14"/>
    </row>
    <row r="375" spans="1:7" s="12" customFormat="1" ht="15" customHeight="1">
      <c r="A375" s="3"/>
      <c r="B375" s="13"/>
      <c r="C375" s="13"/>
      <c r="D375" s="14" t="s">
        <v>294</v>
      </c>
      <c r="E375" s="11">
        <v>447</v>
      </c>
      <c r="F375" s="13"/>
    </row>
    <row r="376" spans="1:7" s="12" customFormat="1" ht="30" customHeight="1">
      <c r="A376" s="3"/>
      <c r="B376" s="13"/>
      <c r="C376" s="13"/>
      <c r="D376" s="14" t="s">
        <v>295</v>
      </c>
      <c r="E376" s="11">
        <v>225</v>
      </c>
      <c r="F376" s="13"/>
    </row>
    <row r="377" spans="1:7" s="12" customFormat="1" ht="15" customHeight="1">
      <c r="A377" s="3"/>
      <c r="B377" s="13"/>
      <c r="C377" s="13"/>
      <c r="E377" s="11" t="s">
        <v>9</v>
      </c>
      <c r="F377" s="11">
        <f>SUM($E$371:$E$376)</f>
        <v>25423</v>
      </c>
    </row>
    <row r="378" spans="1:7" s="12" customFormat="1" ht="15" customHeight="1">
      <c r="A378" s="10" t="s">
        <v>296</v>
      </c>
      <c r="B378" s="11">
        <v>208120</v>
      </c>
      <c r="C378" s="11">
        <v>1355896</v>
      </c>
    </row>
    <row r="379" spans="1:7" s="12" customFormat="1" ht="15" customHeight="1">
      <c r="A379" s="3"/>
      <c r="B379" s="13"/>
      <c r="C379" s="13"/>
      <c r="D379" s="14" t="s">
        <v>297</v>
      </c>
      <c r="E379" s="11">
        <v>41558</v>
      </c>
      <c r="F379" s="13"/>
    </row>
    <row r="380" spans="1:7" s="12" customFormat="1" ht="30" customHeight="1">
      <c r="A380" s="3"/>
      <c r="B380" s="13"/>
      <c r="C380" s="13"/>
      <c r="D380" s="14" t="s">
        <v>298</v>
      </c>
      <c r="E380" s="11">
        <v>4094</v>
      </c>
      <c r="F380" s="13"/>
    </row>
    <row r="381" spans="1:7" s="12" customFormat="1" ht="30" customHeight="1">
      <c r="A381" s="3"/>
      <c r="B381" s="13"/>
      <c r="C381" s="13"/>
      <c r="D381" s="14" t="s">
        <v>299</v>
      </c>
      <c r="E381" s="11">
        <v>1508</v>
      </c>
      <c r="F381" s="13"/>
    </row>
    <row r="382" spans="1:7" s="12" customFormat="1" ht="30" customHeight="1">
      <c r="A382" s="3"/>
      <c r="B382" s="13"/>
      <c r="C382" s="13"/>
      <c r="D382" s="14" t="s">
        <v>300</v>
      </c>
      <c r="E382" s="11">
        <v>836</v>
      </c>
      <c r="F382" s="13"/>
      <c r="G382" s="14"/>
    </row>
    <row r="383" spans="1:7" s="12" customFormat="1" ht="15" customHeight="1">
      <c r="A383" s="3"/>
      <c r="B383" s="13"/>
      <c r="C383" s="13"/>
      <c r="D383" s="14" t="s">
        <v>301</v>
      </c>
      <c r="E383" s="11">
        <v>249</v>
      </c>
      <c r="F383" s="13"/>
    </row>
    <row r="384" spans="1:7" s="12" customFormat="1" ht="15" customHeight="1">
      <c r="A384" s="3"/>
      <c r="B384" s="13"/>
      <c r="C384" s="13"/>
      <c r="D384" s="14" t="s">
        <v>302</v>
      </c>
      <c r="E384" s="11">
        <v>160</v>
      </c>
      <c r="F384" s="13"/>
      <c r="G384" s="14"/>
    </row>
    <row r="385" spans="1:7" s="12" customFormat="1" ht="15" customHeight="1">
      <c r="A385" s="3"/>
      <c r="B385" s="13"/>
      <c r="C385" s="13"/>
      <c r="E385" s="11" t="s">
        <v>9</v>
      </c>
      <c r="F385" s="11">
        <f>SUM($E$378:$E$384)</f>
        <v>48405</v>
      </c>
    </row>
    <row r="386" spans="1:7" s="12" customFormat="1" ht="15" customHeight="1">
      <c r="A386" s="10" t="s">
        <v>303</v>
      </c>
      <c r="B386" s="11">
        <v>29999</v>
      </c>
      <c r="C386" s="11">
        <v>837442</v>
      </c>
    </row>
    <row r="387" spans="1:7" s="12" customFormat="1" ht="15" customHeight="1">
      <c r="A387" s="3"/>
      <c r="B387" s="13"/>
      <c r="C387" s="13"/>
      <c r="D387" s="14" t="s">
        <v>304</v>
      </c>
      <c r="E387" s="11">
        <v>3474</v>
      </c>
      <c r="F387" s="13"/>
    </row>
    <row r="388" spans="1:7" s="12" customFormat="1" ht="15" customHeight="1">
      <c r="A388" s="3"/>
      <c r="B388" s="13"/>
      <c r="C388" s="13"/>
      <c r="D388" s="12" t="s">
        <v>305</v>
      </c>
      <c r="E388" s="11">
        <v>1104</v>
      </c>
      <c r="F388" s="13"/>
    </row>
    <row r="389" spans="1:7" s="12" customFormat="1" ht="15" customHeight="1">
      <c r="A389" s="3"/>
      <c r="B389" s="13"/>
      <c r="C389" s="13"/>
      <c r="D389" s="14" t="s">
        <v>306</v>
      </c>
      <c r="E389" s="11">
        <v>863</v>
      </c>
      <c r="F389" s="13"/>
    </row>
    <row r="390" spans="1:7" s="12" customFormat="1" ht="30" customHeight="1">
      <c r="A390" s="3"/>
      <c r="B390" s="13"/>
      <c r="C390" s="13"/>
      <c r="D390" s="14" t="s">
        <v>307</v>
      </c>
      <c r="E390" s="11">
        <v>252</v>
      </c>
      <c r="F390" s="13"/>
    </row>
    <row r="391" spans="1:7" s="12" customFormat="1" ht="15" customHeight="1">
      <c r="A391" s="3"/>
      <c r="B391" s="13"/>
      <c r="C391" s="13"/>
      <c r="E391" s="11" t="s">
        <v>9</v>
      </c>
      <c r="F391" s="11">
        <f>SUM($E$386:$E$390)</f>
        <v>5693</v>
      </c>
    </row>
    <row r="392" spans="1:7" s="12" customFormat="1" ht="15" customHeight="1">
      <c r="A392" s="10" t="s">
        <v>308</v>
      </c>
      <c r="B392" s="11">
        <v>112977</v>
      </c>
      <c r="C392" s="11">
        <v>998537</v>
      </c>
    </row>
    <row r="393" spans="1:7" s="12" customFormat="1" ht="15" customHeight="1">
      <c r="A393" s="3"/>
      <c r="B393" s="13"/>
      <c r="C393" s="13"/>
      <c r="D393" s="14" t="s">
        <v>309</v>
      </c>
      <c r="E393" s="11">
        <v>6143</v>
      </c>
      <c r="F393" s="13"/>
      <c r="G393" s="14"/>
    </row>
    <row r="394" spans="1:7" s="12" customFormat="1" ht="30" customHeight="1">
      <c r="A394" s="3"/>
      <c r="B394" s="13"/>
      <c r="C394" s="13"/>
      <c r="D394" s="14" t="s">
        <v>310</v>
      </c>
      <c r="E394" s="11">
        <v>3910</v>
      </c>
      <c r="F394" s="13"/>
    </row>
    <row r="395" spans="1:7" s="12" customFormat="1" ht="30" customHeight="1">
      <c r="A395" s="3"/>
      <c r="B395" s="13"/>
      <c r="C395" s="13"/>
      <c r="D395" s="14" t="s">
        <v>311</v>
      </c>
      <c r="E395" s="11">
        <v>3422</v>
      </c>
      <c r="F395" s="13"/>
    </row>
    <row r="396" spans="1:7" s="12" customFormat="1" ht="30" customHeight="1">
      <c r="A396" s="3"/>
      <c r="B396" s="13"/>
      <c r="C396" s="13"/>
      <c r="D396" s="14" t="s">
        <v>312</v>
      </c>
      <c r="E396" s="11">
        <v>2529</v>
      </c>
      <c r="F396" s="13"/>
    </row>
    <row r="397" spans="1:7" s="12" customFormat="1" ht="15" customHeight="1">
      <c r="A397" s="3"/>
      <c r="B397" s="13"/>
      <c r="C397" s="13"/>
      <c r="E397" s="11" t="s">
        <v>9</v>
      </c>
      <c r="F397" s="11">
        <f>SUM($E$392:$E$396)</f>
        <v>16004</v>
      </c>
    </row>
    <row r="398" spans="1:7" s="12" customFormat="1" ht="15" customHeight="1">
      <c r="A398" s="10" t="s">
        <v>313</v>
      </c>
      <c r="B398" s="11">
        <v>17453</v>
      </c>
      <c r="C398" s="11">
        <v>334227</v>
      </c>
    </row>
    <row r="399" spans="1:7" s="12" customFormat="1" ht="15" customHeight="1">
      <c r="A399" s="3"/>
      <c r="B399" s="13"/>
      <c r="C399" s="13"/>
      <c r="D399" s="14" t="s">
        <v>314</v>
      </c>
      <c r="E399" s="11">
        <v>515</v>
      </c>
      <c r="F399" s="13"/>
    </row>
    <row r="400" spans="1:7" s="12" customFormat="1" ht="15" customHeight="1">
      <c r="A400" s="3"/>
      <c r="B400" s="13"/>
      <c r="C400" s="13"/>
      <c r="D400" s="14" t="s">
        <v>315</v>
      </c>
      <c r="E400" s="13">
        <v>2</v>
      </c>
      <c r="F400" s="13"/>
    </row>
    <row r="401" spans="1:7" s="12" customFormat="1" ht="15" customHeight="1">
      <c r="A401" s="3"/>
      <c r="B401" s="13"/>
      <c r="C401" s="13"/>
      <c r="E401" s="11" t="s">
        <v>9</v>
      </c>
      <c r="F401" s="11">
        <f>SUM($E$398:$E$400)</f>
        <v>517</v>
      </c>
    </row>
    <row r="402" spans="1:7" s="12" customFormat="1" ht="15" customHeight="1">
      <c r="A402" s="10" t="s">
        <v>316</v>
      </c>
      <c r="B402" s="11">
        <v>117709</v>
      </c>
      <c r="C402" s="11">
        <v>226918</v>
      </c>
    </row>
    <row r="403" spans="1:7" s="12" customFormat="1" ht="15" customHeight="1">
      <c r="A403" s="3"/>
      <c r="B403" s="13"/>
      <c r="C403" s="13"/>
      <c r="D403" s="14" t="s">
        <v>317</v>
      </c>
      <c r="E403" s="11">
        <v>28817</v>
      </c>
      <c r="F403" s="13"/>
    </row>
    <row r="404" spans="1:7" s="12" customFormat="1" ht="15" customHeight="1">
      <c r="A404" s="3"/>
      <c r="B404" s="13"/>
      <c r="C404" s="13"/>
      <c r="E404" s="11" t="s">
        <v>9</v>
      </c>
      <c r="F404" s="11">
        <f>SUM($E$402:$E$403)</f>
        <v>28817</v>
      </c>
    </row>
    <row r="405" spans="1:7" s="12" customFormat="1" ht="15" customHeight="1">
      <c r="A405" s="10" t="s">
        <v>318</v>
      </c>
      <c r="B405" s="11">
        <v>53723</v>
      </c>
      <c r="C405" s="11">
        <v>652405</v>
      </c>
    </row>
    <row r="406" spans="1:7" s="12" customFormat="1" ht="15" customHeight="1">
      <c r="A406" s="3"/>
      <c r="B406" s="13"/>
      <c r="C406" s="13"/>
      <c r="D406" s="14" t="s">
        <v>319</v>
      </c>
      <c r="E406" s="11">
        <v>6361</v>
      </c>
      <c r="F406" s="13"/>
    </row>
    <row r="407" spans="1:7" s="12" customFormat="1" ht="15" customHeight="1">
      <c r="A407" s="3"/>
      <c r="B407" s="13"/>
      <c r="C407" s="13"/>
      <c r="D407" s="14" t="s">
        <v>320</v>
      </c>
      <c r="E407" s="11">
        <v>180</v>
      </c>
      <c r="F407" s="13"/>
    </row>
    <row r="408" spans="1:7" s="12" customFormat="1" ht="15" customHeight="1">
      <c r="A408" s="3"/>
      <c r="B408" s="13"/>
      <c r="C408" s="13"/>
      <c r="E408" s="11" t="s">
        <v>9</v>
      </c>
      <c r="F408" s="11">
        <f>SUM($E$405:$E$407)</f>
        <v>6541</v>
      </c>
    </row>
    <row r="409" spans="1:7" s="12" customFormat="1" ht="15" customHeight="1">
      <c r="A409" s="10" t="s">
        <v>321</v>
      </c>
      <c r="B409" s="11">
        <v>39622</v>
      </c>
      <c r="C409" s="11">
        <v>318416</v>
      </c>
    </row>
    <row r="410" spans="1:7" s="12" customFormat="1" ht="15" customHeight="1">
      <c r="A410" s="3"/>
      <c r="B410" s="13"/>
      <c r="C410" s="13"/>
      <c r="D410" s="14" t="s">
        <v>322</v>
      </c>
      <c r="E410" s="11">
        <v>3252</v>
      </c>
      <c r="F410" s="13"/>
    </row>
    <row r="411" spans="1:7" s="12" customFormat="1" ht="15" customHeight="1">
      <c r="A411" s="3"/>
      <c r="B411" s="13"/>
      <c r="C411" s="13"/>
      <c r="D411" s="14" t="s">
        <v>323</v>
      </c>
      <c r="E411" s="11">
        <v>289</v>
      </c>
      <c r="F411" s="13"/>
    </row>
    <row r="412" spans="1:7" s="12" customFormat="1" ht="15" customHeight="1">
      <c r="A412" s="3"/>
      <c r="B412" s="13"/>
      <c r="C412" s="13"/>
      <c r="D412" s="14" t="s">
        <v>324</v>
      </c>
      <c r="E412" s="11">
        <v>91</v>
      </c>
      <c r="F412" s="13"/>
      <c r="G412" s="14"/>
    </row>
    <row r="413" spans="1:7" s="12" customFormat="1" ht="15" customHeight="1">
      <c r="A413" s="3"/>
      <c r="B413" s="13"/>
      <c r="C413" s="13"/>
      <c r="D413" s="14" t="s">
        <v>325</v>
      </c>
      <c r="E413" s="11">
        <v>52</v>
      </c>
      <c r="F413" s="13"/>
    </row>
    <row r="414" spans="1:7" s="12" customFormat="1" ht="15" customHeight="1">
      <c r="A414" s="3"/>
      <c r="B414" s="13"/>
      <c r="C414" s="13"/>
      <c r="E414" s="11" t="s">
        <v>9</v>
      </c>
      <c r="F414" s="11">
        <f>SUM($E$409:$E$413)</f>
        <v>3684</v>
      </c>
    </row>
    <row r="415" spans="1:7" s="12" customFormat="1" ht="15" customHeight="1">
      <c r="A415" s="10" t="s">
        <v>326</v>
      </c>
      <c r="B415" s="11">
        <v>33266</v>
      </c>
      <c r="C415" s="11">
        <v>294873</v>
      </c>
    </row>
    <row r="416" spans="1:7" s="12" customFormat="1" ht="15" customHeight="1">
      <c r="A416" s="3"/>
      <c r="B416" s="13"/>
      <c r="C416" s="13"/>
      <c r="D416" s="14" t="s">
        <v>327</v>
      </c>
      <c r="E416" s="11">
        <v>3479</v>
      </c>
      <c r="F416" s="13"/>
    </row>
    <row r="417" spans="1:6" s="12" customFormat="1" ht="30" customHeight="1">
      <c r="A417" s="3"/>
      <c r="B417" s="13"/>
      <c r="C417" s="13"/>
      <c r="D417" s="14" t="s">
        <v>328</v>
      </c>
      <c r="E417" s="11">
        <v>1232</v>
      </c>
      <c r="F417" s="13"/>
    </row>
    <row r="418" spans="1:6" s="12" customFormat="1" ht="30" customHeight="1">
      <c r="A418" s="3"/>
      <c r="B418" s="13"/>
      <c r="C418" s="13"/>
      <c r="D418" s="14" t="s">
        <v>329</v>
      </c>
      <c r="E418" s="11">
        <v>234</v>
      </c>
      <c r="F418" s="13"/>
    </row>
    <row r="419" spans="1:6" s="12" customFormat="1" ht="15" customHeight="1">
      <c r="A419" s="3"/>
      <c r="B419" s="13"/>
      <c r="C419" s="13"/>
      <c r="E419" s="11" t="s">
        <v>9</v>
      </c>
      <c r="F419" s="11">
        <f>SUM($E$415:$E$418)</f>
        <v>4945</v>
      </c>
    </row>
    <row r="420" spans="1:6" s="12" customFormat="1" ht="15" customHeight="1">
      <c r="A420" s="10" t="s">
        <v>330</v>
      </c>
      <c r="B420" s="11">
        <v>39515</v>
      </c>
      <c r="C420" s="11">
        <v>249688</v>
      </c>
    </row>
    <row r="421" spans="1:6" s="12" customFormat="1" ht="30" customHeight="1">
      <c r="A421" s="3"/>
      <c r="B421" s="13"/>
      <c r="C421" s="13"/>
      <c r="D421" s="14" t="s">
        <v>331</v>
      </c>
      <c r="E421" s="11">
        <v>3190</v>
      </c>
      <c r="F421" s="13"/>
    </row>
    <row r="422" spans="1:6" s="12" customFormat="1" ht="15" customHeight="1">
      <c r="A422" s="3"/>
      <c r="B422" s="13"/>
      <c r="C422" s="13"/>
      <c r="D422" s="14" t="s">
        <v>332</v>
      </c>
      <c r="E422" s="11">
        <v>2969</v>
      </c>
      <c r="F422" s="13"/>
    </row>
    <row r="423" spans="1:6" s="12" customFormat="1" ht="15" customHeight="1">
      <c r="A423" s="3"/>
      <c r="B423" s="13"/>
      <c r="C423" s="13"/>
      <c r="E423" s="11" t="s">
        <v>9</v>
      </c>
      <c r="F423" s="11">
        <f>SUM($E$420:$E$422)</f>
        <v>6159</v>
      </c>
    </row>
    <row r="424" spans="1:6" s="12" customFormat="1" ht="15" customHeight="1">
      <c r="A424" s="10" t="s">
        <v>333</v>
      </c>
      <c r="B424" s="11">
        <v>39469</v>
      </c>
      <c r="C424" s="11">
        <v>298118</v>
      </c>
    </row>
    <row r="425" spans="1:6" s="12" customFormat="1" ht="15" customHeight="1">
      <c r="A425" s="3"/>
      <c r="B425" s="13"/>
      <c r="C425" s="13"/>
      <c r="D425" s="14" t="s">
        <v>334</v>
      </c>
      <c r="E425" s="11">
        <v>1157</v>
      </c>
      <c r="F425" s="13"/>
    </row>
    <row r="426" spans="1:6" s="12" customFormat="1" ht="15" customHeight="1">
      <c r="A426" s="3"/>
      <c r="B426" s="13"/>
      <c r="C426" s="13"/>
      <c r="E426" s="11" t="s">
        <v>9</v>
      </c>
      <c r="F426" s="11">
        <f>SUM($E$424:$E$425)</f>
        <v>1157</v>
      </c>
    </row>
    <row r="427" spans="1:6" s="12" customFormat="1" ht="15" customHeight="1">
      <c r="A427" s="10" t="s">
        <v>335</v>
      </c>
      <c r="B427" s="11">
        <v>72582</v>
      </c>
      <c r="C427" s="11">
        <v>352957</v>
      </c>
    </row>
    <row r="428" spans="1:6" s="12" customFormat="1" ht="15" customHeight="1">
      <c r="A428" s="3"/>
      <c r="B428" s="13"/>
      <c r="C428" s="13"/>
      <c r="D428" s="14" t="s">
        <v>336</v>
      </c>
      <c r="E428" s="11">
        <v>3543</v>
      </c>
      <c r="F428" s="13"/>
    </row>
    <row r="429" spans="1:6" s="12" customFormat="1" ht="30" customHeight="1">
      <c r="A429" s="3"/>
      <c r="B429" s="13"/>
      <c r="C429" s="13"/>
      <c r="D429" s="14" t="s">
        <v>337</v>
      </c>
      <c r="E429" s="13">
        <v>822</v>
      </c>
      <c r="F429" s="13"/>
    </row>
    <row r="430" spans="1:6" s="12" customFormat="1" ht="15" customHeight="1">
      <c r="A430" s="3"/>
      <c r="B430" s="13"/>
      <c r="C430" s="13"/>
      <c r="D430" s="14" t="s">
        <v>338</v>
      </c>
      <c r="E430" s="11">
        <v>453</v>
      </c>
      <c r="F430" s="13"/>
    </row>
    <row r="431" spans="1:6" s="12" customFormat="1" ht="15" customHeight="1">
      <c r="A431" s="3"/>
      <c r="B431" s="13"/>
      <c r="C431" s="13"/>
      <c r="E431" s="11" t="s">
        <v>9</v>
      </c>
      <c r="F431" s="11">
        <f>SUM($E$427:$E$430)</f>
        <v>4818</v>
      </c>
    </row>
    <row r="432" spans="1:6" s="12" customFormat="1" ht="15" customHeight="1">
      <c r="A432" s="10" t="s">
        <v>339</v>
      </c>
      <c r="B432" s="11">
        <v>51643</v>
      </c>
      <c r="C432" s="11">
        <v>282313</v>
      </c>
    </row>
    <row r="433" spans="1:7" s="12" customFormat="1" ht="15" customHeight="1">
      <c r="A433" s="3"/>
      <c r="B433" s="13"/>
      <c r="C433" s="13"/>
      <c r="D433" s="14" t="s">
        <v>340</v>
      </c>
      <c r="E433" s="11">
        <v>2177</v>
      </c>
      <c r="F433" s="13"/>
    </row>
    <row r="434" spans="1:7" s="12" customFormat="1" ht="15" customHeight="1">
      <c r="A434" s="3"/>
      <c r="B434" s="13"/>
      <c r="C434" s="13"/>
      <c r="D434" s="14" t="s">
        <v>341</v>
      </c>
      <c r="E434" s="11">
        <v>831</v>
      </c>
      <c r="F434" s="13"/>
    </row>
    <row r="435" spans="1:7" s="12" customFormat="1" ht="15" customHeight="1" collapsed="1">
      <c r="A435" s="3"/>
      <c r="B435" s="13"/>
      <c r="C435" s="13"/>
      <c r="E435" s="11" t="s">
        <v>9</v>
      </c>
      <c r="F435" s="11">
        <f>SUM($E$432:$E$434)</f>
        <v>3008</v>
      </c>
    </row>
    <row r="436" spans="1:7" s="12" customFormat="1" ht="15" customHeight="1">
      <c r="A436" s="10" t="s">
        <v>342</v>
      </c>
      <c r="B436" s="11">
        <v>145094</v>
      </c>
      <c r="C436" s="11">
        <v>526116</v>
      </c>
    </row>
    <row r="437" spans="1:7" s="12" customFormat="1" ht="15" customHeight="1">
      <c r="A437" s="3"/>
      <c r="B437" s="13"/>
      <c r="C437" s="13"/>
      <c r="D437" s="14" t="s">
        <v>343</v>
      </c>
      <c r="E437" s="11">
        <v>3319</v>
      </c>
      <c r="F437" s="13"/>
    </row>
    <row r="438" spans="1:7" s="12" customFormat="1" ht="15" customHeight="1">
      <c r="A438" s="3"/>
      <c r="B438" s="13"/>
      <c r="C438" s="13"/>
      <c r="D438" s="14" t="s">
        <v>344</v>
      </c>
      <c r="E438" s="11">
        <v>415</v>
      </c>
      <c r="F438" s="13"/>
    </row>
    <row r="439" spans="1:7" s="12" customFormat="1" ht="15" customHeight="1">
      <c r="A439" s="3"/>
      <c r="B439" s="13"/>
      <c r="C439" s="13"/>
      <c r="D439" s="14" t="s">
        <v>345</v>
      </c>
      <c r="E439" s="11">
        <v>158</v>
      </c>
      <c r="F439" s="13"/>
    </row>
    <row r="440" spans="1:7" s="12" customFormat="1" ht="15" customHeight="1">
      <c r="A440" s="3"/>
      <c r="B440" s="13"/>
      <c r="C440" s="13"/>
      <c r="E440" s="11" t="s">
        <v>9</v>
      </c>
      <c r="F440" s="11">
        <f>SUM($E$436:$E$439)</f>
        <v>3892</v>
      </c>
    </row>
    <row r="441" spans="1:7" s="12" customFormat="1" ht="15" customHeight="1">
      <c r="A441" s="10" t="s">
        <v>346</v>
      </c>
      <c r="B441" s="11">
        <v>125923</v>
      </c>
      <c r="C441" s="11">
        <v>398121</v>
      </c>
    </row>
    <row r="442" spans="1:7" s="12" customFormat="1" ht="15" customHeight="1">
      <c r="A442" s="3"/>
      <c r="B442" s="13"/>
      <c r="C442" s="13"/>
      <c r="D442" s="14" t="s">
        <v>347</v>
      </c>
      <c r="E442" s="11">
        <v>8035</v>
      </c>
      <c r="F442" s="13"/>
    </row>
    <row r="443" spans="1:7" s="12" customFormat="1" ht="15" customHeight="1">
      <c r="A443" s="3"/>
      <c r="B443" s="13"/>
      <c r="C443" s="13"/>
      <c r="D443" s="14" t="s">
        <v>348</v>
      </c>
      <c r="E443" s="11">
        <v>1066</v>
      </c>
      <c r="F443" s="13"/>
    </row>
    <row r="444" spans="1:7" s="12" customFormat="1" ht="15" customHeight="1">
      <c r="A444" s="3"/>
      <c r="B444" s="13"/>
      <c r="C444" s="13"/>
      <c r="D444" s="14" t="s">
        <v>349</v>
      </c>
      <c r="E444" s="11">
        <v>300</v>
      </c>
      <c r="F444" s="13"/>
    </row>
    <row r="445" spans="1:7" s="12" customFormat="1" ht="15" customHeight="1">
      <c r="A445" s="3"/>
      <c r="B445" s="13"/>
      <c r="C445" s="13"/>
      <c r="E445" s="11" t="s">
        <v>9</v>
      </c>
      <c r="F445" s="11">
        <f>SUM($E$441:$E$444)</f>
        <v>9401</v>
      </c>
    </row>
    <row r="446" spans="1:7" s="12" customFormat="1" ht="15" customHeight="1">
      <c r="A446" s="10" t="s">
        <v>350</v>
      </c>
      <c r="B446" s="11">
        <v>159370</v>
      </c>
      <c r="C446" s="11">
        <v>448479</v>
      </c>
    </row>
    <row r="447" spans="1:7" s="12" customFormat="1" ht="15" customHeight="1">
      <c r="A447" s="3"/>
      <c r="B447" s="13"/>
      <c r="C447" s="13"/>
      <c r="D447" s="14" t="s">
        <v>351</v>
      </c>
      <c r="E447" s="11">
        <v>9997</v>
      </c>
      <c r="F447" s="13"/>
      <c r="G447" s="14"/>
    </row>
    <row r="448" spans="1:7" s="12" customFormat="1" ht="30" customHeight="1">
      <c r="A448" s="3"/>
      <c r="B448" s="13"/>
      <c r="C448" s="13"/>
      <c r="D448" s="14" t="s">
        <v>352</v>
      </c>
      <c r="E448" s="11">
        <v>7211</v>
      </c>
      <c r="F448" s="13"/>
    </row>
    <row r="449" spans="1:6" s="12" customFormat="1" ht="30" customHeight="1">
      <c r="A449" s="3"/>
      <c r="B449" s="13"/>
      <c r="C449" s="13"/>
      <c r="D449" s="14" t="s">
        <v>353</v>
      </c>
      <c r="E449" s="11">
        <v>6182</v>
      </c>
      <c r="F449" s="13"/>
    </row>
    <row r="450" spans="1:6" s="12" customFormat="1" ht="30" customHeight="1">
      <c r="A450" s="3"/>
      <c r="B450" s="13"/>
      <c r="C450" s="13"/>
      <c r="D450" s="14" t="s">
        <v>354</v>
      </c>
      <c r="E450" s="11">
        <v>1546</v>
      </c>
      <c r="F450" s="13"/>
    </row>
    <row r="451" spans="1:6" s="12" customFormat="1" ht="15" customHeight="1">
      <c r="A451" s="3"/>
      <c r="B451" s="13"/>
      <c r="C451" s="13"/>
      <c r="E451" s="11" t="s">
        <v>9</v>
      </c>
      <c r="F451" s="11">
        <f>SUM($E$446:$E$450)</f>
        <v>24936</v>
      </c>
    </row>
    <row r="452" spans="1:6" s="12" customFormat="1" ht="15" customHeight="1">
      <c r="A452" s="10" t="s">
        <v>355</v>
      </c>
      <c r="B452" s="11">
        <v>39071</v>
      </c>
      <c r="C452" s="11">
        <v>646449</v>
      </c>
    </row>
    <row r="453" spans="1:6" s="12" customFormat="1" ht="15" customHeight="1">
      <c r="A453" s="3"/>
      <c r="B453" s="13"/>
      <c r="C453" s="13"/>
      <c r="D453" s="14" t="s">
        <v>356</v>
      </c>
      <c r="E453" s="11">
        <v>6833</v>
      </c>
      <c r="F453" s="13"/>
    </row>
    <row r="454" spans="1:6" s="12" customFormat="1" ht="15" customHeight="1">
      <c r="A454" s="3"/>
      <c r="B454" s="13"/>
      <c r="C454" s="13"/>
      <c r="D454" s="14" t="s">
        <v>357</v>
      </c>
      <c r="E454" s="11">
        <v>931</v>
      </c>
      <c r="F454" s="13"/>
    </row>
    <row r="455" spans="1:6" s="12" customFormat="1" ht="15" customHeight="1">
      <c r="A455" s="3"/>
      <c r="B455" s="13"/>
      <c r="C455" s="13"/>
      <c r="D455" s="14" t="s">
        <v>358</v>
      </c>
      <c r="E455" s="11">
        <v>446</v>
      </c>
      <c r="F455" s="13"/>
    </row>
    <row r="456" spans="1:6" s="12" customFormat="1" ht="15" customHeight="1">
      <c r="A456" s="3"/>
      <c r="B456" s="13"/>
      <c r="C456" s="13"/>
      <c r="D456" s="14" t="s">
        <v>359</v>
      </c>
      <c r="E456" s="11">
        <v>163</v>
      </c>
      <c r="F456" s="13"/>
    </row>
    <row r="457" spans="1:6" s="12" customFormat="1" ht="15" customHeight="1">
      <c r="A457" s="3"/>
      <c r="B457" s="13"/>
      <c r="C457" s="13"/>
      <c r="D457" s="14" t="s">
        <v>360</v>
      </c>
      <c r="E457" s="11">
        <v>140</v>
      </c>
      <c r="F457" s="13"/>
    </row>
    <row r="458" spans="1:6" s="12" customFormat="1" ht="15" customHeight="1">
      <c r="A458" s="3"/>
      <c r="B458" s="13"/>
      <c r="C458" s="13"/>
      <c r="E458" s="11" t="s">
        <v>9</v>
      </c>
      <c r="F458" s="11">
        <f>SUM($E$452:$E$457)</f>
        <v>8513</v>
      </c>
    </row>
    <row r="459" spans="1:6" s="12" customFormat="1" ht="15" customHeight="1">
      <c r="A459" s="10" t="s">
        <v>361</v>
      </c>
      <c r="B459" s="11">
        <v>101949</v>
      </c>
      <c r="C459" s="11">
        <v>386552</v>
      </c>
    </row>
    <row r="460" spans="1:6" s="12" customFormat="1" ht="15" customHeight="1">
      <c r="A460" s="3"/>
      <c r="B460" s="13"/>
      <c r="C460" s="13"/>
      <c r="D460" s="14" t="s">
        <v>362</v>
      </c>
      <c r="E460" s="11">
        <v>4629</v>
      </c>
      <c r="F460" s="13"/>
    </row>
    <row r="461" spans="1:6" s="12" customFormat="1" ht="15" customHeight="1">
      <c r="A461" s="3"/>
      <c r="B461" s="13"/>
      <c r="C461" s="13"/>
      <c r="E461" s="11" t="s">
        <v>9</v>
      </c>
      <c r="F461" s="11">
        <f>SUM($E$459:$E$460)</f>
        <v>4629</v>
      </c>
    </row>
    <row r="462" spans="1:6" s="12" customFormat="1" ht="15" customHeight="1">
      <c r="A462" s="10" t="s">
        <v>363</v>
      </c>
      <c r="B462" s="11">
        <v>84767</v>
      </c>
      <c r="C462" s="11">
        <v>236441</v>
      </c>
    </row>
    <row r="463" spans="1:6" s="12" customFormat="1" ht="15" customHeight="1">
      <c r="A463" s="3"/>
      <c r="B463" s="13"/>
      <c r="C463" s="13"/>
      <c r="D463" s="14" t="s">
        <v>364</v>
      </c>
      <c r="E463" s="11">
        <v>3470</v>
      </c>
      <c r="F463" s="13"/>
    </row>
    <row r="464" spans="1:6" s="12" customFormat="1" ht="15" customHeight="1">
      <c r="A464" s="3"/>
      <c r="B464" s="13"/>
      <c r="C464" s="13"/>
      <c r="E464" s="11" t="s">
        <v>9</v>
      </c>
      <c r="F464" s="11">
        <f>SUM($E$462:$E$463)</f>
        <v>3470</v>
      </c>
    </row>
    <row r="465" spans="1:6" s="12" customFormat="1" ht="15" customHeight="1">
      <c r="A465" s="3"/>
      <c r="B465" s="13"/>
      <c r="C465" s="13"/>
      <c r="E465" s="11"/>
      <c r="F465" s="11"/>
    </row>
    <row r="466" spans="1:6" s="12" customFormat="1" ht="15" customHeight="1">
      <c r="A466" s="15" t="s">
        <v>365</v>
      </c>
      <c r="B466" s="16">
        <f>SUM(B2:B464)</f>
        <v>11454299</v>
      </c>
      <c r="C466" s="16">
        <f>SUM(C2:C464)</f>
        <v>62371496</v>
      </c>
      <c r="D466" s="3"/>
      <c r="E466" s="3"/>
      <c r="F466" s="17">
        <f>SUM($E$3:$E$463)</f>
        <v>1829796</v>
      </c>
    </row>
  </sheetData>
  <pageMargins left="0.75" right="0.75" top="1" bottom="1" header="0.5" footer="0.5"/>
  <pageSetup scale="91" fitToHeight="0" orientation="landscape" horizontalDpi="2400" verticalDpi="24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zoomScaleNormal="101" zoomScaleSheetLayoutView="99" workbookViewId="0">
      <selection sqref="A1:A2"/>
    </sheetView>
  </sheetViews>
  <sheetFormatPr defaultColWidth="11.42578125" defaultRowHeight="12.95" customHeight="1"/>
  <cols>
    <col min="1" max="1" width="20.42578125" style="23" customWidth="1"/>
    <col min="2" max="2" width="16" style="23" customWidth="1"/>
    <col min="3" max="3" width="13.42578125" style="48" customWidth="1"/>
    <col min="4" max="4" width="13.28515625" style="23" customWidth="1"/>
    <col min="5" max="256" width="11.42578125" style="23"/>
    <col min="257" max="257" width="20.42578125" style="23" customWidth="1"/>
    <col min="258" max="258" width="16" style="23" customWidth="1"/>
    <col min="259" max="259" width="13.42578125" style="23" customWidth="1"/>
    <col min="260" max="260" width="13.28515625" style="23" customWidth="1"/>
    <col min="261" max="512" width="11.42578125" style="23"/>
    <col min="513" max="513" width="20.42578125" style="23" customWidth="1"/>
    <col min="514" max="514" width="16" style="23" customWidth="1"/>
    <col min="515" max="515" width="13.42578125" style="23" customWidth="1"/>
    <col min="516" max="516" width="13.28515625" style="23" customWidth="1"/>
    <col min="517" max="768" width="11.42578125" style="23"/>
    <col min="769" max="769" width="20.42578125" style="23" customWidth="1"/>
    <col min="770" max="770" width="16" style="23" customWidth="1"/>
    <col min="771" max="771" width="13.42578125" style="23" customWidth="1"/>
    <col min="772" max="772" width="13.28515625" style="23" customWidth="1"/>
    <col min="773" max="1024" width="11.42578125" style="23"/>
    <col min="1025" max="1025" width="20.42578125" style="23" customWidth="1"/>
    <col min="1026" max="1026" width="16" style="23" customWidth="1"/>
    <col min="1027" max="1027" width="13.42578125" style="23" customWidth="1"/>
    <col min="1028" max="1028" width="13.28515625" style="23" customWidth="1"/>
    <col min="1029" max="1280" width="11.42578125" style="23"/>
    <col min="1281" max="1281" width="20.42578125" style="23" customWidth="1"/>
    <col min="1282" max="1282" width="16" style="23" customWidth="1"/>
    <col min="1283" max="1283" width="13.42578125" style="23" customWidth="1"/>
    <col min="1284" max="1284" width="13.28515625" style="23" customWidth="1"/>
    <col min="1285" max="1536" width="11.42578125" style="23"/>
    <col min="1537" max="1537" width="20.42578125" style="23" customWidth="1"/>
    <col min="1538" max="1538" width="16" style="23" customWidth="1"/>
    <col min="1539" max="1539" width="13.42578125" style="23" customWidth="1"/>
    <col min="1540" max="1540" width="13.28515625" style="23" customWidth="1"/>
    <col min="1541" max="1792" width="11.42578125" style="23"/>
    <col min="1793" max="1793" width="20.42578125" style="23" customWidth="1"/>
    <col min="1794" max="1794" width="16" style="23" customWidth="1"/>
    <col min="1795" max="1795" width="13.42578125" style="23" customWidth="1"/>
    <col min="1796" max="1796" width="13.28515625" style="23" customWidth="1"/>
    <col min="1797" max="2048" width="11.42578125" style="23"/>
    <col min="2049" max="2049" width="20.42578125" style="23" customWidth="1"/>
    <col min="2050" max="2050" width="16" style="23" customWidth="1"/>
    <col min="2051" max="2051" width="13.42578125" style="23" customWidth="1"/>
    <col min="2052" max="2052" width="13.28515625" style="23" customWidth="1"/>
    <col min="2053" max="2304" width="11.42578125" style="23"/>
    <col min="2305" max="2305" width="20.42578125" style="23" customWidth="1"/>
    <col min="2306" max="2306" width="16" style="23" customWidth="1"/>
    <col min="2307" max="2307" width="13.42578125" style="23" customWidth="1"/>
    <col min="2308" max="2308" width="13.28515625" style="23" customWidth="1"/>
    <col min="2309" max="2560" width="11.42578125" style="23"/>
    <col min="2561" max="2561" width="20.42578125" style="23" customWidth="1"/>
    <col min="2562" max="2562" width="16" style="23" customWidth="1"/>
    <col min="2563" max="2563" width="13.42578125" style="23" customWidth="1"/>
    <col min="2564" max="2564" width="13.28515625" style="23" customWidth="1"/>
    <col min="2565" max="2816" width="11.42578125" style="23"/>
    <col min="2817" max="2817" width="20.42578125" style="23" customWidth="1"/>
    <col min="2818" max="2818" width="16" style="23" customWidth="1"/>
    <col min="2819" max="2819" width="13.42578125" style="23" customWidth="1"/>
    <col min="2820" max="2820" width="13.28515625" style="23" customWidth="1"/>
    <col min="2821" max="3072" width="11.42578125" style="23"/>
    <col min="3073" max="3073" width="20.42578125" style="23" customWidth="1"/>
    <col min="3074" max="3074" width="16" style="23" customWidth="1"/>
    <col min="3075" max="3075" width="13.42578125" style="23" customWidth="1"/>
    <col min="3076" max="3076" width="13.28515625" style="23" customWidth="1"/>
    <col min="3077" max="3328" width="11.42578125" style="23"/>
    <col min="3329" max="3329" width="20.42578125" style="23" customWidth="1"/>
    <col min="3330" max="3330" width="16" style="23" customWidth="1"/>
    <col min="3331" max="3331" width="13.42578125" style="23" customWidth="1"/>
    <col min="3332" max="3332" width="13.28515625" style="23" customWidth="1"/>
    <col min="3333" max="3584" width="11.42578125" style="23"/>
    <col min="3585" max="3585" width="20.42578125" style="23" customWidth="1"/>
    <col min="3586" max="3586" width="16" style="23" customWidth="1"/>
    <col min="3587" max="3587" width="13.42578125" style="23" customWidth="1"/>
    <col min="3588" max="3588" width="13.28515625" style="23" customWidth="1"/>
    <col min="3589" max="3840" width="11.42578125" style="23"/>
    <col min="3841" max="3841" width="20.42578125" style="23" customWidth="1"/>
    <col min="3842" max="3842" width="16" style="23" customWidth="1"/>
    <col min="3843" max="3843" width="13.42578125" style="23" customWidth="1"/>
    <col min="3844" max="3844" width="13.28515625" style="23" customWidth="1"/>
    <col min="3845" max="4096" width="11.42578125" style="23"/>
    <col min="4097" max="4097" width="20.42578125" style="23" customWidth="1"/>
    <col min="4098" max="4098" width="16" style="23" customWidth="1"/>
    <col min="4099" max="4099" width="13.42578125" style="23" customWidth="1"/>
    <col min="4100" max="4100" width="13.28515625" style="23" customWidth="1"/>
    <col min="4101" max="4352" width="11.42578125" style="23"/>
    <col min="4353" max="4353" width="20.42578125" style="23" customWidth="1"/>
    <col min="4354" max="4354" width="16" style="23" customWidth="1"/>
    <col min="4355" max="4355" width="13.42578125" style="23" customWidth="1"/>
    <col min="4356" max="4356" width="13.28515625" style="23" customWidth="1"/>
    <col min="4357" max="4608" width="11.42578125" style="23"/>
    <col min="4609" max="4609" width="20.42578125" style="23" customWidth="1"/>
    <col min="4610" max="4610" width="16" style="23" customWidth="1"/>
    <col min="4611" max="4611" width="13.42578125" style="23" customWidth="1"/>
    <col min="4612" max="4612" width="13.28515625" style="23" customWidth="1"/>
    <col min="4613" max="4864" width="11.42578125" style="23"/>
    <col min="4865" max="4865" width="20.42578125" style="23" customWidth="1"/>
    <col min="4866" max="4866" width="16" style="23" customWidth="1"/>
    <col min="4867" max="4867" width="13.42578125" style="23" customWidth="1"/>
    <col min="4868" max="4868" width="13.28515625" style="23" customWidth="1"/>
    <col min="4869" max="5120" width="11.42578125" style="23"/>
    <col min="5121" max="5121" width="20.42578125" style="23" customWidth="1"/>
    <col min="5122" max="5122" width="16" style="23" customWidth="1"/>
    <col min="5123" max="5123" width="13.42578125" style="23" customWidth="1"/>
    <col min="5124" max="5124" width="13.28515625" style="23" customWidth="1"/>
    <col min="5125" max="5376" width="11.42578125" style="23"/>
    <col min="5377" max="5377" width="20.42578125" style="23" customWidth="1"/>
    <col min="5378" max="5378" width="16" style="23" customWidth="1"/>
    <col min="5379" max="5379" width="13.42578125" style="23" customWidth="1"/>
    <col min="5380" max="5380" width="13.28515625" style="23" customWidth="1"/>
    <col min="5381" max="5632" width="11.42578125" style="23"/>
    <col min="5633" max="5633" width="20.42578125" style="23" customWidth="1"/>
    <col min="5634" max="5634" width="16" style="23" customWidth="1"/>
    <col min="5635" max="5635" width="13.42578125" style="23" customWidth="1"/>
    <col min="5636" max="5636" width="13.28515625" style="23" customWidth="1"/>
    <col min="5637" max="5888" width="11.42578125" style="23"/>
    <col min="5889" max="5889" width="20.42578125" style="23" customWidth="1"/>
    <col min="5890" max="5890" width="16" style="23" customWidth="1"/>
    <col min="5891" max="5891" width="13.42578125" style="23" customWidth="1"/>
    <col min="5892" max="5892" width="13.28515625" style="23" customWidth="1"/>
    <col min="5893" max="6144" width="11.42578125" style="23"/>
    <col min="6145" max="6145" width="20.42578125" style="23" customWidth="1"/>
    <col min="6146" max="6146" width="16" style="23" customWidth="1"/>
    <col min="6147" max="6147" width="13.42578125" style="23" customWidth="1"/>
    <col min="6148" max="6148" width="13.28515625" style="23" customWidth="1"/>
    <col min="6149" max="6400" width="11.42578125" style="23"/>
    <col min="6401" max="6401" width="20.42578125" style="23" customWidth="1"/>
    <col min="6402" max="6402" width="16" style="23" customWidth="1"/>
    <col min="6403" max="6403" width="13.42578125" style="23" customWidth="1"/>
    <col min="6404" max="6404" width="13.28515625" style="23" customWidth="1"/>
    <col min="6405" max="6656" width="11.42578125" style="23"/>
    <col min="6657" max="6657" width="20.42578125" style="23" customWidth="1"/>
    <col min="6658" max="6658" width="16" style="23" customWidth="1"/>
    <col min="6659" max="6659" width="13.42578125" style="23" customWidth="1"/>
    <col min="6660" max="6660" width="13.28515625" style="23" customWidth="1"/>
    <col min="6661" max="6912" width="11.42578125" style="23"/>
    <col min="6913" max="6913" width="20.42578125" style="23" customWidth="1"/>
    <col min="6914" max="6914" width="16" style="23" customWidth="1"/>
    <col min="6915" max="6915" width="13.42578125" style="23" customWidth="1"/>
    <col min="6916" max="6916" width="13.28515625" style="23" customWidth="1"/>
    <col min="6917" max="7168" width="11.42578125" style="23"/>
    <col min="7169" max="7169" width="20.42578125" style="23" customWidth="1"/>
    <col min="7170" max="7170" width="16" style="23" customWidth="1"/>
    <col min="7171" max="7171" width="13.42578125" style="23" customWidth="1"/>
    <col min="7172" max="7172" width="13.28515625" style="23" customWidth="1"/>
    <col min="7173" max="7424" width="11.42578125" style="23"/>
    <col min="7425" max="7425" width="20.42578125" style="23" customWidth="1"/>
    <col min="7426" max="7426" width="16" style="23" customWidth="1"/>
    <col min="7427" max="7427" width="13.42578125" style="23" customWidth="1"/>
    <col min="7428" max="7428" width="13.28515625" style="23" customWidth="1"/>
    <col min="7429" max="7680" width="11.42578125" style="23"/>
    <col min="7681" max="7681" width="20.42578125" style="23" customWidth="1"/>
    <col min="7682" max="7682" width="16" style="23" customWidth="1"/>
    <col min="7683" max="7683" width="13.42578125" style="23" customWidth="1"/>
    <col min="7684" max="7684" width="13.28515625" style="23" customWidth="1"/>
    <col min="7685" max="7936" width="11.42578125" style="23"/>
    <col min="7937" max="7937" width="20.42578125" style="23" customWidth="1"/>
    <col min="7938" max="7938" width="16" style="23" customWidth="1"/>
    <col min="7939" max="7939" width="13.42578125" style="23" customWidth="1"/>
    <col min="7940" max="7940" width="13.28515625" style="23" customWidth="1"/>
    <col min="7941" max="8192" width="11.42578125" style="23"/>
    <col min="8193" max="8193" width="20.42578125" style="23" customWidth="1"/>
    <col min="8194" max="8194" width="16" style="23" customWidth="1"/>
    <col min="8195" max="8195" width="13.42578125" style="23" customWidth="1"/>
    <col min="8196" max="8196" width="13.28515625" style="23" customWidth="1"/>
    <col min="8197" max="8448" width="11.42578125" style="23"/>
    <col min="8449" max="8449" width="20.42578125" style="23" customWidth="1"/>
    <col min="8450" max="8450" width="16" style="23" customWidth="1"/>
    <col min="8451" max="8451" width="13.42578125" style="23" customWidth="1"/>
    <col min="8452" max="8452" width="13.28515625" style="23" customWidth="1"/>
    <col min="8453" max="8704" width="11.42578125" style="23"/>
    <col min="8705" max="8705" width="20.42578125" style="23" customWidth="1"/>
    <col min="8706" max="8706" width="16" style="23" customWidth="1"/>
    <col min="8707" max="8707" width="13.42578125" style="23" customWidth="1"/>
    <col min="8708" max="8708" width="13.28515625" style="23" customWidth="1"/>
    <col min="8709" max="8960" width="11.42578125" style="23"/>
    <col min="8961" max="8961" width="20.42578125" style="23" customWidth="1"/>
    <col min="8962" max="8962" width="16" style="23" customWidth="1"/>
    <col min="8963" max="8963" width="13.42578125" style="23" customWidth="1"/>
    <col min="8964" max="8964" width="13.28515625" style="23" customWidth="1"/>
    <col min="8965" max="9216" width="11.42578125" style="23"/>
    <col min="9217" max="9217" width="20.42578125" style="23" customWidth="1"/>
    <col min="9218" max="9218" width="16" style="23" customWidth="1"/>
    <col min="9219" max="9219" width="13.42578125" style="23" customWidth="1"/>
    <col min="9220" max="9220" width="13.28515625" style="23" customWidth="1"/>
    <col min="9221" max="9472" width="11.42578125" style="23"/>
    <col min="9473" max="9473" width="20.42578125" style="23" customWidth="1"/>
    <col min="9474" max="9474" width="16" style="23" customWidth="1"/>
    <col min="9475" max="9475" width="13.42578125" style="23" customWidth="1"/>
    <col min="9476" max="9476" width="13.28515625" style="23" customWidth="1"/>
    <col min="9477" max="9728" width="11.42578125" style="23"/>
    <col min="9729" max="9729" width="20.42578125" style="23" customWidth="1"/>
    <col min="9730" max="9730" width="16" style="23" customWidth="1"/>
    <col min="9731" max="9731" width="13.42578125" style="23" customWidth="1"/>
    <col min="9732" max="9732" width="13.28515625" style="23" customWidth="1"/>
    <col min="9733" max="9984" width="11.42578125" style="23"/>
    <col min="9985" max="9985" width="20.42578125" style="23" customWidth="1"/>
    <col min="9986" max="9986" width="16" style="23" customWidth="1"/>
    <col min="9987" max="9987" width="13.42578125" style="23" customWidth="1"/>
    <col min="9988" max="9988" width="13.28515625" style="23" customWidth="1"/>
    <col min="9989" max="10240" width="11.42578125" style="23"/>
    <col min="10241" max="10241" width="20.42578125" style="23" customWidth="1"/>
    <col min="10242" max="10242" width="16" style="23" customWidth="1"/>
    <col min="10243" max="10243" width="13.42578125" style="23" customWidth="1"/>
    <col min="10244" max="10244" width="13.28515625" style="23" customWidth="1"/>
    <col min="10245" max="10496" width="11.42578125" style="23"/>
    <col min="10497" max="10497" width="20.42578125" style="23" customWidth="1"/>
    <col min="10498" max="10498" width="16" style="23" customWidth="1"/>
    <col min="10499" max="10499" width="13.42578125" style="23" customWidth="1"/>
    <col min="10500" max="10500" width="13.28515625" style="23" customWidth="1"/>
    <col min="10501" max="10752" width="11.42578125" style="23"/>
    <col min="10753" max="10753" width="20.42578125" style="23" customWidth="1"/>
    <col min="10754" max="10754" width="16" style="23" customWidth="1"/>
    <col min="10755" max="10755" width="13.42578125" style="23" customWidth="1"/>
    <col min="10756" max="10756" width="13.28515625" style="23" customWidth="1"/>
    <col min="10757" max="11008" width="11.42578125" style="23"/>
    <col min="11009" max="11009" width="20.42578125" style="23" customWidth="1"/>
    <col min="11010" max="11010" width="16" style="23" customWidth="1"/>
    <col min="11011" max="11011" width="13.42578125" style="23" customWidth="1"/>
    <col min="11012" max="11012" width="13.28515625" style="23" customWidth="1"/>
    <col min="11013" max="11264" width="11.42578125" style="23"/>
    <col min="11265" max="11265" width="20.42578125" style="23" customWidth="1"/>
    <col min="11266" max="11266" width="16" style="23" customWidth="1"/>
    <col min="11267" max="11267" width="13.42578125" style="23" customWidth="1"/>
    <col min="11268" max="11268" width="13.28515625" style="23" customWidth="1"/>
    <col min="11269" max="11520" width="11.42578125" style="23"/>
    <col min="11521" max="11521" width="20.42578125" style="23" customWidth="1"/>
    <col min="11522" max="11522" width="16" style="23" customWidth="1"/>
    <col min="11523" max="11523" width="13.42578125" style="23" customWidth="1"/>
    <col min="11524" max="11524" width="13.28515625" style="23" customWidth="1"/>
    <col min="11525" max="11776" width="11.42578125" style="23"/>
    <col min="11777" max="11777" width="20.42578125" style="23" customWidth="1"/>
    <col min="11778" max="11778" width="16" style="23" customWidth="1"/>
    <col min="11779" max="11779" width="13.42578125" style="23" customWidth="1"/>
    <col min="11780" max="11780" width="13.28515625" style="23" customWidth="1"/>
    <col min="11781" max="12032" width="11.42578125" style="23"/>
    <col min="12033" max="12033" width="20.42578125" style="23" customWidth="1"/>
    <col min="12034" max="12034" width="16" style="23" customWidth="1"/>
    <col min="12035" max="12035" width="13.42578125" style="23" customWidth="1"/>
    <col min="12036" max="12036" width="13.28515625" style="23" customWidth="1"/>
    <col min="12037" max="12288" width="11.42578125" style="23"/>
    <col min="12289" max="12289" width="20.42578125" style="23" customWidth="1"/>
    <col min="12290" max="12290" width="16" style="23" customWidth="1"/>
    <col min="12291" max="12291" width="13.42578125" style="23" customWidth="1"/>
    <col min="12292" max="12292" width="13.28515625" style="23" customWidth="1"/>
    <col min="12293" max="12544" width="11.42578125" style="23"/>
    <col min="12545" max="12545" width="20.42578125" style="23" customWidth="1"/>
    <col min="12546" max="12546" width="16" style="23" customWidth="1"/>
    <col min="12547" max="12547" width="13.42578125" style="23" customWidth="1"/>
    <col min="12548" max="12548" width="13.28515625" style="23" customWidth="1"/>
    <col min="12549" max="12800" width="11.42578125" style="23"/>
    <col min="12801" max="12801" width="20.42578125" style="23" customWidth="1"/>
    <col min="12802" max="12802" width="16" style="23" customWidth="1"/>
    <col min="12803" max="12803" width="13.42578125" style="23" customWidth="1"/>
    <col min="12804" max="12804" width="13.28515625" style="23" customWidth="1"/>
    <col min="12805" max="13056" width="11.42578125" style="23"/>
    <col min="13057" max="13057" width="20.42578125" style="23" customWidth="1"/>
    <col min="13058" max="13058" width="16" style="23" customWidth="1"/>
    <col min="13059" max="13059" width="13.42578125" style="23" customWidth="1"/>
    <col min="13060" max="13060" width="13.28515625" style="23" customWidth="1"/>
    <col min="13061" max="13312" width="11.42578125" style="23"/>
    <col min="13313" max="13313" width="20.42578125" style="23" customWidth="1"/>
    <col min="13314" max="13314" width="16" style="23" customWidth="1"/>
    <col min="13315" max="13315" width="13.42578125" style="23" customWidth="1"/>
    <col min="13316" max="13316" width="13.28515625" style="23" customWidth="1"/>
    <col min="13317" max="13568" width="11.42578125" style="23"/>
    <col min="13569" max="13569" width="20.42578125" style="23" customWidth="1"/>
    <col min="13570" max="13570" width="16" style="23" customWidth="1"/>
    <col min="13571" max="13571" width="13.42578125" style="23" customWidth="1"/>
    <col min="13572" max="13572" width="13.28515625" style="23" customWidth="1"/>
    <col min="13573" max="13824" width="11.42578125" style="23"/>
    <col min="13825" max="13825" width="20.42578125" style="23" customWidth="1"/>
    <col min="13826" max="13826" width="16" style="23" customWidth="1"/>
    <col min="13827" max="13827" width="13.42578125" style="23" customWidth="1"/>
    <col min="13828" max="13828" width="13.28515625" style="23" customWidth="1"/>
    <col min="13829" max="14080" width="11.42578125" style="23"/>
    <col min="14081" max="14081" width="20.42578125" style="23" customWidth="1"/>
    <col min="14082" max="14082" width="16" style="23" customWidth="1"/>
    <col min="14083" max="14083" width="13.42578125" style="23" customWidth="1"/>
    <col min="14084" max="14084" width="13.28515625" style="23" customWidth="1"/>
    <col min="14085" max="14336" width="11.42578125" style="23"/>
    <col min="14337" max="14337" width="20.42578125" style="23" customWidth="1"/>
    <col min="14338" max="14338" width="16" style="23" customWidth="1"/>
    <col min="14339" max="14339" width="13.42578125" style="23" customWidth="1"/>
    <col min="14340" max="14340" width="13.28515625" style="23" customWidth="1"/>
    <col min="14341" max="14592" width="11.42578125" style="23"/>
    <col min="14593" max="14593" width="20.42578125" style="23" customWidth="1"/>
    <col min="14594" max="14594" width="16" style="23" customWidth="1"/>
    <col min="14595" max="14595" width="13.42578125" style="23" customWidth="1"/>
    <col min="14596" max="14596" width="13.28515625" style="23" customWidth="1"/>
    <col min="14597" max="14848" width="11.42578125" style="23"/>
    <col min="14849" max="14849" width="20.42578125" style="23" customWidth="1"/>
    <col min="14850" max="14850" width="16" style="23" customWidth="1"/>
    <col min="14851" max="14851" width="13.42578125" style="23" customWidth="1"/>
    <col min="14852" max="14852" width="13.28515625" style="23" customWidth="1"/>
    <col min="14853" max="15104" width="11.42578125" style="23"/>
    <col min="15105" max="15105" width="20.42578125" style="23" customWidth="1"/>
    <col min="15106" max="15106" width="16" style="23" customWidth="1"/>
    <col min="15107" max="15107" width="13.42578125" style="23" customWidth="1"/>
    <col min="15108" max="15108" width="13.28515625" style="23" customWidth="1"/>
    <col min="15109" max="15360" width="11.42578125" style="23"/>
    <col min="15361" max="15361" width="20.42578125" style="23" customWidth="1"/>
    <col min="15362" max="15362" width="16" style="23" customWidth="1"/>
    <col min="15363" max="15363" width="13.42578125" style="23" customWidth="1"/>
    <col min="15364" max="15364" width="13.28515625" style="23" customWidth="1"/>
    <col min="15365" max="15616" width="11.42578125" style="23"/>
    <col min="15617" max="15617" width="20.42578125" style="23" customWidth="1"/>
    <col min="15618" max="15618" width="16" style="23" customWidth="1"/>
    <col min="15619" max="15619" width="13.42578125" style="23" customWidth="1"/>
    <col min="15620" max="15620" width="13.28515625" style="23" customWidth="1"/>
    <col min="15621" max="15872" width="11.42578125" style="23"/>
    <col min="15873" max="15873" width="20.42578125" style="23" customWidth="1"/>
    <col min="15874" max="15874" width="16" style="23" customWidth="1"/>
    <col min="15875" max="15875" width="13.42578125" style="23" customWidth="1"/>
    <col min="15876" max="15876" width="13.28515625" style="23" customWidth="1"/>
    <col min="15877" max="16128" width="11.42578125" style="23"/>
    <col min="16129" max="16129" width="20.42578125" style="23" customWidth="1"/>
    <col min="16130" max="16130" width="16" style="23" customWidth="1"/>
    <col min="16131" max="16131" width="13.42578125" style="23" customWidth="1"/>
    <col min="16132" max="16132" width="13.28515625" style="23" customWidth="1"/>
    <col min="16133" max="16384" width="11.42578125" style="23"/>
  </cols>
  <sheetData>
    <row r="1" spans="1:5" ht="22.5" customHeight="1">
      <c r="A1" s="20" t="s">
        <v>366</v>
      </c>
      <c r="B1" s="21"/>
      <c r="C1" s="22"/>
      <c r="D1" s="21"/>
    </row>
    <row r="2" spans="1:5" ht="12.95" customHeight="1">
      <c r="A2" s="24">
        <v>2014</v>
      </c>
      <c r="B2" s="21"/>
      <c r="C2" s="22"/>
      <c r="D2" s="21"/>
    </row>
    <row r="3" spans="1:5" ht="22.5" customHeight="1">
      <c r="A3" s="210" t="s">
        <v>367</v>
      </c>
      <c r="B3" s="210"/>
      <c r="C3" s="210"/>
      <c r="D3" s="210"/>
    </row>
    <row r="4" spans="1:5" s="28" customFormat="1" ht="40.5" customHeight="1">
      <c r="A4" s="25" t="s">
        <v>1</v>
      </c>
      <c r="B4" s="26" t="s">
        <v>368</v>
      </c>
      <c r="C4" s="26" t="s">
        <v>369</v>
      </c>
      <c r="D4" s="27" t="s">
        <v>370</v>
      </c>
    </row>
    <row r="5" spans="1:5" ht="12.95" customHeight="1">
      <c r="A5" s="29" t="s">
        <v>371</v>
      </c>
      <c r="B5" s="30"/>
      <c r="C5" s="31"/>
      <c r="D5" s="32"/>
      <c r="E5" s="29"/>
    </row>
    <row r="6" spans="1:5" ht="12.95" customHeight="1">
      <c r="A6" s="33" t="s">
        <v>372</v>
      </c>
      <c r="B6" s="34">
        <v>36329</v>
      </c>
      <c r="C6" s="34">
        <v>12006</v>
      </c>
      <c r="D6" s="35">
        <f t="shared" ref="D6:D24" si="0">C6/B6</f>
        <v>0.33047978199234773</v>
      </c>
      <c r="E6" s="29"/>
    </row>
    <row r="7" spans="1:5" ht="12.95" customHeight="1">
      <c r="A7" s="33" t="s">
        <v>355</v>
      </c>
      <c r="B7" s="34">
        <v>38955</v>
      </c>
      <c r="C7" s="34">
        <v>8513</v>
      </c>
      <c r="D7" s="35">
        <f t="shared" si="0"/>
        <v>0.21853420613528429</v>
      </c>
      <c r="E7" s="29"/>
    </row>
    <row r="8" spans="1:5" ht="12.95" customHeight="1">
      <c r="A8" s="33" t="s">
        <v>373</v>
      </c>
      <c r="B8" s="34">
        <v>187946</v>
      </c>
      <c r="C8" s="34">
        <v>39006</v>
      </c>
      <c r="D8" s="35">
        <f t="shared" si="0"/>
        <v>0.20753833547933981</v>
      </c>
      <c r="E8" s="29"/>
    </row>
    <row r="9" spans="1:5" ht="12.95" customHeight="1">
      <c r="A9" s="33" t="s">
        <v>374</v>
      </c>
      <c r="B9" s="34">
        <v>29980</v>
      </c>
      <c r="C9" s="34">
        <v>5693</v>
      </c>
      <c r="D9" s="35">
        <f t="shared" si="0"/>
        <v>0.1898932621747832</v>
      </c>
      <c r="E9" s="29"/>
    </row>
    <row r="10" spans="1:5" ht="12.95" customHeight="1">
      <c r="A10" s="33" t="s">
        <v>375</v>
      </c>
      <c r="B10" s="34">
        <v>33181</v>
      </c>
      <c r="C10" s="34">
        <v>6063</v>
      </c>
      <c r="D10" s="35">
        <f t="shared" si="0"/>
        <v>0.18272505349446971</v>
      </c>
      <c r="E10" s="29"/>
    </row>
    <row r="11" spans="1:5" ht="12.95" customHeight="1">
      <c r="A11" s="33" t="s">
        <v>376</v>
      </c>
      <c r="B11" s="34">
        <v>9261</v>
      </c>
      <c r="C11" s="34">
        <v>1660</v>
      </c>
      <c r="D11" s="35">
        <f t="shared" si="0"/>
        <v>0.17924630169528127</v>
      </c>
      <c r="E11" s="29"/>
    </row>
    <row r="12" spans="1:5" ht="12.95" customHeight="1">
      <c r="A12" s="33" t="s">
        <v>377</v>
      </c>
      <c r="B12" s="34">
        <v>29175</v>
      </c>
      <c r="C12" s="34">
        <v>4919</v>
      </c>
      <c r="D12" s="35">
        <f t="shared" si="0"/>
        <v>0.16860325621251071</v>
      </c>
      <c r="E12" s="29"/>
    </row>
    <row r="13" spans="1:5" ht="12.95" customHeight="1">
      <c r="A13" s="33" t="s">
        <v>378</v>
      </c>
      <c r="B13" s="34">
        <v>33958</v>
      </c>
      <c r="C13" s="34">
        <v>5056</v>
      </c>
      <c r="D13" s="35">
        <f t="shared" si="0"/>
        <v>0.14888980505330113</v>
      </c>
      <c r="E13" s="29"/>
    </row>
    <row r="14" spans="1:5" ht="12.75" customHeight="1">
      <c r="A14" s="33" t="s">
        <v>379</v>
      </c>
      <c r="B14" s="34">
        <v>82913</v>
      </c>
      <c r="C14" s="34">
        <v>10815</v>
      </c>
      <c r="D14" s="35">
        <f t="shared" si="0"/>
        <v>0.13043792891343939</v>
      </c>
      <c r="E14" s="29"/>
    </row>
    <row r="15" spans="1:5" ht="12.95" customHeight="1">
      <c r="A15" s="33" t="s">
        <v>380</v>
      </c>
      <c r="B15" s="34">
        <v>52765</v>
      </c>
      <c r="C15" s="34">
        <v>6541</v>
      </c>
      <c r="D15" s="35">
        <f t="shared" si="0"/>
        <v>0.12396474936037145</v>
      </c>
      <c r="E15" s="29"/>
    </row>
    <row r="16" spans="1:5" ht="12.95" customHeight="1">
      <c r="A16" s="33" t="s">
        <v>381</v>
      </c>
      <c r="B16" s="34">
        <v>295015</v>
      </c>
      <c r="C16" s="34">
        <v>36177</v>
      </c>
      <c r="D16" s="35">
        <f t="shared" si="0"/>
        <v>0.12262766300018643</v>
      </c>
      <c r="E16" s="29"/>
    </row>
    <row r="17" spans="1:5" ht="12.95" customHeight="1">
      <c r="A17" s="33" t="s">
        <v>20</v>
      </c>
      <c r="B17" s="34">
        <v>15878</v>
      </c>
      <c r="C17" s="34">
        <v>1784</v>
      </c>
      <c r="D17" s="35">
        <f t="shared" si="0"/>
        <v>0.11235671998992317</v>
      </c>
      <c r="E17" s="29"/>
    </row>
    <row r="18" spans="1:5" ht="12.95" customHeight="1">
      <c r="A18" s="33" t="s">
        <v>382</v>
      </c>
      <c r="B18" s="34">
        <v>31066</v>
      </c>
      <c r="C18" s="34">
        <v>3125</v>
      </c>
      <c r="D18" s="35">
        <f t="shared" si="0"/>
        <v>0.10059228738814138</v>
      </c>
      <c r="E18" s="29"/>
    </row>
    <row r="19" spans="1:5" ht="12.95" customHeight="1">
      <c r="A19" s="33" t="s">
        <v>383</v>
      </c>
      <c r="B19" s="34">
        <v>51318</v>
      </c>
      <c r="C19" s="34">
        <v>4905</v>
      </c>
      <c r="D19" s="35">
        <f t="shared" si="0"/>
        <v>9.5580498070852338E-2</v>
      </c>
      <c r="E19" s="29"/>
    </row>
    <row r="20" spans="1:5" ht="12.95" customHeight="1">
      <c r="A20" s="33" t="s">
        <v>384</v>
      </c>
      <c r="B20" s="34">
        <v>136796</v>
      </c>
      <c r="C20" s="34">
        <v>12485</v>
      </c>
      <c r="D20" s="35">
        <f t="shared" si="0"/>
        <v>9.1267288517208112E-2</v>
      </c>
      <c r="E20" s="29"/>
    </row>
    <row r="21" spans="1:5" ht="12.95" customHeight="1">
      <c r="A21" s="33" t="s">
        <v>385</v>
      </c>
      <c r="B21" s="34">
        <v>22949</v>
      </c>
      <c r="C21" s="34">
        <v>1442</v>
      </c>
      <c r="D21" s="35">
        <f t="shared" si="0"/>
        <v>6.283498191642338E-2</v>
      </c>
      <c r="E21" s="29"/>
    </row>
    <row r="22" spans="1:5" ht="12.95" customHeight="1">
      <c r="A22" s="33" t="s">
        <v>386</v>
      </c>
      <c r="B22" s="34">
        <v>14054</v>
      </c>
      <c r="C22" s="34">
        <v>847</v>
      </c>
      <c r="D22" s="35">
        <f t="shared" si="0"/>
        <v>6.0267539490536502E-2</v>
      </c>
      <c r="E22" s="29"/>
    </row>
    <row r="23" spans="1:5" ht="12.95" customHeight="1">
      <c r="A23" s="33" t="s">
        <v>387</v>
      </c>
      <c r="B23" s="34">
        <v>17453</v>
      </c>
      <c r="C23" s="34">
        <v>517</v>
      </c>
      <c r="D23" s="35">
        <f t="shared" si="0"/>
        <v>2.9622414484615826E-2</v>
      </c>
      <c r="E23" s="29"/>
    </row>
    <row r="24" spans="1:5" ht="12.95" customHeight="1">
      <c r="A24" s="33" t="s">
        <v>388</v>
      </c>
      <c r="B24" s="34">
        <v>13666</v>
      </c>
      <c r="C24" s="34">
        <v>198</v>
      </c>
      <c r="D24" s="35">
        <f t="shared" si="0"/>
        <v>1.4488511634713888E-2</v>
      </c>
      <c r="E24" s="29"/>
    </row>
    <row r="25" spans="1:5" ht="12.95" customHeight="1">
      <c r="A25" s="33"/>
      <c r="B25" s="34"/>
      <c r="C25" s="36" t="s">
        <v>389</v>
      </c>
      <c r="D25" s="37">
        <f>MEDIAN(D6:D24)</f>
        <v>0.12396474936037145</v>
      </c>
      <c r="E25" s="29"/>
    </row>
    <row r="26" spans="1:5" ht="12.95" customHeight="1">
      <c r="A26" s="33"/>
      <c r="B26" s="34"/>
      <c r="C26" s="34"/>
      <c r="D26" s="35"/>
      <c r="E26" s="29"/>
    </row>
    <row r="27" spans="1:5" ht="12.95" customHeight="1">
      <c r="A27" s="29" t="s">
        <v>390</v>
      </c>
      <c r="B27" s="34"/>
      <c r="C27" s="34"/>
      <c r="D27" s="35"/>
      <c r="E27" s="29"/>
    </row>
    <row r="28" spans="1:5" ht="12.95" customHeight="1">
      <c r="A28" s="33" t="s">
        <v>391</v>
      </c>
      <c r="B28" s="34">
        <v>49516</v>
      </c>
      <c r="C28" s="34">
        <v>25109</v>
      </c>
      <c r="D28" s="35">
        <f t="shared" ref="D28:D39" si="1">C28/B28</f>
        <v>0.50708861782050252</v>
      </c>
      <c r="E28" s="29"/>
    </row>
    <row r="29" spans="1:5" ht="12.95" customHeight="1">
      <c r="A29" s="33" t="s">
        <v>392</v>
      </c>
      <c r="B29" s="34">
        <v>81625</v>
      </c>
      <c r="C29" s="34">
        <v>14442</v>
      </c>
      <c r="D29" s="35">
        <f t="shared" si="1"/>
        <v>0.17693108728943338</v>
      </c>
      <c r="E29" s="29"/>
    </row>
    <row r="30" spans="1:5" ht="12.95" customHeight="1">
      <c r="A30" s="33" t="s">
        <v>393</v>
      </c>
      <c r="B30" s="34">
        <v>32363</v>
      </c>
      <c r="C30" s="34">
        <v>4945</v>
      </c>
      <c r="D30" s="35">
        <f t="shared" si="1"/>
        <v>0.15279794827426382</v>
      </c>
      <c r="E30" s="29"/>
    </row>
    <row r="31" spans="1:5" ht="12.95" customHeight="1">
      <c r="A31" s="33" t="s">
        <v>394</v>
      </c>
      <c r="B31" s="34">
        <v>111953</v>
      </c>
      <c r="C31" s="34">
        <v>16004</v>
      </c>
      <c r="D31" s="35">
        <f t="shared" si="1"/>
        <v>0.14295284628370833</v>
      </c>
      <c r="E31" s="29"/>
    </row>
    <row r="32" spans="1:5" ht="12.95" customHeight="1">
      <c r="A32" s="33" t="s">
        <v>395</v>
      </c>
      <c r="B32" s="34">
        <v>39090</v>
      </c>
      <c r="C32" s="34">
        <v>3684</v>
      </c>
      <c r="D32" s="35">
        <f t="shared" si="1"/>
        <v>9.4244052187260174E-2</v>
      </c>
      <c r="E32" s="29"/>
    </row>
    <row r="33" spans="1:5" ht="12.95" customHeight="1">
      <c r="A33" s="33" t="s">
        <v>396</v>
      </c>
      <c r="B33" s="34">
        <v>59126</v>
      </c>
      <c r="C33" s="34">
        <v>5224</v>
      </c>
      <c r="D33" s="35">
        <f t="shared" si="1"/>
        <v>8.8353685349930655E-2</v>
      </c>
      <c r="E33" s="29"/>
    </row>
    <row r="34" spans="1:5" ht="12.95" customHeight="1">
      <c r="A34" s="33" t="s">
        <v>397</v>
      </c>
      <c r="B34" s="34">
        <v>35349</v>
      </c>
      <c r="C34" s="34">
        <v>2983</v>
      </c>
      <c r="D34" s="35">
        <f t="shared" si="1"/>
        <v>8.4387111375144985E-2</v>
      </c>
      <c r="E34" s="29"/>
    </row>
    <row r="35" spans="1:5" ht="12.95" customHeight="1">
      <c r="A35" s="33" t="s">
        <v>398</v>
      </c>
      <c r="B35" s="34">
        <v>31764</v>
      </c>
      <c r="C35" s="34">
        <v>2531</v>
      </c>
      <c r="D35" s="35">
        <f t="shared" si="1"/>
        <v>7.9681400327414678E-2</v>
      </c>
      <c r="E35" s="29"/>
    </row>
    <row r="36" spans="1:5" ht="12.95" customHeight="1">
      <c r="A36" s="33" t="s">
        <v>399</v>
      </c>
      <c r="B36" s="34">
        <v>74797</v>
      </c>
      <c r="C36" s="34">
        <v>5884</v>
      </c>
      <c r="D36" s="35">
        <f t="shared" si="1"/>
        <v>7.866625666804819E-2</v>
      </c>
      <c r="E36" s="29"/>
    </row>
    <row r="37" spans="1:5" ht="12.95" customHeight="1">
      <c r="A37" s="33" t="s">
        <v>400</v>
      </c>
      <c r="B37" s="34">
        <v>25308</v>
      </c>
      <c r="C37" s="34">
        <v>1903</v>
      </c>
      <c r="D37" s="35">
        <f t="shared" si="1"/>
        <v>7.5193614667298875E-2</v>
      </c>
      <c r="E37" s="29"/>
    </row>
    <row r="38" spans="1:5" ht="12.95" customHeight="1">
      <c r="A38" s="33" t="s">
        <v>401</v>
      </c>
      <c r="B38" s="34">
        <v>31890</v>
      </c>
      <c r="C38" s="34">
        <v>2389</v>
      </c>
      <c r="D38" s="35">
        <f t="shared" si="1"/>
        <v>7.4913766070868609E-2</v>
      </c>
      <c r="E38" s="29"/>
    </row>
    <row r="39" spans="1:5" ht="12.95" customHeight="1">
      <c r="A39" s="33" t="s">
        <v>402</v>
      </c>
      <c r="B39" s="34">
        <v>46880</v>
      </c>
      <c r="C39" s="34">
        <v>2994</v>
      </c>
      <c r="D39" s="35">
        <f t="shared" si="1"/>
        <v>6.3865187713310581E-2</v>
      </c>
      <c r="E39" s="29"/>
    </row>
    <row r="40" spans="1:5" ht="12.95" customHeight="1">
      <c r="A40" s="33"/>
      <c r="B40" s="34"/>
      <c r="C40" s="36" t="s">
        <v>403</v>
      </c>
      <c r="D40" s="37">
        <f>MEDIAN(D28:D39)</f>
        <v>8.637039836253782E-2</v>
      </c>
      <c r="E40" s="29"/>
    </row>
    <row r="41" spans="1:5" ht="12.95" customHeight="1">
      <c r="A41" s="33"/>
      <c r="B41" s="34"/>
      <c r="C41" s="36"/>
      <c r="D41" s="37"/>
      <c r="E41" s="29"/>
    </row>
    <row r="42" spans="1:5" ht="12.95" customHeight="1">
      <c r="A42" s="29" t="s">
        <v>404</v>
      </c>
      <c r="B42" s="34"/>
      <c r="C42" s="34"/>
      <c r="D42" s="35"/>
      <c r="E42" s="29"/>
    </row>
    <row r="43" spans="1:5" ht="12.95" customHeight="1">
      <c r="A43" s="33" t="s">
        <v>405</v>
      </c>
      <c r="B43" s="34">
        <v>116051</v>
      </c>
      <c r="C43" s="34">
        <v>27463</v>
      </c>
      <c r="D43" s="35">
        <f t="shared" ref="D43:D80" si="2">C43/B43</f>
        <v>0.23664595738080671</v>
      </c>
      <c r="E43" s="29"/>
    </row>
    <row r="44" spans="1:5" ht="12.95" customHeight="1">
      <c r="A44" s="33" t="s">
        <v>406</v>
      </c>
      <c r="B44" s="34">
        <v>205918</v>
      </c>
      <c r="C44" s="34">
        <v>48405</v>
      </c>
      <c r="D44" s="35">
        <f t="shared" si="2"/>
        <v>0.23506929942987015</v>
      </c>
      <c r="E44" s="29"/>
    </row>
    <row r="45" spans="1:5" ht="12.95" customHeight="1">
      <c r="A45" s="33" t="s">
        <v>407</v>
      </c>
      <c r="B45" s="34">
        <v>68542</v>
      </c>
      <c r="C45" s="34">
        <v>14558</v>
      </c>
      <c r="D45" s="35">
        <f t="shared" si="2"/>
        <v>0.21239531965801989</v>
      </c>
      <c r="E45" s="29"/>
    </row>
    <row r="46" spans="1:5" ht="12.95" customHeight="1">
      <c r="A46" s="33" t="s">
        <v>408</v>
      </c>
      <c r="B46" s="34">
        <v>42308</v>
      </c>
      <c r="C46" s="34">
        <v>8508</v>
      </c>
      <c r="D46" s="35">
        <f t="shared" si="2"/>
        <v>0.20109671929658693</v>
      </c>
      <c r="E46" s="29"/>
    </row>
    <row r="47" spans="1:5" ht="12.95" customHeight="1">
      <c r="A47" s="33" t="s">
        <v>409</v>
      </c>
      <c r="B47" s="34">
        <v>159763</v>
      </c>
      <c r="C47" s="34">
        <v>29767</v>
      </c>
      <c r="D47" s="35">
        <f t="shared" si="2"/>
        <v>0.18631973610911162</v>
      </c>
      <c r="E47" s="29"/>
    </row>
    <row r="48" spans="1:5" ht="12.95" customHeight="1">
      <c r="A48" s="33" t="s">
        <v>410</v>
      </c>
      <c r="B48" s="34">
        <v>39375</v>
      </c>
      <c r="C48" s="34">
        <v>6159</v>
      </c>
      <c r="D48" s="35">
        <f t="shared" si="2"/>
        <v>0.15641904761904762</v>
      </c>
      <c r="E48" s="29"/>
    </row>
    <row r="49" spans="1:5" ht="12.95" customHeight="1">
      <c r="A49" s="33" t="s">
        <v>411</v>
      </c>
      <c r="B49" s="34">
        <v>48724</v>
      </c>
      <c r="C49" s="34">
        <v>7508</v>
      </c>
      <c r="D49" s="35">
        <f t="shared" si="2"/>
        <v>0.15409243904441344</v>
      </c>
      <c r="E49" s="29"/>
    </row>
    <row r="50" spans="1:5" ht="12.95" customHeight="1">
      <c r="A50" s="33" t="s">
        <v>412</v>
      </c>
      <c r="B50" s="34">
        <v>327729</v>
      </c>
      <c r="C50" s="34">
        <v>49254</v>
      </c>
      <c r="D50" s="35">
        <f t="shared" si="2"/>
        <v>0.15028880569006708</v>
      </c>
      <c r="E50" s="29"/>
    </row>
    <row r="51" spans="1:5" ht="12.95" customHeight="1">
      <c r="A51" s="33" t="s">
        <v>413</v>
      </c>
      <c r="B51" s="34">
        <v>186902</v>
      </c>
      <c r="C51" s="34">
        <v>27096</v>
      </c>
      <c r="D51" s="35">
        <f t="shared" si="2"/>
        <v>0.14497437159580956</v>
      </c>
      <c r="E51" s="29"/>
    </row>
    <row r="52" spans="1:5" ht="12.95" customHeight="1">
      <c r="A52" s="33" t="s">
        <v>414</v>
      </c>
      <c r="B52" s="34">
        <v>370271</v>
      </c>
      <c r="C52" s="34">
        <v>52915</v>
      </c>
      <c r="D52" s="35">
        <f t="shared" si="2"/>
        <v>0.1429088424424273</v>
      </c>
      <c r="E52" s="29"/>
    </row>
    <row r="53" spans="1:5" ht="12.95" customHeight="1">
      <c r="A53" s="33" t="s">
        <v>415</v>
      </c>
      <c r="B53" s="34">
        <v>91399</v>
      </c>
      <c r="C53" s="34">
        <v>12970</v>
      </c>
      <c r="D53" s="35">
        <f t="shared" si="2"/>
        <v>0.14190527248656987</v>
      </c>
      <c r="E53" s="29"/>
    </row>
    <row r="54" spans="1:5" ht="12.95" customHeight="1">
      <c r="A54" s="33" t="s">
        <v>416</v>
      </c>
      <c r="B54" s="34">
        <v>78087</v>
      </c>
      <c r="C54" s="34">
        <v>10493</v>
      </c>
      <c r="D54" s="35">
        <f t="shared" si="2"/>
        <v>0.13437576036984389</v>
      </c>
      <c r="E54" s="29"/>
    </row>
    <row r="55" spans="1:5" ht="12.95" customHeight="1">
      <c r="A55" s="33" t="s">
        <v>417</v>
      </c>
      <c r="B55" s="34">
        <v>215676</v>
      </c>
      <c r="C55" s="34">
        <v>27133</v>
      </c>
      <c r="D55" s="35">
        <f t="shared" si="2"/>
        <v>0.12580444741185853</v>
      </c>
      <c r="E55" s="29"/>
    </row>
    <row r="56" spans="1:5" ht="12.95" customHeight="1">
      <c r="A56" s="33" t="s">
        <v>418</v>
      </c>
      <c r="B56" s="34">
        <v>47519</v>
      </c>
      <c r="C56" s="34">
        <v>5422</v>
      </c>
      <c r="D56" s="35">
        <f t="shared" si="2"/>
        <v>0.11410172772996065</v>
      </c>
      <c r="E56" s="29"/>
    </row>
    <row r="57" spans="1:5" ht="12.95" customHeight="1">
      <c r="A57" s="33" t="s">
        <v>419</v>
      </c>
      <c r="B57" s="34">
        <v>45812</v>
      </c>
      <c r="C57" s="34">
        <v>4231</v>
      </c>
      <c r="D57" s="35">
        <f t="shared" si="2"/>
        <v>9.2355714659914434E-2</v>
      </c>
      <c r="E57" s="29"/>
    </row>
    <row r="58" spans="1:5" ht="12.95" customHeight="1">
      <c r="A58" s="33" t="s">
        <v>420</v>
      </c>
      <c r="B58" s="34">
        <v>133309</v>
      </c>
      <c r="C58" s="34">
        <v>11916</v>
      </c>
      <c r="D58" s="35">
        <f t="shared" si="2"/>
        <v>8.9386313002122894E-2</v>
      </c>
      <c r="E58" s="29"/>
    </row>
    <row r="59" spans="1:5" s="28" customFormat="1" ht="15" customHeight="1">
      <c r="A59" s="33" t="s">
        <v>421</v>
      </c>
      <c r="B59" s="34">
        <v>292298</v>
      </c>
      <c r="C59" s="34">
        <v>25423</v>
      </c>
      <c r="D59" s="35">
        <f t="shared" si="2"/>
        <v>8.6976305003797494E-2</v>
      </c>
      <c r="E59" s="29"/>
    </row>
    <row r="60" spans="1:5" ht="12.95" customHeight="1">
      <c r="A60" s="33" t="s">
        <v>422</v>
      </c>
      <c r="B60" s="34">
        <v>36520</v>
      </c>
      <c r="C60" s="34">
        <v>3079</v>
      </c>
      <c r="D60" s="35">
        <f t="shared" si="2"/>
        <v>8.4309967141292436E-2</v>
      </c>
      <c r="E60" s="29"/>
    </row>
    <row r="61" spans="1:5" ht="12.95" customHeight="1">
      <c r="A61" s="33" t="s">
        <v>423</v>
      </c>
      <c r="B61" s="34">
        <v>61972</v>
      </c>
      <c r="C61" s="34">
        <v>4809</v>
      </c>
      <c r="D61" s="35">
        <f t="shared" si="2"/>
        <v>7.7599561092106112E-2</v>
      </c>
      <c r="E61" s="29"/>
    </row>
    <row r="62" spans="1:5" ht="12.95" customHeight="1">
      <c r="A62" s="33" t="s">
        <v>18</v>
      </c>
      <c r="B62" s="34">
        <v>60876</v>
      </c>
      <c r="C62" s="34">
        <v>4710</v>
      </c>
      <c r="D62" s="35">
        <f t="shared" si="2"/>
        <v>7.7370392272816876E-2</v>
      </c>
      <c r="E62" s="29"/>
    </row>
    <row r="63" spans="1:5" ht="12.95" customHeight="1">
      <c r="A63" s="33" t="s">
        <v>424</v>
      </c>
      <c r="B63" s="34">
        <v>51568</v>
      </c>
      <c r="C63" s="34">
        <v>3671</v>
      </c>
      <c r="D63" s="35">
        <f t="shared" si="2"/>
        <v>7.1187558175612786E-2</v>
      </c>
      <c r="E63" s="29"/>
    </row>
    <row r="64" spans="1:5" ht="12.95" customHeight="1">
      <c r="A64" s="33" t="s">
        <v>425</v>
      </c>
      <c r="B64" s="34">
        <v>70089</v>
      </c>
      <c r="C64" s="34">
        <v>4818</v>
      </c>
      <c r="D64" s="35">
        <f t="shared" si="2"/>
        <v>6.8741171938535295E-2</v>
      </c>
      <c r="E64" s="29"/>
    </row>
    <row r="65" spans="1:5" ht="12.95" customHeight="1">
      <c r="A65" s="33" t="s">
        <v>426</v>
      </c>
      <c r="B65" s="34">
        <v>87844</v>
      </c>
      <c r="C65" s="34">
        <v>5631</v>
      </c>
      <c r="D65" s="35">
        <f t="shared" si="2"/>
        <v>6.4102272209826505E-2</v>
      </c>
      <c r="E65" s="29"/>
    </row>
    <row r="66" spans="1:5" ht="12.95" customHeight="1">
      <c r="A66" s="33" t="s">
        <v>427</v>
      </c>
      <c r="B66" s="34">
        <v>84250</v>
      </c>
      <c r="C66" s="34">
        <v>5159</v>
      </c>
      <c r="D66" s="35">
        <f t="shared" si="2"/>
        <v>6.1234421364985164E-2</v>
      </c>
      <c r="E66" s="29"/>
    </row>
    <row r="67" spans="1:5" ht="12.95" customHeight="1">
      <c r="A67" s="33" t="s">
        <v>428</v>
      </c>
      <c r="B67" s="34">
        <v>51643</v>
      </c>
      <c r="C67" s="34">
        <v>3008</v>
      </c>
      <c r="D67" s="35">
        <f t="shared" si="2"/>
        <v>5.8246035280676955E-2</v>
      </c>
      <c r="E67" s="29"/>
    </row>
    <row r="68" spans="1:5" ht="12.95" customHeight="1">
      <c r="A68" s="33" t="s">
        <v>429</v>
      </c>
      <c r="B68" s="34">
        <v>53666</v>
      </c>
      <c r="C68" s="34">
        <v>3102</v>
      </c>
      <c r="D68" s="35">
        <f t="shared" si="2"/>
        <v>5.7801960272798422E-2</v>
      </c>
      <c r="E68" s="29"/>
    </row>
    <row r="69" spans="1:5" ht="12.95" customHeight="1">
      <c r="A69" s="33" t="s">
        <v>430</v>
      </c>
      <c r="B69" s="34">
        <v>38196</v>
      </c>
      <c r="C69" s="34">
        <v>2188</v>
      </c>
      <c r="D69" s="35">
        <f t="shared" si="2"/>
        <v>5.7283485181694418E-2</v>
      </c>
      <c r="E69" s="29"/>
    </row>
    <row r="70" spans="1:5" ht="12.95" customHeight="1">
      <c r="A70" s="33" t="s">
        <v>431</v>
      </c>
      <c r="B70" s="34">
        <v>54494</v>
      </c>
      <c r="C70" s="34">
        <v>2972</v>
      </c>
      <c r="D70" s="35">
        <f t="shared" si="2"/>
        <v>5.4538114287811502E-2</v>
      </c>
      <c r="E70" s="29"/>
    </row>
    <row r="71" spans="1:5" ht="12.95" customHeight="1">
      <c r="A71" s="33" t="s">
        <v>432</v>
      </c>
      <c r="B71" s="38">
        <v>38278</v>
      </c>
      <c r="C71" s="34">
        <v>2027</v>
      </c>
      <c r="D71" s="35">
        <f t="shared" si="2"/>
        <v>5.2954699827577195E-2</v>
      </c>
      <c r="E71" s="29"/>
    </row>
    <row r="72" spans="1:5" ht="12.95" customHeight="1">
      <c r="A72" s="33" t="s">
        <v>433</v>
      </c>
      <c r="B72" s="34">
        <v>37060</v>
      </c>
      <c r="C72" s="34">
        <v>1869</v>
      </c>
      <c r="D72" s="35">
        <f t="shared" si="2"/>
        <v>5.0431732325957906E-2</v>
      </c>
      <c r="E72" s="29"/>
    </row>
    <row r="73" spans="1:5" ht="12.95" customHeight="1">
      <c r="A73" s="33" t="s">
        <v>434</v>
      </c>
      <c r="B73" s="34">
        <v>40580</v>
      </c>
      <c r="C73" s="34">
        <v>1528</v>
      </c>
      <c r="D73" s="35">
        <f t="shared" si="2"/>
        <v>3.7654016757023165E-2</v>
      </c>
      <c r="E73" s="29"/>
    </row>
    <row r="74" spans="1:5" ht="12.95" customHeight="1">
      <c r="A74" s="33" t="s">
        <v>435</v>
      </c>
      <c r="B74" s="34">
        <v>43496</v>
      </c>
      <c r="C74" s="34">
        <v>1563</v>
      </c>
      <c r="D74" s="35">
        <f t="shared" si="2"/>
        <v>3.593433878977377E-2</v>
      </c>
      <c r="E74" s="29"/>
    </row>
    <row r="75" spans="1:5" ht="12.95" customHeight="1">
      <c r="A75" s="33" t="s">
        <v>436</v>
      </c>
      <c r="B75" s="34">
        <v>86921</v>
      </c>
      <c r="C75" s="34">
        <v>3072</v>
      </c>
      <c r="D75" s="35">
        <f t="shared" si="2"/>
        <v>3.5342437385672047E-2</v>
      </c>
      <c r="E75" s="29"/>
    </row>
    <row r="76" spans="1:5" ht="12.95" customHeight="1">
      <c r="A76" s="33" t="s">
        <v>437</v>
      </c>
      <c r="B76" s="34">
        <v>38918</v>
      </c>
      <c r="C76" s="34">
        <v>1157</v>
      </c>
      <c r="D76" s="35">
        <f t="shared" si="2"/>
        <v>2.9729174161056582E-2</v>
      </c>
      <c r="E76" s="29"/>
    </row>
    <row r="77" spans="1:5" ht="12.95" customHeight="1">
      <c r="A77" s="33" t="s">
        <v>438</v>
      </c>
      <c r="B77" s="34">
        <v>48353</v>
      </c>
      <c r="C77" s="34">
        <v>1432</v>
      </c>
      <c r="D77" s="35">
        <f t="shared" si="2"/>
        <v>2.961553574752342E-2</v>
      </c>
      <c r="E77" s="29"/>
    </row>
    <row r="78" spans="1:5" ht="12.95" customHeight="1">
      <c r="A78" s="33" t="s">
        <v>439</v>
      </c>
      <c r="B78" s="34">
        <v>83578</v>
      </c>
      <c r="C78" s="34">
        <v>2378</v>
      </c>
      <c r="D78" s="35">
        <f t="shared" si="2"/>
        <v>2.8452463566967384E-2</v>
      </c>
      <c r="E78" s="29"/>
    </row>
    <row r="79" spans="1:5" ht="12.95" customHeight="1">
      <c r="A79" s="33" t="s">
        <v>440</v>
      </c>
      <c r="B79" s="34">
        <v>70134</v>
      </c>
      <c r="C79" s="34">
        <v>1573</v>
      </c>
      <c r="D79" s="35">
        <f t="shared" si="2"/>
        <v>2.2428494025722188E-2</v>
      </c>
      <c r="E79" s="29"/>
    </row>
    <row r="80" spans="1:5" ht="12.95" customHeight="1">
      <c r="A80" s="33" t="s">
        <v>441</v>
      </c>
      <c r="B80" s="34">
        <v>33186</v>
      </c>
      <c r="C80" s="34">
        <v>607</v>
      </c>
      <c r="D80" s="35">
        <f t="shared" si="2"/>
        <v>1.8290845537274756E-2</v>
      </c>
      <c r="E80" s="29"/>
    </row>
    <row r="81" spans="1:5" ht="12.95" customHeight="1">
      <c r="A81" s="39"/>
      <c r="B81" s="40"/>
      <c r="C81" s="40" t="s">
        <v>442</v>
      </c>
      <c r="D81" s="37">
        <f>MEDIAN(D43:D80)</f>
        <v>7.7484976682461487E-2</v>
      </c>
      <c r="E81" s="29"/>
    </row>
    <row r="82" spans="1:5" ht="12.95" customHeight="1">
      <c r="A82" s="33"/>
      <c r="B82" s="34"/>
      <c r="C82" s="41"/>
      <c r="D82" s="35"/>
      <c r="E82" s="29"/>
    </row>
    <row r="83" spans="1:5" ht="12.95" customHeight="1">
      <c r="A83" s="29" t="s">
        <v>443</v>
      </c>
      <c r="B83" s="34"/>
      <c r="C83" s="34"/>
      <c r="D83" s="35"/>
      <c r="E83" s="29"/>
    </row>
    <row r="84" spans="1:5" ht="12.95" customHeight="1">
      <c r="A84" s="33" t="s">
        <v>444</v>
      </c>
      <c r="B84" s="34">
        <v>1086019</v>
      </c>
      <c r="C84" s="34">
        <v>721439</v>
      </c>
      <c r="D84" s="35">
        <f t="shared" ref="D84:D114" si="3">C84/B84</f>
        <v>0.66429684931847421</v>
      </c>
      <c r="E84" s="29"/>
    </row>
    <row r="85" spans="1:5" s="28" customFormat="1" ht="12.95" customHeight="1">
      <c r="A85" s="33" t="s">
        <v>445</v>
      </c>
      <c r="B85" s="34">
        <v>216639</v>
      </c>
      <c r="C85" s="34">
        <v>56869</v>
      </c>
      <c r="D85" s="35">
        <f t="shared" si="3"/>
        <v>0.26250582766722519</v>
      </c>
      <c r="E85" s="29"/>
    </row>
    <row r="86" spans="1:5" s="28" customFormat="1" ht="12.95" customHeight="1">
      <c r="A86" s="33" t="s">
        <v>446</v>
      </c>
      <c r="B86" s="34">
        <v>107655</v>
      </c>
      <c r="C86" s="34">
        <v>27208</v>
      </c>
      <c r="D86" s="35">
        <f t="shared" si="3"/>
        <v>0.25273326831080767</v>
      </c>
      <c r="E86" s="29"/>
    </row>
    <row r="87" spans="1:5" ht="12.95" customHeight="1">
      <c r="A87" s="33" t="s">
        <v>447</v>
      </c>
      <c r="B87" s="34">
        <v>117089</v>
      </c>
      <c r="C87" s="34">
        <v>28817</v>
      </c>
      <c r="D87" s="35">
        <f t="shared" si="3"/>
        <v>0.24611193194920103</v>
      </c>
      <c r="E87" s="29"/>
    </row>
    <row r="88" spans="1:5" s="28" customFormat="1" ht="12.95" customHeight="1">
      <c r="A88" s="33" t="s">
        <v>448</v>
      </c>
      <c r="B88" s="34">
        <v>159341</v>
      </c>
      <c r="C88" s="34">
        <v>24936</v>
      </c>
      <c r="D88" s="35">
        <f t="shared" si="3"/>
        <v>0.15649456197714337</v>
      </c>
      <c r="E88" s="29"/>
    </row>
    <row r="89" spans="1:5" ht="12.95" customHeight="1">
      <c r="A89" s="33" t="s">
        <v>449</v>
      </c>
      <c r="B89" s="34">
        <v>467298</v>
      </c>
      <c r="C89" s="34">
        <v>65954</v>
      </c>
      <c r="D89" s="35">
        <f t="shared" si="3"/>
        <v>0.14113905901587423</v>
      </c>
      <c r="E89" s="29"/>
    </row>
    <row r="90" spans="1:5" ht="12.95" customHeight="1">
      <c r="A90" s="33" t="s">
        <v>450</v>
      </c>
      <c r="B90" s="34">
        <v>98788</v>
      </c>
      <c r="C90" s="34">
        <v>10367</v>
      </c>
      <c r="D90" s="35">
        <f t="shared" si="3"/>
        <v>0.10494189577681499</v>
      </c>
      <c r="E90" s="29"/>
    </row>
    <row r="91" spans="1:5" ht="12.95" customHeight="1">
      <c r="A91" s="33" t="s">
        <v>451</v>
      </c>
      <c r="B91" s="34">
        <v>318562</v>
      </c>
      <c r="C91" s="34">
        <v>32288</v>
      </c>
      <c r="D91" s="35">
        <f t="shared" si="3"/>
        <v>0.10135546612590328</v>
      </c>
      <c r="E91" s="29"/>
    </row>
    <row r="92" spans="1:5" ht="12.95" customHeight="1">
      <c r="A92" s="33" t="s">
        <v>452</v>
      </c>
      <c r="B92" s="34">
        <v>118043</v>
      </c>
      <c r="C92" s="34">
        <v>11029</v>
      </c>
      <c r="D92" s="35">
        <f t="shared" si="3"/>
        <v>9.3432054420846636E-2</v>
      </c>
      <c r="E92" s="29"/>
    </row>
    <row r="93" spans="1:5" ht="12.95" customHeight="1">
      <c r="A93" s="33" t="s">
        <v>453</v>
      </c>
      <c r="B93" s="34">
        <v>195245</v>
      </c>
      <c r="C93" s="34">
        <v>17683</v>
      </c>
      <c r="D93" s="35">
        <f t="shared" si="3"/>
        <v>9.0568260390791064E-2</v>
      </c>
      <c r="E93" s="29"/>
    </row>
    <row r="94" spans="1:5" ht="12.95" customHeight="1">
      <c r="A94" s="33" t="s">
        <v>454</v>
      </c>
      <c r="B94" s="34">
        <v>100553</v>
      </c>
      <c r="C94" s="34">
        <v>8036</v>
      </c>
      <c r="D94" s="35">
        <f t="shared" si="3"/>
        <v>7.991805316599207E-2</v>
      </c>
      <c r="E94" s="29"/>
    </row>
    <row r="95" spans="1:5" ht="12.95" customHeight="1">
      <c r="A95" s="33" t="s">
        <v>455</v>
      </c>
      <c r="B95" s="34">
        <v>123993</v>
      </c>
      <c r="C95" s="34">
        <v>9401</v>
      </c>
      <c r="D95" s="35">
        <f t="shared" si="3"/>
        <v>7.5818796222367396E-2</v>
      </c>
      <c r="E95" s="29"/>
    </row>
    <row r="96" spans="1:5" ht="12.95" customHeight="1">
      <c r="A96" s="33" t="s">
        <v>456</v>
      </c>
      <c r="B96" s="34">
        <v>378472</v>
      </c>
      <c r="C96" s="34">
        <v>26004</v>
      </c>
      <c r="D96" s="35">
        <f t="shared" si="3"/>
        <v>6.8707856855989347E-2</v>
      </c>
      <c r="E96" s="29"/>
    </row>
    <row r="97" spans="1:5" ht="12.95" customHeight="1">
      <c r="A97" s="33" t="s">
        <v>457</v>
      </c>
      <c r="B97" s="34">
        <v>240264</v>
      </c>
      <c r="C97" s="34">
        <v>16122</v>
      </c>
      <c r="D97" s="35">
        <f t="shared" si="3"/>
        <v>6.7101188692438321E-2</v>
      </c>
      <c r="E97" s="29"/>
    </row>
    <row r="98" spans="1:5" ht="12.95" customHeight="1">
      <c r="A98" s="33" t="s">
        <v>458</v>
      </c>
      <c r="B98" s="34">
        <v>332295</v>
      </c>
      <c r="C98" s="34">
        <v>20875</v>
      </c>
      <c r="D98" s="35">
        <f t="shared" si="3"/>
        <v>6.2820686438255169E-2</v>
      </c>
      <c r="E98" s="29"/>
    </row>
    <row r="99" spans="1:5" ht="12.95" customHeight="1">
      <c r="A99" s="33" t="s">
        <v>459</v>
      </c>
      <c r="B99" s="34">
        <v>90527</v>
      </c>
      <c r="C99" s="34">
        <v>5374</v>
      </c>
      <c r="D99" s="35">
        <f t="shared" si="3"/>
        <v>5.9363504810719454E-2</v>
      </c>
      <c r="E99" s="29"/>
    </row>
    <row r="100" spans="1:5" ht="12.95" customHeight="1">
      <c r="A100" s="33" t="s">
        <v>460</v>
      </c>
      <c r="B100" s="34">
        <v>48343</v>
      </c>
      <c r="C100" s="34">
        <v>2775</v>
      </c>
      <c r="D100" s="35">
        <f t="shared" si="3"/>
        <v>5.7402312640920092E-2</v>
      </c>
      <c r="E100" s="29"/>
    </row>
    <row r="101" spans="1:5" ht="12.95" customHeight="1">
      <c r="A101" s="33" t="s">
        <v>461</v>
      </c>
      <c r="B101" s="34">
        <v>214065</v>
      </c>
      <c r="C101" s="34">
        <v>11722</v>
      </c>
      <c r="D101" s="35">
        <f t="shared" si="3"/>
        <v>5.4759068507229114E-2</v>
      </c>
      <c r="E101" s="29"/>
    </row>
    <row r="102" spans="1:5" ht="12.95" customHeight="1">
      <c r="A102" s="33" t="s">
        <v>462</v>
      </c>
      <c r="B102" s="34">
        <v>63001</v>
      </c>
      <c r="C102" s="34">
        <v>3190</v>
      </c>
      <c r="D102" s="35">
        <f t="shared" si="3"/>
        <v>5.0634116918779067E-2</v>
      </c>
      <c r="E102" s="29"/>
    </row>
    <row r="103" spans="1:5" s="28" customFormat="1" ht="13.5" customHeight="1">
      <c r="A103" s="33" t="s">
        <v>463</v>
      </c>
      <c r="B103" s="34">
        <v>225965</v>
      </c>
      <c r="C103" s="34">
        <v>11246</v>
      </c>
      <c r="D103" s="35">
        <f t="shared" si="3"/>
        <v>4.9768769499701278E-2</v>
      </c>
      <c r="E103" s="29"/>
    </row>
    <row r="104" spans="1:5" ht="12.95" customHeight="1">
      <c r="A104" s="33" t="s">
        <v>464</v>
      </c>
      <c r="B104" s="34">
        <v>196098</v>
      </c>
      <c r="C104" s="34">
        <v>9390</v>
      </c>
      <c r="D104" s="35">
        <f t="shared" si="3"/>
        <v>4.7884221154728755E-2</v>
      </c>
      <c r="E104" s="29"/>
    </row>
    <row r="105" spans="1:5" ht="12.95" customHeight="1">
      <c r="A105" s="33" t="s">
        <v>465</v>
      </c>
      <c r="B105" s="34">
        <v>98973</v>
      </c>
      <c r="C105" s="34">
        <v>4629</v>
      </c>
      <c r="D105" s="35">
        <f t="shared" si="3"/>
        <v>4.6770331302476431E-2</v>
      </c>
      <c r="E105" s="29"/>
    </row>
    <row r="106" spans="1:5" ht="12.95" customHeight="1">
      <c r="A106" s="33" t="s">
        <v>466</v>
      </c>
      <c r="B106" s="34">
        <v>83917</v>
      </c>
      <c r="C106" s="34">
        <v>3470</v>
      </c>
      <c r="D106" s="35">
        <f t="shared" si="3"/>
        <v>4.135038192499732E-2</v>
      </c>
      <c r="E106" s="29"/>
    </row>
    <row r="107" spans="1:5" ht="12.95" customHeight="1">
      <c r="A107" s="33" t="s">
        <v>467</v>
      </c>
      <c r="B107" s="34">
        <v>80844</v>
      </c>
      <c r="C107" s="34">
        <v>3211</v>
      </c>
      <c r="D107" s="35">
        <f t="shared" si="3"/>
        <v>3.9718470140022763E-2</v>
      </c>
      <c r="E107" s="29"/>
    </row>
    <row r="108" spans="1:5" ht="12.95" customHeight="1">
      <c r="A108" s="33" t="s">
        <v>468</v>
      </c>
      <c r="B108" s="34">
        <v>68678</v>
      </c>
      <c r="C108" s="34">
        <v>2619</v>
      </c>
      <c r="D108" s="35">
        <f t="shared" si="3"/>
        <v>3.8134482658202046E-2</v>
      </c>
      <c r="E108" s="29"/>
    </row>
    <row r="109" spans="1:5" ht="12.95" customHeight="1">
      <c r="A109" s="33" t="s">
        <v>469</v>
      </c>
      <c r="B109" s="34">
        <v>69318</v>
      </c>
      <c r="C109" s="34">
        <v>2400</v>
      </c>
      <c r="D109" s="35">
        <f t="shared" si="3"/>
        <v>3.4623041634207562E-2</v>
      </c>
      <c r="E109" s="29"/>
    </row>
    <row r="110" spans="1:5" ht="12.95" customHeight="1">
      <c r="A110" s="33" t="s">
        <v>470</v>
      </c>
      <c r="B110" s="34">
        <v>76929</v>
      </c>
      <c r="C110" s="34">
        <v>2224</v>
      </c>
      <c r="D110" s="35">
        <f t="shared" si="3"/>
        <v>2.8909773947406049E-2</v>
      </c>
      <c r="E110" s="29"/>
    </row>
    <row r="111" spans="1:5" ht="12.95" customHeight="1">
      <c r="A111" s="33" t="s">
        <v>471</v>
      </c>
      <c r="B111" s="34">
        <v>144488</v>
      </c>
      <c r="C111" s="34">
        <v>3892</v>
      </c>
      <c r="D111" s="35">
        <f t="shared" si="3"/>
        <v>2.6936492995958142E-2</v>
      </c>
      <c r="E111" s="29"/>
    </row>
    <row r="112" spans="1:5" ht="12.95" customHeight="1">
      <c r="A112" s="33" t="s">
        <v>472</v>
      </c>
      <c r="B112" s="34">
        <v>55391</v>
      </c>
      <c r="C112" s="34">
        <v>1412</v>
      </c>
      <c r="D112" s="35">
        <f t="shared" si="3"/>
        <v>2.5491505840298967E-2</v>
      </c>
      <c r="E112" s="29"/>
    </row>
    <row r="113" spans="1:5" ht="12.95" customHeight="1">
      <c r="A113" s="33" t="s">
        <v>473</v>
      </c>
      <c r="B113" s="34">
        <v>180899</v>
      </c>
      <c r="C113" s="34">
        <v>4424</v>
      </c>
      <c r="D113" s="35">
        <f t="shared" si="3"/>
        <v>2.4455635465093783E-2</v>
      </c>
      <c r="E113" s="29"/>
    </row>
    <row r="114" spans="1:5" ht="12.95" customHeight="1">
      <c r="A114" s="33" t="s">
        <v>474</v>
      </c>
      <c r="B114" s="34">
        <v>63941</v>
      </c>
      <c r="C114" s="34">
        <v>859</v>
      </c>
      <c r="D114" s="35">
        <f t="shared" si="3"/>
        <v>1.3434259708168467E-2</v>
      </c>
      <c r="E114" s="29"/>
    </row>
    <row r="115" spans="1:5" ht="12.95" customHeight="1">
      <c r="A115" s="42"/>
      <c r="B115" s="34"/>
      <c r="C115" s="36" t="s">
        <v>475</v>
      </c>
      <c r="D115" s="37">
        <f>MEDIAN(D84:D114)</f>
        <v>5.9363504810719454E-2</v>
      </c>
      <c r="E115" s="29"/>
    </row>
    <row r="116" spans="1:5" s="28" customFormat="1" ht="12.95" customHeight="1">
      <c r="A116" s="43"/>
      <c r="B116" s="44"/>
      <c r="C116" s="31"/>
      <c r="D116" s="32"/>
    </row>
    <row r="117" spans="1:5" ht="12.95" customHeight="1">
      <c r="A117" s="45"/>
      <c r="B117" s="45"/>
      <c r="C117" s="46" t="s">
        <v>476</v>
      </c>
      <c r="D117" s="47">
        <f>MEDIAN(D6:D24, D28:D39, D43:D80, D84:D114)</f>
        <v>8.2114010153642253E-2</v>
      </c>
    </row>
  </sheetData>
  <mergeCells count="1">
    <mergeCell ref="A3:D3"/>
  </mergeCells>
  <pageMargins left="0.75" right="0.75" top="1" bottom="1" header="0.5" footer="0.5"/>
  <pageSetup orientation="portrait" horizontalDpi="2400" verticalDpi="2400" r:id="rId1"/>
  <headerFooter alignWithMargins="0">
    <oddHeader>&amp;R&amp;D</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zoomScaleNormal="127" zoomScaleSheetLayoutView="123" workbookViewId="0">
      <selection activeCell="B1" sqref="B1:B1048576"/>
    </sheetView>
  </sheetViews>
  <sheetFormatPr defaultColWidth="11.42578125" defaultRowHeight="12.75"/>
  <cols>
    <col min="1" max="1" width="44.42578125" style="50" customWidth="1"/>
    <col min="2" max="2" width="24.5703125" style="199" customWidth="1"/>
    <col min="3" max="255" width="11.42578125" style="50"/>
    <col min="256" max="256" width="44.42578125" style="50" customWidth="1"/>
    <col min="257" max="257" width="0" style="50" hidden="1" customWidth="1"/>
    <col min="258" max="258" width="14.7109375" style="50" customWidth="1"/>
    <col min="259" max="511" width="11.42578125" style="50"/>
    <col min="512" max="512" width="44.42578125" style="50" customWidth="1"/>
    <col min="513" max="513" width="0" style="50" hidden="1" customWidth="1"/>
    <col min="514" max="514" width="14.7109375" style="50" customWidth="1"/>
    <col min="515" max="767" width="11.42578125" style="50"/>
    <col min="768" max="768" width="44.42578125" style="50" customWidth="1"/>
    <col min="769" max="769" width="0" style="50" hidden="1" customWidth="1"/>
    <col min="770" max="770" width="14.7109375" style="50" customWidth="1"/>
    <col min="771" max="1023" width="11.42578125" style="50"/>
    <col min="1024" max="1024" width="44.42578125" style="50" customWidth="1"/>
    <col min="1025" max="1025" width="0" style="50" hidden="1" customWidth="1"/>
    <col min="1026" max="1026" width="14.7109375" style="50" customWidth="1"/>
    <col min="1027" max="1279" width="11.42578125" style="50"/>
    <col min="1280" max="1280" width="44.42578125" style="50" customWidth="1"/>
    <col min="1281" max="1281" width="0" style="50" hidden="1" customWidth="1"/>
    <col min="1282" max="1282" width="14.7109375" style="50" customWidth="1"/>
    <col min="1283" max="1535" width="11.42578125" style="50"/>
    <col min="1536" max="1536" width="44.42578125" style="50" customWidth="1"/>
    <col min="1537" max="1537" width="0" style="50" hidden="1" customWidth="1"/>
    <col min="1538" max="1538" width="14.7109375" style="50" customWidth="1"/>
    <col min="1539" max="1791" width="11.42578125" style="50"/>
    <col min="1792" max="1792" width="44.42578125" style="50" customWidth="1"/>
    <col min="1793" max="1793" width="0" style="50" hidden="1" customWidth="1"/>
    <col min="1794" max="1794" width="14.7109375" style="50" customWidth="1"/>
    <col min="1795" max="2047" width="11.42578125" style="50"/>
    <col min="2048" max="2048" width="44.42578125" style="50" customWidth="1"/>
    <col min="2049" max="2049" width="0" style="50" hidden="1" customWidth="1"/>
    <col min="2050" max="2050" width="14.7109375" style="50" customWidth="1"/>
    <col min="2051" max="2303" width="11.42578125" style="50"/>
    <col min="2304" max="2304" width="44.42578125" style="50" customWidth="1"/>
    <col min="2305" max="2305" width="0" style="50" hidden="1" customWidth="1"/>
    <col min="2306" max="2306" width="14.7109375" style="50" customWidth="1"/>
    <col min="2307" max="2559" width="11.42578125" style="50"/>
    <col min="2560" max="2560" width="44.42578125" style="50" customWidth="1"/>
    <col min="2561" max="2561" width="0" style="50" hidden="1" customWidth="1"/>
    <col min="2562" max="2562" width="14.7109375" style="50" customWidth="1"/>
    <col min="2563" max="2815" width="11.42578125" style="50"/>
    <col min="2816" max="2816" width="44.42578125" style="50" customWidth="1"/>
    <col min="2817" max="2817" width="0" style="50" hidden="1" customWidth="1"/>
    <col min="2818" max="2818" width="14.7109375" style="50" customWidth="1"/>
    <col min="2819" max="3071" width="11.42578125" style="50"/>
    <col min="3072" max="3072" width="44.42578125" style="50" customWidth="1"/>
    <col min="3073" max="3073" width="0" style="50" hidden="1" customWidth="1"/>
    <col min="3074" max="3074" width="14.7109375" style="50" customWidth="1"/>
    <col min="3075" max="3327" width="11.42578125" style="50"/>
    <col min="3328" max="3328" width="44.42578125" style="50" customWidth="1"/>
    <col min="3329" max="3329" width="0" style="50" hidden="1" customWidth="1"/>
    <col min="3330" max="3330" width="14.7109375" style="50" customWidth="1"/>
    <col min="3331" max="3583" width="11.42578125" style="50"/>
    <col min="3584" max="3584" width="44.42578125" style="50" customWidth="1"/>
    <col min="3585" max="3585" width="0" style="50" hidden="1" customWidth="1"/>
    <col min="3586" max="3586" width="14.7109375" style="50" customWidth="1"/>
    <col min="3587" max="3839" width="11.42578125" style="50"/>
    <col min="3840" max="3840" width="44.42578125" style="50" customWidth="1"/>
    <col min="3841" max="3841" width="0" style="50" hidden="1" customWidth="1"/>
    <col min="3842" max="3842" width="14.7109375" style="50" customWidth="1"/>
    <col min="3843" max="4095" width="11.42578125" style="50"/>
    <col min="4096" max="4096" width="44.42578125" style="50" customWidth="1"/>
    <col min="4097" max="4097" width="0" style="50" hidden="1" customWidth="1"/>
    <col min="4098" max="4098" width="14.7109375" style="50" customWidth="1"/>
    <col min="4099" max="4351" width="11.42578125" style="50"/>
    <col min="4352" max="4352" width="44.42578125" style="50" customWidth="1"/>
    <col min="4353" max="4353" width="0" style="50" hidden="1" customWidth="1"/>
    <col min="4354" max="4354" width="14.7109375" style="50" customWidth="1"/>
    <col min="4355" max="4607" width="11.42578125" style="50"/>
    <col min="4608" max="4608" width="44.42578125" style="50" customWidth="1"/>
    <col min="4609" max="4609" width="0" style="50" hidden="1" customWidth="1"/>
    <col min="4610" max="4610" width="14.7109375" style="50" customWidth="1"/>
    <col min="4611" max="4863" width="11.42578125" style="50"/>
    <col min="4864" max="4864" width="44.42578125" style="50" customWidth="1"/>
    <col min="4865" max="4865" width="0" style="50" hidden="1" customWidth="1"/>
    <col min="4866" max="4866" width="14.7109375" style="50" customWidth="1"/>
    <col min="4867" max="5119" width="11.42578125" style="50"/>
    <col min="5120" max="5120" width="44.42578125" style="50" customWidth="1"/>
    <col min="5121" max="5121" width="0" style="50" hidden="1" customWidth="1"/>
    <col min="5122" max="5122" width="14.7109375" style="50" customWidth="1"/>
    <col min="5123" max="5375" width="11.42578125" style="50"/>
    <col min="5376" max="5376" width="44.42578125" style="50" customWidth="1"/>
    <col min="5377" max="5377" width="0" style="50" hidden="1" customWidth="1"/>
    <col min="5378" max="5378" width="14.7109375" style="50" customWidth="1"/>
    <col min="5379" max="5631" width="11.42578125" style="50"/>
    <col min="5632" max="5632" width="44.42578125" style="50" customWidth="1"/>
    <col min="5633" max="5633" width="0" style="50" hidden="1" customWidth="1"/>
    <col min="5634" max="5634" width="14.7109375" style="50" customWidth="1"/>
    <col min="5635" max="5887" width="11.42578125" style="50"/>
    <col min="5888" max="5888" width="44.42578125" style="50" customWidth="1"/>
    <col min="5889" max="5889" width="0" style="50" hidden="1" customWidth="1"/>
    <col min="5890" max="5890" width="14.7109375" style="50" customWidth="1"/>
    <col min="5891" max="6143" width="11.42578125" style="50"/>
    <col min="6144" max="6144" width="44.42578125" style="50" customWidth="1"/>
    <col min="6145" max="6145" width="0" style="50" hidden="1" customWidth="1"/>
    <col min="6146" max="6146" width="14.7109375" style="50" customWidth="1"/>
    <col min="6147" max="6399" width="11.42578125" style="50"/>
    <col min="6400" max="6400" width="44.42578125" style="50" customWidth="1"/>
    <col min="6401" max="6401" width="0" style="50" hidden="1" customWidth="1"/>
    <col min="6402" max="6402" width="14.7109375" style="50" customWidth="1"/>
    <col min="6403" max="6655" width="11.42578125" style="50"/>
    <col min="6656" max="6656" width="44.42578125" style="50" customWidth="1"/>
    <col min="6657" max="6657" width="0" style="50" hidden="1" customWidth="1"/>
    <col min="6658" max="6658" width="14.7109375" style="50" customWidth="1"/>
    <col min="6659" max="6911" width="11.42578125" style="50"/>
    <col min="6912" max="6912" width="44.42578125" style="50" customWidth="1"/>
    <col min="6913" max="6913" width="0" style="50" hidden="1" customWidth="1"/>
    <col min="6914" max="6914" width="14.7109375" style="50" customWidth="1"/>
    <col min="6915" max="7167" width="11.42578125" style="50"/>
    <col min="7168" max="7168" width="44.42578125" style="50" customWidth="1"/>
    <col min="7169" max="7169" width="0" style="50" hidden="1" customWidth="1"/>
    <col min="7170" max="7170" width="14.7109375" style="50" customWidth="1"/>
    <col min="7171" max="7423" width="11.42578125" style="50"/>
    <col min="7424" max="7424" width="44.42578125" style="50" customWidth="1"/>
    <col min="7425" max="7425" width="0" style="50" hidden="1" customWidth="1"/>
    <col min="7426" max="7426" width="14.7109375" style="50" customWidth="1"/>
    <col min="7427" max="7679" width="11.42578125" style="50"/>
    <col min="7680" max="7680" width="44.42578125" style="50" customWidth="1"/>
    <col min="7681" max="7681" width="0" style="50" hidden="1" customWidth="1"/>
    <col min="7682" max="7682" width="14.7109375" style="50" customWidth="1"/>
    <col min="7683" max="7935" width="11.42578125" style="50"/>
    <col min="7936" max="7936" width="44.42578125" style="50" customWidth="1"/>
    <col min="7937" max="7937" width="0" style="50" hidden="1" customWidth="1"/>
    <col min="7938" max="7938" width="14.7109375" style="50" customWidth="1"/>
    <col min="7939" max="8191" width="11.42578125" style="50"/>
    <col min="8192" max="8192" width="44.42578125" style="50" customWidth="1"/>
    <col min="8193" max="8193" width="0" style="50" hidden="1" customWidth="1"/>
    <col min="8194" max="8194" width="14.7109375" style="50" customWidth="1"/>
    <col min="8195" max="8447" width="11.42578125" style="50"/>
    <col min="8448" max="8448" width="44.42578125" style="50" customWidth="1"/>
    <col min="8449" max="8449" width="0" style="50" hidden="1" customWidth="1"/>
    <col min="8450" max="8450" width="14.7109375" style="50" customWidth="1"/>
    <col min="8451" max="8703" width="11.42578125" style="50"/>
    <col min="8704" max="8704" width="44.42578125" style="50" customWidth="1"/>
    <col min="8705" max="8705" width="0" style="50" hidden="1" customWidth="1"/>
    <col min="8706" max="8706" width="14.7109375" style="50" customWidth="1"/>
    <col min="8707" max="8959" width="11.42578125" style="50"/>
    <col min="8960" max="8960" width="44.42578125" style="50" customWidth="1"/>
    <col min="8961" max="8961" width="0" style="50" hidden="1" customWidth="1"/>
    <col min="8962" max="8962" width="14.7109375" style="50" customWidth="1"/>
    <col min="8963" max="9215" width="11.42578125" style="50"/>
    <col min="9216" max="9216" width="44.42578125" style="50" customWidth="1"/>
    <col min="9217" max="9217" width="0" style="50" hidden="1" customWidth="1"/>
    <col min="9218" max="9218" width="14.7109375" style="50" customWidth="1"/>
    <col min="9219" max="9471" width="11.42578125" style="50"/>
    <col min="9472" max="9472" width="44.42578125" style="50" customWidth="1"/>
    <col min="9473" max="9473" width="0" style="50" hidden="1" customWidth="1"/>
    <col min="9474" max="9474" width="14.7109375" style="50" customWidth="1"/>
    <col min="9475" max="9727" width="11.42578125" style="50"/>
    <col min="9728" max="9728" width="44.42578125" style="50" customWidth="1"/>
    <col min="9729" max="9729" width="0" style="50" hidden="1" customWidth="1"/>
    <col min="9730" max="9730" width="14.7109375" style="50" customWidth="1"/>
    <col min="9731" max="9983" width="11.42578125" style="50"/>
    <col min="9984" max="9984" width="44.42578125" style="50" customWidth="1"/>
    <col min="9985" max="9985" width="0" style="50" hidden="1" customWidth="1"/>
    <col min="9986" max="9986" width="14.7109375" style="50" customWidth="1"/>
    <col min="9987" max="10239" width="11.42578125" style="50"/>
    <col min="10240" max="10240" width="44.42578125" style="50" customWidth="1"/>
    <col min="10241" max="10241" width="0" style="50" hidden="1" customWidth="1"/>
    <col min="10242" max="10242" width="14.7109375" style="50" customWidth="1"/>
    <col min="10243" max="10495" width="11.42578125" style="50"/>
    <col min="10496" max="10496" width="44.42578125" style="50" customWidth="1"/>
    <col min="10497" max="10497" width="0" style="50" hidden="1" customWidth="1"/>
    <col min="10498" max="10498" width="14.7109375" style="50" customWidth="1"/>
    <col min="10499" max="10751" width="11.42578125" style="50"/>
    <col min="10752" max="10752" width="44.42578125" style="50" customWidth="1"/>
    <col min="10753" max="10753" width="0" style="50" hidden="1" customWidth="1"/>
    <col min="10754" max="10754" width="14.7109375" style="50" customWidth="1"/>
    <col min="10755" max="11007" width="11.42578125" style="50"/>
    <col min="11008" max="11008" width="44.42578125" style="50" customWidth="1"/>
    <col min="11009" max="11009" width="0" style="50" hidden="1" customWidth="1"/>
    <col min="11010" max="11010" width="14.7109375" style="50" customWidth="1"/>
    <col min="11011" max="11263" width="11.42578125" style="50"/>
    <col min="11264" max="11264" width="44.42578125" style="50" customWidth="1"/>
    <col min="11265" max="11265" width="0" style="50" hidden="1" customWidth="1"/>
    <col min="11266" max="11266" width="14.7109375" style="50" customWidth="1"/>
    <col min="11267" max="11519" width="11.42578125" style="50"/>
    <col min="11520" max="11520" width="44.42578125" style="50" customWidth="1"/>
    <col min="11521" max="11521" width="0" style="50" hidden="1" customWidth="1"/>
    <col min="11522" max="11522" width="14.7109375" style="50" customWidth="1"/>
    <col min="11523" max="11775" width="11.42578125" style="50"/>
    <col min="11776" max="11776" width="44.42578125" style="50" customWidth="1"/>
    <col min="11777" max="11777" width="0" style="50" hidden="1" customWidth="1"/>
    <col min="11778" max="11778" width="14.7109375" style="50" customWidth="1"/>
    <col min="11779" max="12031" width="11.42578125" style="50"/>
    <col min="12032" max="12032" width="44.42578125" style="50" customWidth="1"/>
    <col min="12033" max="12033" width="0" style="50" hidden="1" customWidth="1"/>
    <col min="12034" max="12034" width="14.7109375" style="50" customWidth="1"/>
    <col min="12035" max="12287" width="11.42578125" style="50"/>
    <col min="12288" max="12288" width="44.42578125" style="50" customWidth="1"/>
    <col min="12289" max="12289" width="0" style="50" hidden="1" customWidth="1"/>
    <col min="12290" max="12290" width="14.7109375" style="50" customWidth="1"/>
    <col min="12291" max="12543" width="11.42578125" style="50"/>
    <col min="12544" max="12544" width="44.42578125" style="50" customWidth="1"/>
    <col min="12545" max="12545" width="0" style="50" hidden="1" customWidth="1"/>
    <col min="12546" max="12546" width="14.7109375" style="50" customWidth="1"/>
    <col min="12547" max="12799" width="11.42578125" style="50"/>
    <col min="12800" max="12800" width="44.42578125" style="50" customWidth="1"/>
    <col min="12801" max="12801" width="0" style="50" hidden="1" customWidth="1"/>
    <col min="12802" max="12802" width="14.7109375" style="50" customWidth="1"/>
    <col min="12803" max="13055" width="11.42578125" style="50"/>
    <col min="13056" max="13056" width="44.42578125" style="50" customWidth="1"/>
    <col min="13057" max="13057" width="0" style="50" hidden="1" customWidth="1"/>
    <col min="13058" max="13058" width="14.7109375" style="50" customWidth="1"/>
    <col min="13059" max="13311" width="11.42578125" style="50"/>
    <col min="13312" max="13312" width="44.42578125" style="50" customWidth="1"/>
    <col min="13313" max="13313" width="0" style="50" hidden="1" customWidth="1"/>
    <col min="13314" max="13314" width="14.7109375" style="50" customWidth="1"/>
    <col min="13315" max="13567" width="11.42578125" style="50"/>
    <col min="13568" max="13568" width="44.42578125" style="50" customWidth="1"/>
    <col min="13569" max="13569" width="0" style="50" hidden="1" customWidth="1"/>
    <col min="13570" max="13570" width="14.7109375" style="50" customWidth="1"/>
    <col min="13571" max="13823" width="11.42578125" style="50"/>
    <col min="13824" max="13824" width="44.42578125" style="50" customWidth="1"/>
    <col min="13825" max="13825" width="0" style="50" hidden="1" customWidth="1"/>
    <col min="13826" max="13826" width="14.7109375" style="50" customWidth="1"/>
    <col min="13827" max="14079" width="11.42578125" style="50"/>
    <col min="14080" max="14080" width="44.42578125" style="50" customWidth="1"/>
    <col min="14081" max="14081" width="0" style="50" hidden="1" customWidth="1"/>
    <col min="14082" max="14082" width="14.7109375" style="50" customWidth="1"/>
    <col min="14083" max="14335" width="11.42578125" style="50"/>
    <col min="14336" max="14336" width="44.42578125" style="50" customWidth="1"/>
    <col min="14337" max="14337" width="0" style="50" hidden="1" customWidth="1"/>
    <col min="14338" max="14338" width="14.7109375" style="50" customWidth="1"/>
    <col min="14339" max="14591" width="11.42578125" style="50"/>
    <col min="14592" max="14592" width="44.42578125" style="50" customWidth="1"/>
    <col min="14593" max="14593" width="0" style="50" hidden="1" customWidth="1"/>
    <col min="14594" max="14594" width="14.7109375" style="50" customWidth="1"/>
    <col min="14595" max="14847" width="11.42578125" style="50"/>
    <col min="14848" max="14848" width="44.42578125" style="50" customWidth="1"/>
    <col min="14849" max="14849" width="0" style="50" hidden="1" customWidth="1"/>
    <col min="14850" max="14850" width="14.7109375" style="50" customWidth="1"/>
    <col min="14851" max="15103" width="11.42578125" style="50"/>
    <col min="15104" max="15104" width="44.42578125" style="50" customWidth="1"/>
    <col min="15105" max="15105" width="0" style="50" hidden="1" customWidth="1"/>
    <col min="15106" max="15106" width="14.7109375" style="50" customWidth="1"/>
    <col min="15107" max="15359" width="11.42578125" style="50"/>
    <col min="15360" max="15360" width="44.42578125" style="50" customWidth="1"/>
    <col min="15361" max="15361" width="0" style="50" hidden="1" customWidth="1"/>
    <col min="15362" max="15362" width="14.7109375" style="50" customWidth="1"/>
    <col min="15363" max="15615" width="11.42578125" style="50"/>
    <col min="15616" max="15616" width="44.42578125" style="50" customWidth="1"/>
    <col min="15617" max="15617" width="0" style="50" hidden="1" customWidth="1"/>
    <col min="15618" max="15618" width="14.7109375" style="50" customWidth="1"/>
    <col min="15619" max="15871" width="11.42578125" style="50"/>
    <col min="15872" max="15872" width="44.42578125" style="50" customWidth="1"/>
    <col min="15873" max="15873" width="0" style="50" hidden="1" customWidth="1"/>
    <col min="15874" max="15874" width="14.7109375" style="50" customWidth="1"/>
    <col min="15875" max="16127" width="11.42578125" style="50"/>
    <col min="16128" max="16128" width="44.42578125" style="50" customWidth="1"/>
    <col min="16129" max="16129" width="0" style="50" hidden="1" customWidth="1"/>
    <col min="16130" max="16130" width="14.7109375" style="50" customWidth="1"/>
    <col min="16131" max="16384" width="11.42578125" style="50"/>
  </cols>
  <sheetData>
    <row r="1" spans="1:3" ht="19.5">
      <c r="A1" s="198" t="s">
        <v>731</v>
      </c>
      <c r="C1" s="98"/>
    </row>
    <row r="2" spans="1:3" s="51" customFormat="1" ht="12.75" customHeight="1">
      <c r="A2" s="76" t="s">
        <v>732</v>
      </c>
      <c r="B2" s="75" t="s">
        <v>733</v>
      </c>
    </row>
    <row r="3" spans="1:3" ht="13.5" customHeight="1">
      <c r="A3" s="200" t="s">
        <v>96</v>
      </c>
      <c r="B3" s="201">
        <v>14221</v>
      </c>
    </row>
    <row r="4" spans="1:3" ht="13.5" customHeight="1">
      <c r="A4" s="200" t="s">
        <v>6</v>
      </c>
      <c r="B4" s="201">
        <v>10457</v>
      </c>
    </row>
    <row r="5" spans="1:3" ht="13.5" customHeight="1">
      <c r="A5" s="200" t="s">
        <v>86</v>
      </c>
      <c r="B5" s="201">
        <v>5643</v>
      </c>
    </row>
    <row r="6" spans="1:3" ht="13.5" customHeight="1">
      <c r="A6" s="200" t="s">
        <v>734</v>
      </c>
      <c r="B6" s="201">
        <v>5193</v>
      </c>
    </row>
    <row r="7" spans="1:3" ht="13.5" customHeight="1">
      <c r="A7" s="200" t="s">
        <v>139</v>
      </c>
      <c r="B7" s="201">
        <v>5040</v>
      </c>
    </row>
    <row r="8" spans="1:3" ht="13.5" customHeight="1">
      <c r="A8" s="200" t="s">
        <v>17</v>
      </c>
      <c r="B8" s="201">
        <v>5000</v>
      </c>
    </row>
    <row r="9" spans="1:3" ht="13.5" customHeight="1">
      <c r="A9" s="200" t="s">
        <v>193</v>
      </c>
      <c r="B9" s="201">
        <v>4050</v>
      </c>
    </row>
    <row r="10" spans="1:3" ht="13.5" customHeight="1">
      <c r="A10" s="200" t="s">
        <v>735</v>
      </c>
      <c r="B10" s="201">
        <v>3978</v>
      </c>
    </row>
    <row r="11" spans="1:3" ht="13.5" customHeight="1">
      <c r="A11" s="200" t="s">
        <v>82</v>
      </c>
      <c r="B11" s="201">
        <v>3597</v>
      </c>
    </row>
    <row r="12" spans="1:3" ht="13.5" customHeight="1">
      <c r="A12" s="200" t="s">
        <v>176</v>
      </c>
      <c r="B12" s="201">
        <v>3455</v>
      </c>
    </row>
    <row r="13" spans="1:3" ht="13.5" customHeight="1">
      <c r="A13" s="200" t="s">
        <v>297</v>
      </c>
      <c r="B13" s="201">
        <v>2448</v>
      </c>
    </row>
    <row r="14" spans="1:3" ht="13.5" customHeight="1">
      <c r="A14" s="200" t="s">
        <v>273</v>
      </c>
      <c r="B14" s="201">
        <v>2370</v>
      </c>
    </row>
    <row r="15" spans="1:3" ht="13.5" customHeight="1">
      <c r="A15" s="200" t="s">
        <v>252</v>
      </c>
      <c r="B15" s="201">
        <v>1630</v>
      </c>
    </row>
    <row r="16" spans="1:3" ht="13.5" customHeight="1">
      <c r="A16" s="200" t="s">
        <v>188</v>
      </c>
      <c r="B16" s="201">
        <v>1372</v>
      </c>
    </row>
    <row r="17" spans="1:2" ht="26.45" customHeight="1">
      <c r="A17" s="200" t="s">
        <v>215</v>
      </c>
      <c r="B17" s="201">
        <v>1203</v>
      </c>
    </row>
    <row r="18" spans="1:2" ht="13.5" customHeight="1">
      <c r="A18" s="200" t="s">
        <v>195</v>
      </c>
      <c r="B18" s="201">
        <v>1035</v>
      </c>
    </row>
    <row r="19" spans="1:2" ht="26.45" customHeight="1">
      <c r="A19" s="200" t="s">
        <v>40</v>
      </c>
      <c r="B19" s="201">
        <v>965</v>
      </c>
    </row>
    <row r="20" spans="1:2" ht="13.5" customHeight="1">
      <c r="A20" s="200" t="s">
        <v>93</v>
      </c>
      <c r="B20" s="201">
        <v>937</v>
      </c>
    </row>
    <row r="21" spans="1:2" ht="26.45" customHeight="1">
      <c r="A21" s="200" t="s">
        <v>304</v>
      </c>
      <c r="B21" s="201">
        <v>868</v>
      </c>
    </row>
    <row r="22" spans="1:2" ht="13.5" customHeight="1">
      <c r="A22" s="200" t="s">
        <v>75</v>
      </c>
      <c r="B22" s="201">
        <v>633</v>
      </c>
    </row>
    <row r="23" spans="1:2" ht="13.5" customHeight="1">
      <c r="A23" s="200" t="s">
        <v>239</v>
      </c>
      <c r="B23" s="201">
        <v>600</v>
      </c>
    </row>
    <row r="24" spans="1:2" ht="13.5" customHeight="1">
      <c r="A24" s="200" t="s">
        <v>291</v>
      </c>
      <c r="B24" s="201">
        <v>599</v>
      </c>
    </row>
    <row r="25" spans="1:2" ht="13.5" customHeight="1">
      <c r="A25" s="200" t="s">
        <v>347</v>
      </c>
      <c r="B25" s="201">
        <v>463</v>
      </c>
    </row>
    <row r="26" spans="1:2" ht="26.45" customHeight="1">
      <c r="A26" s="200" t="s">
        <v>269</v>
      </c>
      <c r="B26" s="201">
        <v>451</v>
      </c>
    </row>
    <row r="27" spans="1:2" ht="13.5" customHeight="1">
      <c r="A27" s="200" t="s">
        <v>80</v>
      </c>
      <c r="B27" s="201">
        <v>406</v>
      </c>
    </row>
    <row r="28" spans="1:2" ht="26.45" customHeight="1">
      <c r="A28" s="200" t="s">
        <v>74</v>
      </c>
      <c r="B28" s="201">
        <v>326</v>
      </c>
    </row>
    <row r="29" spans="1:2" ht="13.5" customHeight="1">
      <c r="A29" s="200" t="s">
        <v>353</v>
      </c>
      <c r="B29" s="201">
        <v>315</v>
      </c>
    </row>
    <row r="30" spans="1:2" ht="26.45" customHeight="1">
      <c r="A30" s="200" t="s">
        <v>327</v>
      </c>
      <c r="B30" s="201">
        <v>255</v>
      </c>
    </row>
    <row r="31" spans="1:2" ht="13.5" customHeight="1">
      <c r="A31" s="200" t="s">
        <v>357</v>
      </c>
      <c r="B31" s="201">
        <v>217</v>
      </c>
    </row>
    <row r="32" spans="1:2" ht="26.45" customHeight="1">
      <c r="A32" s="200" t="s">
        <v>25</v>
      </c>
      <c r="B32" s="201">
        <v>209</v>
      </c>
    </row>
    <row r="33" spans="1:2" ht="13.5" customHeight="1">
      <c r="A33" s="200" t="s">
        <v>98</v>
      </c>
      <c r="B33" s="201">
        <v>200</v>
      </c>
    </row>
    <row r="34" spans="1:2" ht="26.45" customHeight="1">
      <c r="A34" s="200" t="s">
        <v>109</v>
      </c>
      <c r="B34" s="201">
        <v>193</v>
      </c>
    </row>
    <row r="35" spans="1:2" ht="13.5" customHeight="1">
      <c r="A35" s="200" t="s">
        <v>48</v>
      </c>
      <c r="B35" s="201">
        <v>181</v>
      </c>
    </row>
    <row r="36" spans="1:2" ht="13.5" customHeight="1">
      <c r="A36" s="200" t="s">
        <v>180</v>
      </c>
      <c r="B36" s="201">
        <v>170</v>
      </c>
    </row>
    <row r="37" spans="1:2" ht="13.5" customHeight="1">
      <c r="A37" s="200" t="s">
        <v>101</v>
      </c>
      <c r="B37" s="201">
        <v>165</v>
      </c>
    </row>
    <row r="38" spans="1:2" ht="13.5" customHeight="1">
      <c r="A38" s="200" t="s">
        <v>362</v>
      </c>
      <c r="B38" s="201">
        <v>160</v>
      </c>
    </row>
    <row r="39" spans="1:2" ht="26.45" customHeight="1">
      <c r="A39" s="200" t="s">
        <v>277</v>
      </c>
      <c r="B39" s="201">
        <v>143</v>
      </c>
    </row>
    <row r="40" spans="1:2" ht="26.45" customHeight="1">
      <c r="A40" s="200" t="s">
        <v>286</v>
      </c>
      <c r="B40" s="201">
        <v>119</v>
      </c>
    </row>
    <row r="41" spans="1:2" ht="13.5" customHeight="1">
      <c r="A41" s="200" t="s">
        <v>364</v>
      </c>
      <c r="B41" s="201">
        <v>117</v>
      </c>
    </row>
    <row r="42" spans="1:2" ht="13.5" customHeight="1">
      <c r="A42" s="200" t="s">
        <v>31</v>
      </c>
      <c r="B42" s="201">
        <v>108</v>
      </c>
    </row>
    <row r="43" spans="1:2" ht="13.5" customHeight="1">
      <c r="A43" s="200" t="s">
        <v>255</v>
      </c>
      <c r="B43" s="201">
        <v>100</v>
      </c>
    </row>
    <row r="44" spans="1:2" ht="13.5" customHeight="1">
      <c r="A44" s="200" t="s">
        <v>319</v>
      </c>
      <c r="B44" s="201">
        <v>86</v>
      </c>
    </row>
    <row r="45" spans="1:2" ht="13.5" customHeight="1">
      <c r="A45" s="200" t="s">
        <v>19</v>
      </c>
      <c r="B45" s="201">
        <v>60</v>
      </c>
    </row>
    <row r="46" spans="1:2" ht="26.45" customHeight="1">
      <c r="A46" s="200" t="s">
        <v>217</v>
      </c>
      <c r="B46" s="201">
        <v>59</v>
      </c>
    </row>
    <row r="47" spans="1:2" ht="13.5" customHeight="1">
      <c r="A47" s="200" t="s">
        <v>250</v>
      </c>
      <c r="B47" s="201">
        <v>52</v>
      </c>
    </row>
    <row r="48" spans="1:2" ht="13.5" customHeight="1">
      <c r="A48" s="200" t="s">
        <v>164</v>
      </c>
      <c r="B48" s="201">
        <v>40</v>
      </c>
    </row>
    <row r="49" spans="1:2" ht="13.5" customHeight="1">
      <c r="A49" s="200" t="s">
        <v>126</v>
      </c>
      <c r="B49" s="201">
        <v>35</v>
      </c>
    </row>
    <row r="50" spans="1:2" ht="26.45" customHeight="1">
      <c r="A50" s="200" t="s">
        <v>336</v>
      </c>
      <c r="B50" s="201">
        <v>32</v>
      </c>
    </row>
    <row r="51" spans="1:2" ht="26.45" customHeight="1">
      <c r="A51" s="200" t="s">
        <v>261</v>
      </c>
      <c r="B51" s="201">
        <v>30</v>
      </c>
    </row>
    <row r="52" spans="1:2" ht="13.5" customHeight="1">
      <c r="A52" s="200" t="s">
        <v>65</v>
      </c>
      <c r="B52" s="201">
        <v>29</v>
      </c>
    </row>
    <row r="53" spans="1:2" ht="26.45" customHeight="1">
      <c r="A53" s="200" t="s">
        <v>243</v>
      </c>
      <c r="B53" s="201">
        <v>26</v>
      </c>
    </row>
    <row r="54" spans="1:2" ht="13.5" customHeight="1">
      <c r="A54" s="200" t="s">
        <v>70</v>
      </c>
      <c r="B54" s="201">
        <v>15</v>
      </c>
    </row>
    <row r="55" spans="1:2" ht="13.5" customHeight="1">
      <c r="A55" s="200" t="s">
        <v>119</v>
      </c>
      <c r="B55" s="201">
        <v>5</v>
      </c>
    </row>
    <row r="56" spans="1:2" ht="13.5" customHeight="1">
      <c r="A56" s="200" t="s">
        <v>332</v>
      </c>
      <c r="B56" s="201">
        <v>4</v>
      </c>
    </row>
    <row r="57" spans="1:2" ht="13.5" customHeight="1">
      <c r="A57" s="200" t="s">
        <v>13</v>
      </c>
      <c r="B57" s="201">
        <v>0</v>
      </c>
    </row>
    <row r="58" spans="1:2" ht="13.5" customHeight="1">
      <c r="A58" s="200" t="s">
        <v>21</v>
      </c>
      <c r="B58" s="201">
        <v>0</v>
      </c>
    </row>
    <row r="59" spans="1:2" ht="13.5" customHeight="1">
      <c r="A59" s="200" t="s">
        <v>29</v>
      </c>
      <c r="B59" s="201">
        <v>0</v>
      </c>
    </row>
    <row r="60" spans="1:2" ht="26.45" customHeight="1">
      <c r="A60" s="200" t="s">
        <v>53</v>
      </c>
      <c r="B60" s="201">
        <v>0</v>
      </c>
    </row>
    <row r="61" spans="1:2" ht="13.5" customHeight="1">
      <c r="A61" s="200" t="s">
        <v>57</v>
      </c>
      <c r="B61" s="201">
        <v>0</v>
      </c>
    </row>
    <row r="62" spans="1:2" ht="26.45" customHeight="1">
      <c r="A62" s="200" t="s">
        <v>36</v>
      </c>
      <c r="B62" s="201">
        <v>0</v>
      </c>
    </row>
    <row r="63" spans="1:2" ht="13.5" customHeight="1">
      <c r="A63" s="200" t="s">
        <v>63</v>
      </c>
      <c r="B63" s="201">
        <v>0</v>
      </c>
    </row>
    <row r="64" spans="1:2" ht="13.5" customHeight="1">
      <c r="A64" s="200" t="s">
        <v>130</v>
      </c>
      <c r="B64" s="201">
        <v>0</v>
      </c>
    </row>
    <row r="65" spans="1:2" ht="26.45" customHeight="1">
      <c r="A65" s="200" t="s">
        <v>90</v>
      </c>
      <c r="B65" s="201">
        <v>0</v>
      </c>
    </row>
    <row r="66" spans="1:2" ht="13.5" customHeight="1">
      <c r="A66" s="200" t="s">
        <v>105</v>
      </c>
      <c r="B66" s="201">
        <v>0</v>
      </c>
    </row>
    <row r="67" spans="1:2" ht="13.5" customHeight="1">
      <c r="A67" s="200" t="s">
        <v>111</v>
      </c>
      <c r="B67" s="201">
        <v>0</v>
      </c>
    </row>
    <row r="68" spans="1:2" ht="13.5" customHeight="1">
      <c r="A68" s="200" t="s">
        <v>117</v>
      </c>
      <c r="B68" s="201">
        <v>0</v>
      </c>
    </row>
    <row r="69" spans="1:2" ht="26.45" customHeight="1">
      <c r="A69" s="200" t="s">
        <v>122</v>
      </c>
      <c r="B69" s="201">
        <v>0</v>
      </c>
    </row>
    <row r="70" spans="1:2" ht="26.45" customHeight="1">
      <c r="A70" s="200" t="s">
        <v>124</v>
      </c>
      <c r="B70" s="201">
        <v>0</v>
      </c>
    </row>
    <row r="71" spans="1:2" ht="13.5" customHeight="1">
      <c r="A71" s="200" t="s">
        <v>133</v>
      </c>
      <c r="B71" s="201">
        <v>0</v>
      </c>
    </row>
    <row r="72" spans="1:2" ht="13.5" customHeight="1">
      <c r="A72" s="200" t="s">
        <v>136</v>
      </c>
      <c r="B72" s="201">
        <v>0</v>
      </c>
    </row>
    <row r="73" spans="1:2" ht="26.45" customHeight="1">
      <c r="A73" s="200" t="s">
        <v>145</v>
      </c>
      <c r="B73" s="201">
        <v>0</v>
      </c>
    </row>
    <row r="74" spans="1:2" ht="13.5" customHeight="1">
      <c r="A74" s="200" t="s">
        <v>148</v>
      </c>
      <c r="B74" s="201">
        <v>0</v>
      </c>
    </row>
    <row r="75" spans="1:2" ht="13.5" customHeight="1">
      <c r="A75" s="200" t="s">
        <v>154</v>
      </c>
      <c r="B75" s="201">
        <v>0</v>
      </c>
    </row>
    <row r="76" spans="1:2" ht="13.5" customHeight="1">
      <c r="A76" s="200" t="s">
        <v>162</v>
      </c>
      <c r="B76" s="201">
        <v>0</v>
      </c>
    </row>
    <row r="77" spans="1:2" ht="13.5" customHeight="1">
      <c r="A77" s="200" t="s">
        <v>170</v>
      </c>
      <c r="B77" s="201">
        <v>0</v>
      </c>
    </row>
    <row r="78" spans="1:2" ht="13.5" customHeight="1">
      <c r="A78" s="200" t="s">
        <v>173</v>
      </c>
      <c r="B78" s="201">
        <v>0</v>
      </c>
    </row>
    <row r="79" spans="1:2" ht="13.5" customHeight="1">
      <c r="A79" s="200" t="s">
        <v>178</v>
      </c>
      <c r="B79" s="201">
        <v>0</v>
      </c>
    </row>
    <row r="80" spans="1:2" ht="26.45" customHeight="1">
      <c r="A80" s="200" t="s">
        <v>59</v>
      </c>
      <c r="B80" s="201">
        <v>0</v>
      </c>
    </row>
    <row r="81" spans="1:2" ht="26.45" customHeight="1">
      <c r="A81" s="200" t="s">
        <v>198</v>
      </c>
      <c r="B81" s="201">
        <v>0</v>
      </c>
    </row>
    <row r="82" spans="1:2" ht="26.45" customHeight="1">
      <c r="A82" s="200" t="s">
        <v>203</v>
      </c>
      <c r="B82" s="201">
        <v>0</v>
      </c>
    </row>
    <row r="83" spans="1:2" ht="26.45" customHeight="1">
      <c r="A83" s="200" t="s">
        <v>205</v>
      </c>
      <c r="B83" s="201">
        <v>0</v>
      </c>
    </row>
    <row r="84" spans="1:2" ht="13.5" customHeight="1">
      <c r="A84" s="200" t="s">
        <v>225</v>
      </c>
      <c r="B84" s="201">
        <v>0</v>
      </c>
    </row>
    <row r="85" spans="1:2" ht="13.5" customHeight="1">
      <c r="A85" s="200" t="s">
        <v>224</v>
      </c>
      <c r="B85" s="201">
        <v>0</v>
      </c>
    </row>
    <row r="86" spans="1:2" ht="13.5" customHeight="1">
      <c r="A86" s="200" t="s">
        <v>231</v>
      </c>
      <c r="B86" s="201">
        <v>0</v>
      </c>
    </row>
    <row r="87" spans="1:2" ht="13.5" customHeight="1">
      <c r="A87" s="200" t="s">
        <v>241</v>
      </c>
      <c r="B87" s="201">
        <v>0</v>
      </c>
    </row>
    <row r="88" spans="1:2" ht="26.45" customHeight="1">
      <c r="A88" s="200" t="s">
        <v>247</v>
      </c>
      <c r="B88" s="201">
        <v>0</v>
      </c>
    </row>
    <row r="89" spans="1:2" ht="13.5" customHeight="1">
      <c r="A89" s="200" t="s">
        <v>264</v>
      </c>
      <c r="B89" s="201">
        <v>0</v>
      </c>
    </row>
    <row r="90" spans="1:2" ht="13.5" customHeight="1">
      <c r="A90" s="200" t="s">
        <v>282</v>
      </c>
      <c r="B90" s="201">
        <v>0</v>
      </c>
    </row>
    <row r="91" spans="1:2" ht="13.5" customHeight="1">
      <c r="A91" s="200" t="s">
        <v>311</v>
      </c>
      <c r="B91" s="201">
        <v>0</v>
      </c>
    </row>
    <row r="92" spans="1:2" ht="13.5" customHeight="1">
      <c r="A92" s="200" t="s">
        <v>314</v>
      </c>
      <c r="B92" s="201">
        <v>0</v>
      </c>
    </row>
    <row r="93" spans="1:2" ht="13.5" customHeight="1">
      <c r="A93" s="200" t="s">
        <v>317</v>
      </c>
      <c r="B93" s="201">
        <v>0</v>
      </c>
    </row>
    <row r="94" spans="1:2" ht="13.5" customHeight="1">
      <c r="A94" s="200" t="s">
        <v>322</v>
      </c>
      <c r="B94" s="201">
        <v>0</v>
      </c>
    </row>
    <row r="95" spans="1:2" ht="13.5" customHeight="1">
      <c r="A95" s="200" t="s">
        <v>334</v>
      </c>
      <c r="B95" s="201">
        <v>0</v>
      </c>
    </row>
    <row r="96" spans="1:2" ht="13.5" customHeight="1">
      <c r="A96" s="200" t="s">
        <v>340</v>
      </c>
      <c r="B96" s="201">
        <v>0</v>
      </c>
    </row>
    <row r="97" spans="1:2" ht="13.5" customHeight="1">
      <c r="A97" s="200" t="s">
        <v>343</v>
      </c>
      <c r="B97" s="201">
        <v>0</v>
      </c>
    </row>
    <row r="98" spans="1:2" ht="13.5" customHeight="1">
      <c r="A98" s="200" t="s">
        <v>115</v>
      </c>
      <c r="B98" s="199" t="s">
        <v>730</v>
      </c>
    </row>
    <row r="99" spans="1:2" ht="13.5" customHeight="1">
      <c r="A99" s="200" t="s">
        <v>161</v>
      </c>
      <c r="B99" s="199" t="s">
        <v>730</v>
      </c>
    </row>
    <row r="100" spans="1:2" ht="13.5" customHeight="1">
      <c r="A100" s="200" t="s">
        <v>151</v>
      </c>
      <c r="B100" s="199" t="s">
        <v>730</v>
      </c>
    </row>
    <row r="101" spans="1:2" ht="13.5" customHeight="1">
      <c r="A101" s="200" t="s">
        <v>167</v>
      </c>
      <c r="B101" s="199" t="s">
        <v>730</v>
      </c>
    </row>
    <row r="102" spans="1:2" ht="13.5" customHeight="1">
      <c r="A102" s="200" t="s">
        <v>213</v>
      </c>
      <c r="B102" s="199" t="s">
        <v>730</v>
      </c>
    </row>
    <row r="103" spans="1:2" ht="13.5" customHeight="1">
      <c r="A103" s="200" t="s">
        <v>267</v>
      </c>
      <c r="B103" s="199" t="s">
        <v>730</v>
      </c>
    </row>
    <row r="104" spans="1:2" ht="13.5" customHeight="1">
      <c r="A104" s="200" t="s">
        <v>736</v>
      </c>
      <c r="B104" s="199" t="s">
        <v>730</v>
      </c>
    </row>
    <row r="105" spans="1:2" ht="13.5" customHeight="1">
      <c r="A105" s="200" t="s">
        <v>280</v>
      </c>
      <c r="B105" s="199" t="s">
        <v>730</v>
      </c>
    </row>
    <row r="107" spans="1:2" ht="26.45" customHeight="1">
      <c r="A107" s="200" t="s">
        <v>47</v>
      </c>
      <c r="B107" s="201">
        <v>446194</v>
      </c>
    </row>
    <row r="108" spans="1:2" ht="13.5" customHeight="1">
      <c r="A108" s="200" t="s">
        <v>356</v>
      </c>
      <c r="B108" s="201">
        <v>55932</v>
      </c>
    </row>
    <row r="109" spans="1:2" ht="13.5" customHeight="1">
      <c r="A109" s="200" t="s">
        <v>737</v>
      </c>
      <c r="B109" s="201">
        <v>10538</v>
      </c>
    </row>
    <row r="110" spans="1:2" ht="26.45" customHeight="1">
      <c r="A110" s="200" t="s">
        <v>236</v>
      </c>
      <c r="B110" s="201">
        <v>5355</v>
      </c>
    </row>
  </sheetData>
  <pageMargins left="0.75" right="0.75" top="1" bottom="1" header="0.5" footer="0.5"/>
  <pageSetup paperSize="0"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4"/>
  <sheetViews>
    <sheetView zoomScaleNormal="45" zoomScaleSheetLayoutView="47" workbookViewId="0">
      <pane ySplit="5" topLeftCell="A6" activePane="bottomLeft" state="frozen"/>
      <selection pane="bottomLeft" activeCell="C8" sqref="A1:C1048576"/>
    </sheetView>
  </sheetViews>
  <sheetFormatPr defaultColWidth="8.85546875" defaultRowHeight="12.75"/>
  <cols>
    <col min="1" max="1" width="30.85546875" style="98" customWidth="1"/>
    <col min="2" max="2" width="15.85546875" style="122" hidden="1" customWidth="1"/>
    <col min="3" max="3" width="14.85546875" style="123" customWidth="1"/>
    <col min="4" max="4" width="13.42578125" style="97" hidden="1" customWidth="1"/>
    <col min="5" max="5" width="11.85546875" style="97" hidden="1" customWidth="1"/>
    <col min="6" max="6" width="13.7109375" style="98" hidden="1" customWidth="1"/>
    <col min="7" max="7" width="13" style="98" hidden="1" customWidth="1"/>
    <col min="8" max="8" width="16.28515625" style="98" hidden="1" customWidth="1"/>
    <col min="9" max="9" width="13.140625" style="98" hidden="1" customWidth="1"/>
    <col min="10" max="10" width="13" style="98" hidden="1" customWidth="1"/>
    <col min="11" max="11" width="14.7109375" style="98" customWidth="1"/>
    <col min="12" max="12" width="13.42578125" style="98" customWidth="1"/>
    <col min="13" max="256" width="8.85546875" style="98"/>
    <col min="257" max="257" width="30.85546875" style="98" customWidth="1"/>
    <col min="258" max="258" width="0" style="98" hidden="1" customWidth="1"/>
    <col min="259" max="259" width="14.85546875" style="98" customWidth="1"/>
    <col min="260" max="266" width="0" style="98" hidden="1" customWidth="1"/>
    <col min="267" max="267" width="14.7109375" style="98" customWidth="1"/>
    <col min="268" max="268" width="13.42578125" style="98" customWidth="1"/>
    <col min="269" max="512" width="8.85546875" style="98"/>
    <col min="513" max="513" width="30.85546875" style="98" customWidth="1"/>
    <col min="514" max="514" width="0" style="98" hidden="1" customWidth="1"/>
    <col min="515" max="515" width="14.85546875" style="98" customWidth="1"/>
    <col min="516" max="522" width="0" style="98" hidden="1" customWidth="1"/>
    <col min="523" max="523" width="14.7109375" style="98" customWidth="1"/>
    <col min="524" max="524" width="13.42578125" style="98" customWidth="1"/>
    <col min="525" max="768" width="8.85546875" style="98"/>
    <col min="769" max="769" width="30.85546875" style="98" customWidth="1"/>
    <col min="770" max="770" width="0" style="98" hidden="1" customWidth="1"/>
    <col min="771" max="771" width="14.85546875" style="98" customWidth="1"/>
    <col min="772" max="778" width="0" style="98" hidden="1" customWidth="1"/>
    <col min="779" max="779" width="14.7109375" style="98" customWidth="1"/>
    <col min="780" max="780" width="13.42578125" style="98" customWidth="1"/>
    <col min="781" max="1024" width="8.85546875" style="98"/>
    <col min="1025" max="1025" width="30.85546875" style="98" customWidth="1"/>
    <col min="1026" max="1026" width="0" style="98" hidden="1" customWidth="1"/>
    <col min="1027" max="1027" width="14.85546875" style="98" customWidth="1"/>
    <col min="1028" max="1034" width="0" style="98" hidden="1" customWidth="1"/>
    <col min="1035" max="1035" width="14.7109375" style="98" customWidth="1"/>
    <col min="1036" max="1036" width="13.42578125" style="98" customWidth="1"/>
    <col min="1037" max="1280" width="8.85546875" style="98"/>
    <col min="1281" max="1281" width="30.85546875" style="98" customWidth="1"/>
    <col min="1282" max="1282" width="0" style="98" hidden="1" customWidth="1"/>
    <col min="1283" max="1283" width="14.85546875" style="98" customWidth="1"/>
    <col min="1284" max="1290" width="0" style="98" hidden="1" customWidth="1"/>
    <col min="1291" max="1291" width="14.7109375" style="98" customWidth="1"/>
    <col min="1292" max="1292" width="13.42578125" style="98" customWidth="1"/>
    <col min="1293" max="1536" width="8.85546875" style="98"/>
    <col min="1537" max="1537" width="30.85546875" style="98" customWidth="1"/>
    <col min="1538" max="1538" width="0" style="98" hidden="1" customWidth="1"/>
    <col min="1539" max="1539" width="14.85546875" style="98" customWidth="1"/>
    <col min="1540" max="1546" width="0" style="98" hidden="1" customWidth="1"/>
    <col min="1547" max="1547" width="14.7109375" style="98" customWidth="1"/>
    <col min="1548" max="1548" width="13.42578125" style="98" customWidth="1"/>
    <col min="1549" max="1792" width="8.85546875" style="98"/>
    <col min="1793" max="1793" width="30.85546875" style="98" customWidth="1"/>
    <col min="1794" max="1794" width="0" style="98" hidden="1" customWidth="1"/>
    <col min="1795" max="1795" width="14.85546875" style="98" customWidth="1"/>
    <col min="1796" max="1802" width="0" style="98" hidden="1" customWidth="1"/>
    <col min="1803" max="1803" width="14.7109375" style="98" customWidth="1"/>
    <col min="1804" max="1804" width="13.42578125" style="98" customWidth="1"/>
    <col min="1805" max="2048" width="8.85546875" style="98"/>
    <col min="2049" max="2049" width="30.85546875" style="98" customWidth="1"/>
    <col min="2050" max="2050" width="0" style="98" hidden="1" customWidth="1"/>
    <col min="2051" max="2051" width="14.85546875" style="98" customWidth="1"/>
    <col min="2052" max="2058" width="0" style="98" hidden="1" customWidth="1"/>
    <col min="2059" max="2059" width="14.7109375" style="98" customWidth="1"/>
    <col min="2060" max="2060" width="13.42578125" style="98" customWidth="1"/>
    <col min="2061" max="2304" width="8.85546875" style="98"/>
    <col min="2305" max="2305" width="30.85546875" style="98" customWidth="1"/>
    <col min="2306" max="2306" width="0" style="98" hidden="1" customWidth="1"/>
    <col min="2307" max="2307" width="14.85546875" style="98" customWidth="1"/>
    <col min="2308" max="2314" width="0" style="98" hidden="1" customWidth="1"/>
    <col min="2315" max="2315" width="14.7109375" style="98" customWidth="1"/>
    <col min="2316" max="2316" width="13.42578125" style="98" customWidth="1"/>
    <col min="2317" max="2560" width="8.85546875" style="98"/>
    <col min="2561" max="2561" width="30.85546875" style="98" customWidth="1"/>
    <col min="2562" max="2562" width="0" style="98" hidden="1" customWidth="1"/>
    <col min="2563" max="2563" width="14.85546875" style="98" customWidth="1"/>
    <col min="2564" max="2570" width="0" style="98" hidden="1" customWidth="1"/>
    <col min="2571" max="2571" width="14.7109375" style="98" customWidth="1"/>
    <col min="2572" max="2572" width="13.42578125" style="98" customWidth="1"/>
    <col min="2573" max="2816" width="8.85546875" style="98"/>
    <col min="2817" max="2817" width="30.85546875" style="98" customWidth="1"/>
    <col min="2818" max="2818" width="0" style="98" hidden="1" customWidth="1"/>
    <col min="2819" max="2819" width="14.85546875" style="98" customWidth="1"/>
    <col min="2820" max="2826" width="0" style="98" hidden="1" customWidth="1"/>
    <col min="2827" max="2827" width="14.7109375" style="98" customWidth="1"/>
    <col min="2828" max="2828" width="13.42578125" style="98" customWidth="1"/>
    <col min="2829" max="3072" width="8.85546875" style="98"/>
    <col min="3073" max="3073" width="30.85546875" style="98" customWidth="1"/>
    <col min="3074" max="3074" width="0" style="98" hidden="1" customWidth="1"/>
    <col min="3075" max="3075" width="14.85546875" style="98" customWidth="1"/>
    <col min="3076" max="3082" width="0" style="98" hidden="1" customWidth="1"/>
    <col min="3083" max="3083" width="14.7109375" style="98" customWidth="1"/>
    <col min="3084" max="3084" width="13.42578125" style="98" customWidth="1"/>
    <col min="3085" max="3328" width="8.85546875" style="98"/>
    <col min="3329" max="3329" width="30.85546875" style="98" customWidth="1"/>
    <col min="3330" max="3330" width="0" style="98" hidden="1" customWidth="1"/>
    <col min="3331" max="3331" width="14.85546875" style="98" customWidth="1"/>
    <col min="3332" max="3338" width="0" style="98" hidden="1" customWidth="1"/>
    <col min="3339" max="3339" width="14.7109375" style="98" customWidth="1"/>
    <col min="3340" max="3340" width="13.42578125" style="98" customWidth="1"/>
    <col min="3341" max="3584" width="8.85546875" style="98"/>
    <col min="3585" max="3585" width="30.85546875" style="98" customWidth="1"/>
    <col min="3586" max="3586" width="0" style="98" hidden="1" customWidth="1"/>
    <col min="3587" max="3587" width="14.85546875" style="98" customWidth="1"/>
    <col min="3588" max="3594" width="0" style="98" hidden="1" customWidth="1"/>
    <col min="3595" max="3595" width="14.7109375" style="98" customWidth="1"/>
    <col min="3596" max="3596" width="13.42578125" style="98" customWidth="1"/>
    <col min="3597" max="3840" width="8.85546875" style="98"/>
    <col min="3841" max="3841" width="30.85546875" style="98" customWidth="1"/>
    <col min="3842" max="3842" width="0" style="98" hidden="1" customWidth="1"/>
    <col min="3843" max="3843" width="14.85546875" style="98" customWidth="1"/>
    <col min="3844" max="3850" width="0" style="98" hidden="1" customWidth="1"/>
    <col min="3851" max="3851" width="14.7109375" style="98" customWidth="1"/>
    <col min="3852" max="3852" width="13.42578125" style="98" customWidth="1"/>
    <col min="3853" max="4096" width="8.85546875" style="98"/>
    <col min="4097" max="4097" width="30.85546875" style="98" customWidth="1"/>
    <col min="4098" max="4098" width="0" style="98" hidden="1" customWidth="1"/>
    <col min="4099" max="4099" width="14.85546875" style="98" customWidth="1"/>
    <col min="4100" max="4106" width="0" style="98" hidden="1" customWidth="1"/>
    <col min="4107" max="4107" width="14.7109375" style="98" customWidth="1"/>
    <col min="4108" max="4108" width="13.42578125" style="98" customWidth="1"/>
    <col min="4109" max="4352" width="8.85546875" style="98"/>
    <col min="4353" max="4353" width="30.85546875" style="98" customWidth="1"/>
    <col min="4354" max="4354" width="0" style="98" hidden="1" customWidth="1"/>
    <col min="4355" max="4355" width="14.85546875" style="98" customWidth="1"/>
    <col min="4356" max="4362" width="0" style="98" hidden="1" customWidth="1"/>
    <col min="4363" max="4363" width="14.7109375" style="98" customWidth="1"/>
    <col min="4364" max="4364" width="13.42578125" style="98" customWidth="1"/>
    <col min="4365" max="4608" width="8.85546875" style="98"/>
    <col min="4609" max="4609" width="30.85546875" style="98" customWidth="1"/>
    <col min="4610" max="4610" width="0" style="98" hidden="1" customWidth="1"/>
    <col min="4611" max="4611" width="14.85546875" style="98" customWidth="1"/>
    <col min="4612" max="4618" width="0" style="98" hidden="1" customWidth="1"/>
    <col min="4619" max="4619" width="14.7109375" style="98" customWidth="1"/>
    <col min="4620" max="4620" width="13.42578125" style="98" customWidth="1"/>
    <col min="4621" max="4864" width="8.85546875" style="98"/>
    <col min="4865" max="4865" width="30.85546875" style="98" customWidth="1"/>
    <col min="4866" max="4866" width="0" style="98" hidden="1" customWidth="1"/>
    <col min="4867" max="4867" width="14.85546875" style="98" customWidth="1"/>
    <col min="4868" max="4874" width="0" style="98" hidden="1" customWidth="1"/>
    <col min="4875" max="4875" width="14.7109375" style="98" customWidth="1"/>
    <col min="4876" max="4876" width="13.42578125" style="98" customWidth="1"/>
    <col min="4877" max="5120" width="8.85546875" style="98"/>
    <col min="5121" max="5121" width="30.85546875" style="98" customWidth="1"/>
    <col min="5122" max="5122" width="0" style="98" hidden="1" customWidth="1"/>
    <col min="5123" max="5123" width="14.85546875" style="98" customWidth="1"/>
    <col min="5124" max="5130" width="0" style="98" hidden="1" customWidth="1"/>
    <col min="5131" max="5131" width="14.7109375" style="98" customWidth="1"/>
    <col min="5132" max="5132" width="13.42578125" style="98" customWidth="1"/>
    <col min="5133" max="5376" width="8.85546875" style="98"/>
    <col min="5377" max="5377" width="30.85546875" style="98" customWidth="1"/>
    <col min="5378" max="5378" width="0" style="98" hidden="1" customWidth="1"/>
    <col min="5379" max="5379" width="14.85546875" style="98" customWidth="1"/>
    <col min="5380" max="5386" width="0" style="98" hidden="1" customWidth="1"/>
    <col min="5387" max="5387" width="14.7109375" style="98" customWidth="1"/>
    <col min="5388" max="5388" width="13.42578125" style="98" customWidth="1"/>
    <col min="5389" max="5632" width="8.85546875" style="98"/>
    <col min="5633" max="5633" width="30.85546875" style="98" customWidth="1"/>
    <col min="5634" max="5634" width="0" style="98" hidden="1" customWidth="1"/>
    <col min="5635" max="5635" width="14.85546875" style="98" customWidth="1"/>
    <col min="5636" max="5642" width="0" style="98" hidden="1" customWidth="1"/>
    <col min="5643" max="5643" width="14.7109375" style="98" customWidth="1"/>
    <col min="5644" max="5644" width="13.42578125" style="98" customWidth="1"/>
    <col min="5645" max="5888" width="8.85546875" style="98"/>
    <col min="5889" max="5889" width="30.85546875" style="98" customWidth="1"/>
    <col min="5890" max="5890" width="0" style="98" hidden="1" customWidth="1"/>
    <col min="5891" max="5891" width="14.85546875" style="98" customWidth="1"/>
    <col min="5892" max="5898" width="0" style="98" hidden="1" customWidth="1"/>
    <col min="5899" max="5899" width="14.7109375" style="98" customWidth="1"/>
    <col min="5900" max="5900" width="13.42578125" style="98" customWidth="1"/>
    <col min="5901" max="6144" width="8.85546875" style="98"/>
    <col min="6145" max="6145" width="30.85546875" style="98" customWidth="1"/>
    <col min="6146" max="6146" width="0" style="98" hidden="1" customWidth="1"/>
    <col min="6147" max="6147" width="14.85546875" style="98" customWidth="1"/>
    <col min="6148" max="6154" width="0" style="98" hidden="1" customWidth="1"/>
    <col min="6155" max="6155" width="14.7109375" style="98" customWidth="1"/>
    <col min="6156" max="6156" width="13.42578125" style="98" customWidth="1"/>
    <col min="6157" max="6400" width="8.85546875" style="98"/>
    <col min="6401" max="6401" width="30.85546875" style="98" customWidth="1"/>
    <col min="6402" max="6402" width="0" style="98" hidden="1" customWidth="1"/>
    <col min="6403" max="6403" width="14.85546875" style="98" customWidth="1"/>
    <col min="6404" max="6410" width="0" style="98" hidden="1" customWidth="1"/>
    <col min="6411" max="6411" width="14.7109375" style="98" customWidth="1"/>
    <col min="6412" max="6412" width="13.42578125" style="98" customWidth="1"/>
    <col min="6413" max="6656" width="8.85546875" style="98"/>
    <col min="6657" max="6657" width="30.85546875" style="98" customWidth="1"/>
    <col min="6658" max="6658" width="0" style="98" hidden="1" customWidth="1"/>
    <col min="6659" max="6659" width="14.85546875" style="98" customWidth="1"/>
    <col min="6660" max="6666" width="0" style="98" hidden="1" customWidth="1"/>
    <col min="6667" max="6667" width="14.7109375" style="98" customWidth="1"/>
    <col min="6668" max="6668" width="13.42578125" style="98" customWidth="1"/>
    <col min="6669" max="6912" width="8.85546875" style="98"/>
    <col min="6913" max="6913" width="30.85546875" style="98" customWidth="1"/>
    <col min="6914" max="6914" width="0" style="98" hidden="1" customWidth="1"/>
    <col min="6915" max="6915" width="14.85546875" style="98" customWidth="1"/>
    <col min="6916" max="6922" width="0" style="98" hidden="1" customWidth="1"/>
    <col min="6923" max="6923" width="14.7109375" style="98" customWidth="1"/>
    <col min="6924" max="6924" width="13.42578125" style="98" customWidth="1"/>
    <col min="6925" max="7168" width="8.85546875" style="98"/>
    <col min="7169" max="7169" width="30.85546875" style="98" customWidth="1"/>
    <col min="7170" max="7170" width="0" style="98" hidden="1" customWidth="1"/>
    <col min="7171" max="7171" width="14.85546875" style="98" customWidth="1"/>
    <col min="7172" max="7178" width="0" style="98" hidden="1" customWidth="1"/>
    <col min="7179" max="7179" width="14.7109375" style="98" customWidth="1"/>
    <col min="7180" max="7180" width="13.42578125" style="98" customWidth="1"/>
    <col min="7181" max="7424" width="8.85546875" style="98"/>
    <col min="7425" max="7425" width="30.85546875" style="98" customWidth="1"/>
    <col min="7426" max="7426" width="0" style="98" hidden="1" customWidth="1"/>
    <col min="7427" max="7427" width="14.85546875" style="98" customWidth="1"/>
    <col min="7428" max="7434" width="0" style="98" hidden="1" customWidth="1"/>
    <col min="7435" max="7435" width="14.7109375" style="98" customWidth="1"/>
    <col min="7436" max="7436" width="13.42578125" style="98" customWidth="1"/>
    <col min="7437" max="7680" width="8.85546875" style="98"/>
    <col min="7681" max="7681" width="30.85546875" style="98" customWidth="1"/>
    <col min="7682" max="7682" width="0" style="98" hidden="1" customWidth="1"/>
    <col min="7683" max="7683" width="14.85546875" style="98" customWidth="1"/>
    <col min="7684" max="7690" width="0" style="98" hidden="1" customWidth="1"/>
    <col min="7691" max="7691" width="14.7109375" style="98" customWidth="1"/>
    <col min="7692" max="7692" width="13.42578125" style="98" customWidth="1"/>
    <col min="7693" max="7936" width="8.85546875" style="98"/>
    <col min="7937" max="7937" width="30.85546875" style="98" customWidth="1"/>
    <col min="7938" max="7938" width="0" style="98" hidden="1" customWidth="1"/>
    <col min="7939" max="7939" width="14.85546875" style="98" customWidth="1"/>
    <col min="7940" max="7946" width="0" style="98" hidden="1" customWidth="1"/>
    <col min="7947" max="7947" width="14.7109375" style="98" customWidth="1"/>
    <col min="7948" max="7948" width="13.42578125" style="98" customWidth="1"/>
    <col min="7949" max="8192" width="8.85546875" style="98"/>
    <col min="8193" max="8193" width="30.85546875" style="98" customWidth="1"/>
    <col min="8194" max="8194" width="0" style="98" hidden="1" customWidth="1"/>
    <col min="8195" max="8195" width="14.85546875" style="98" customWidth="1"/>
    <col min="8196" max="8202" width="0" style="98" hidden="1" customWidth="1"/>
    <col min="8203" max="8203" width="14.7109375" style="98" customWidth="1"/>
    <col min="8204" max="8204" width="13.42578125" style="98" customWidth="1"/>
    <col min="8205" max="8448" width="8.85546875" style="98"/>
    <col min="8449" max="8449" width="30.85546875" style="98" customWidth="1"/>
    <col min="8450" max="8450" width="0" style="98" hidden="1" customWidth="1"/>
    <col min="8451" max="8451" width="14.85546875" style="98" customWidth="1"/>
    <col min="8452" max="8458" width="0" style="98" hidden="1" customWidth="1"/>
    <col min="8459" max="8459" width="14.7109375" style="98" customWidth="1"/>
    <col min="8460" max="8460" width="13.42578125" style="98" customWidth="1"/>
    <col min="8461" max="8704" width="8.85546875" style="98"/>
    <col min="8705" max="8705" width="30.85546875" style="98" customWidth="1"/>
    <col min="8706" max="8706" width="0" style="98" hidden="1" customWidth="1"/>
    <col min="8707" max="8707" width="14.85546875" style="98" customWidth="1"/>
    <col min="8708" max="8714" width="0" style="98" hidden="1" customWidth="1"/>
    <col min="8715" max="8715" width="14.7109375" style="98" customWidth="1"/>
    <col min="8716" max="8716" width="13.42578125" style="98" customWidth="1"/>
    <col min="8717" max="8960" width="8.85546875" style="98"/>
    <col min="8961" max="8961" width="30.85546875" style="98" customWidth="1"/>
    <col min="8962" max="8962" width="0" style="98" hidden="1" customWidth="1"/>
    <col min="8963" max="8963" width="14.85546875" style="98" customWidth="1"/>
    <col min="8964" max="8970" width="0" style="98" hidden="1" customWidth="1"/>
    <col min="8971" max="8971" width="14.7109375" style="98" customWidth="1"/>
    <col min="8972" max="8972" width="13.42578125" style="98" customWidth="1"/>
    <col min="8973" max="9216" width="8.85546875" style="98"/>
    <col min="9217" max="9217" width="30.85546875" style="98" customWidth="1"/>
    <col min="9218" max="9218" width="0" style="98" hidden="1" customWidth="1"/>
    <col min="9219" max="9219" width="14.85546875" style="98" customWidth="1"/>
    <col min="9220" max="9226" width="0" style="98" hidden="1" customWidth="1"/>
    <col min="9227" max="9227" width="14.7109375" style="98" customWidth="1"/>
    <col min="9228" max="9228" width="13.42578125" style="98" customWidth="1"/>
    <col min="9229" max="9472" width="8.85546875" style="98"/>
    <col min="9473" max="9473" width="30.85546875" style="98" customWidth="1"/>
    <col min="9474" max="9474" width="0" style="98" hidden="1" customWidth="1"/>
    <col min="9475" max="9475" width="14.85546875" style="98" customWidth="1"/>
    <col min="9476" max="9482" width="0" style="98" hidden="1" customWidth="1"/>
    <col min="9483" max="9483" width="14.7109375" style="98" customWidth="1"/>
    <col min="9484" max="9484" width="13.42578125" style="98" customWidth="1"/>
    <col min="9485" max="9728" width="8.85546875" style="98"/>
    <col min="9729" max="9729" width="30.85546875" style="98" customWidth="1"/>
    <col min="9730" max="9730" width="0" style="98" hidden="1" customWidth="1"/>
    <col min="9731" max="9731" width="14.85546875" style="98" customWidth="1"/>
    <col min="9732" max="9738" width="0" style="98" hidden="1" customWidth="1"/>
    <col min="9739" max="9739" width="14.7109375" style="98" customWidth="1"/>
    <col min="9740" max="9740" width="13.42578125" style="98" customWidth="1"/>
    <col min="9741" max="9984" width="8.85546875" style="98"/>
    <col min="9985" max="9985" width="30.85546875" style="98" customWidth="1"/>
    <col min="9986" max="9986" width="0" style="98" hidden="1" customWidth="1"/>
    <col min="9987" max="9987" width="14.85546875" style="98" customWidth="1"/>
    <col min="9988" max="9994" width="0" style="98" hidden="1" customWidth="1"/>
    <col min="9995" max="9995" width="14.7109375" style="98" customWidth="1"/>
    <col min="9996" max="9996" width="13.42578125" style="98" customWidth="1"/>
    <col min="9997" max="10240" width="8.85546875" style="98"/>
    <col min="10241" max="10241" width="30.85546875" style="98" customWidth="1"/>
    <col min="10242" max="10242" width="0" style="98" hidden="1" customWidth="1"/>
    <col min="10243" max="10243" width="14.85546875" style="98" customWidth="1"/>
    <col min="10244" max="10250" width="0" style="98" hidden="1" customWidth="1"/>
    <col min="10251" max="10251" width="14.7109375" style="98" customWidth="1"/>
    <col min="10252" max="10252" width="13.42578125" style="98" customWidth="1"/>
    <col min="10253" max="10496" width="8.85546875" style="98"/>
    <col min="10497" max="10497" width="30.85546875" style="98" customWidth="1"/>
    <col min="10498" max="10498" width="0" style="98" hidden="1" customWidth="1"/>
    <col min="10499" max="10499" width="14.85546875" style="98" customWidth="1"/>
    <col min="10500" max="10506" width="0" style="98" hidden="1" customWidth="1"/>
    <col min="10507" max="10507" width="14.7109375" style="98" customWidth="1"/>
    <col min="10508" max="10508" width="13.42578125" style="98" customWidth="1"/>
    <col min="10509" max="10752" width="8.85546875" style="98"/>
    <col min="10753" max="10753" width="30.85546875" style="98" customWidth="1"/>
    <col min="10754" max="10754" width="0" style="98" hidden="1" customWidth="1"/>
    <col min="10755" max="10755" width="14.85546875" style="98" customWidth="1"/>
    <col min="10756" max="10762" width="0" style="98" hidden="1" customWidth="1"/>
    <col min="10763" max="10763" width="14.7109375" style="98" customWidth="1"/>
    <col min="10764" max="10764" width="13.42578125" style="98" customWidth="1"/>
    <col min="10765" max="11008" width="8.85546875" style="98"/>
    <col min="11009" max="11009" width="30.85546875" style="98" customWidth="1"/>
    <col min="11010" max="11010" width="0" style="98" hidden="1" customWidth="1"/>
    <col min="11011" max="11011" width="14.85546875" style="98" customWidth="1"/>
    <col min="11012" max="11018" width="0" style="98" hidden="1" customWidth="1"/>
    <col min="11019" max="11019" width="14.7109375" style="98" customWidth="1"/>
    <col min="11020" max="11020" width="13.42578125" style="98" customWidth="1"/>
    <col min="11021" max="11264" width="8.85546875" style="98"/>
    <col min="11265" max="11265" width="30.85546875" style="98" customWidth="1"/>
    <col min="11266" max="11266" width="0" style="98" hidden="1" customWidth="1"/>
    <col min="11267" max="11267" width="14.85546875" style="98" customWidth="1"/>
    <col min="11268" max="11274" width="0" style="98" hidden="1" customWidth="1"/>
    <col min="11275" max="11275" width="14.7109375" style="98" customWidth="1"/>
    <col min="11276" max="11276" width="13.42578125" style="98" customWidth="1"/>
    <col min="11277" max="11520" width="8.85546875" style="98"/>
    <col min="11521" max="11521" width="30.85546875" style="98" customWidth="1"/>
    <col min="11522" max="11522" width="0" style="98" hidden="1" customWidth="1"/>
    <col min="11523" max="11523" width="14.85546875" style="98" customWidth="1"/>
    <col min="11524" max="11530" width="0" style="98" hidden="1" customWidth="1"/>
    <col min="11531" max="11531" width="14.7109375" style="98" customWidth="1"/>
    <col min="11532" max="11532" width="13.42578125" style="98" customWidth="1"/>
    <col min="11533" max="11776" width="8.85546875" style="98"/>
    <col min="11777" max="11777" width="30.85546875" style="98" customWidth="1"/>
    <col min="11778" max="11778" width="0" style="98" hidden="1" customWidth="1"/>
    <col min="11779" max="11779" width="14.85546875" style="98" customWidth="1"/>
    <col min="11780" max="11786" width="0" style="98" hidden="1" customWidth="1"/>
    <col min="11787" max="11787" width="14.7109375" style="98" customWidth="1"/>
    <col min="11788" max="11788" width="13.42578125" style="98" customWidth="1"/>
    <col min="11789" max="12032" width="8.85546875" style="98"/>
    <col min="12033" max="12033" width="30.85546875" style="98" customWidth="1"/>
    <col min="12034" max="12034" width="0" style="98" hidden="1" customWidth="1"/>
    <col min="12035" max="12035" width="14.85546875" style="98" customWidth="1"/>
    <col min="12036" max="12042" width="0" style="98" hidden="1" customWidth="1"/>
    <col min="12043" max="12043" width="14.7109375" style="98" customWidth="1"/>
    <col min="12044" max="12044" width="13.42578125" style="98" customWidth="1"/>
    <col min="12045" max="12288" width="8.85546875" style="98"/>
    <col min="12289" max="12289" width="30.85546875" style="98" customWidth="1"/>
    <col min="12290" max="12290" width="0" style="98" hidden="1" customWidth="1"/>
    <col min="12291" max="12291" width="14.85546875" style="98" customWidth="1"/>
    <col min="12292" max="12298" width="0" style="98" hidden="1" customWidth="1"/>
    <col min="12299" max="12299" width="14.7109375" style="98" customWidth="1"/>
    <col min="12300" max="12300" width="13.42578125" style="98" customWidth="1"/>
    <col min="12301" max="12544" width="8.85546875" style="98"/>
    <col min="12545" max="12545" width="30.85546875" style="98" customWidth="1"/>
    <col min="12546" max="12546" width="0" style="98" hidden="1" customWidth="1"/>
    <col min="12547" max="12547" width="14.85546875" style="98" customWidth="1"/>
    <col min="12548" max="12554" width="0" style="98" hidden="1" customWidth="1"/>
    <col min="12555" max="12555" width="14.7109375" style="98" customWidth="1"/>
    <col min="12556" max="12556" width="13.42578125" style="98" customWidth="1"/>
    <col min="12557" max="12800" width="8.85546875" style="98"/>
    <col min="12801" max="12801" width="30.85546875" style="98" customWidth="1"/>
    <col min="12802" max="12802" width="0" style="98" hidden="1" customWidth="1"/>
    <col min="12803" max="12803" width="14.85546875" style="98" customWidth="1"/>
    <col min="12804" max="12810" width="0" style="98" hidden="1" customWidth="1"/>
    <col min="12811" max="12811" width="14.7109375" style="98" customWidth="1"/>
    <col min="12812" max="12812" width="13.42578125" style="98" customWidth="1"/>
    <col min="12813" max="13056" width="8.85546875" style="98"/>
    <col min="13057" max="13057" width="30.85546875" style="98" customWidth="1"/>
    <col min="13058" max="13058" width="0" style="98" hidden="1" customWidth="1"/>
    <col min="13059" max="13059" width="14.85546875" style="98" customWidth="1"/>
    <col min="13060" max="13066" width="0" style="98" hidden="1" customWidth="1"/>
    <col min="13067" max="13067" width="14.7109375" style="98" customWidth="1"/>
    <col min="13068" max="13068" width="13.42578125" style="98" customWidth="1"/>
    <col min="13069" max="13312" width="8.85546875" style="98"/>
    <col min="13313" max="13313" width="30.85546875" style="98" customWidth="1"/>
    <col min="13314" max="13314" width="0" style="98" hidden="1" customWidth="1"/>
    <col min="13315" max="13315" width="14.85546875" style="98" customWidth="1"/>
    <col min="13316" max="13322" width="0" style="98" hidden="1" customWidth="1"/>
    <col min="13323" max="13323" width="14.7109375" style="98" customWidth="1"/>
    <col min="13324" max="13324" width="13.42578125" style="98" customWidth="1"/>
    <col min="13325" max="13568" width="8.85546875" style="98"/>
    <col min="13569" max="13569" width="30.85546875" style="98" customWidth="1"/>
    <col min="13570" max="13570" width="0" style="98" hidden="1" customWidth="1"/>
    <col min="13571" max="13571" width="14.85546875" style="98" customWidth="1"/>
    <col min="13572" max="13578" width="0" style="98" hidden="1" customWidth="1"/>
    <col min="13579" max="13579" width="14.7109375" style="98" customWidth="1"/>
    <col min="13580" max="13580" width="13.42578125" style="98" customWidth="1"/>
    <col min="13581" max="13824" width="8.85546875" style="98"/>
    <col min="13825" max="13825" width="30.85546875" style="98" customWidth="1"/>
    <col min="13826" max="13826" width="0" style="98" hidden="1" customWidth="1"/>
    <col min="13827" max="13827" width="14.85546875" style="98" customWidth="1"/>
    <col min="13828" max="13834" width="0" style="98" hidden="1" customWidth="1"/>
    <col min="13835" max="13835" width="14.7109375" style="98" customWidth="1"/>
    <col min="13836" max="13836" width="13.42578125" style="98" customWidth="1"/>
    <col min="13837" max="14080" width="8.85546875" style="98"/>
    <col min="14081" max="14081" width="30.85546875" style="98" customWidth="1"/>
    <col min="14082" max="14082" width="0" style="98" hidden="1" customWidth="1"/>
    <col min="14083" max="14083" width="14.85546875" style="98" customWidth="1"/>
    <col min="14084" max="14090" width="0" style="98" hidden="1" customWidth="1"/>
    <col min="14091" max="14091" width="14.7109375" style="98" customWidth="1"/>
    <col min="14092" max="14092" width="13.42578125" style="98" customWidth="1"/>
    <col min="14093" max="14336" width="8.85546875" style="98"/>
    <col min="14337" max="14337" width="30.85546875" style="98" customWidth="1"/>
    <col min="14338" max="14338" width="0" style="98" hidden="1" customWidth="1"/>
    <col min="14339" max="14339" width="14.85546875" style="98" customWidth="1"/>
    <col min="14340" max="14346" width="0" style="98" hidden="1" customWidth="1"/>
    <col min="14347" max="14347" width="14.7109375" style="98" customWidth="1"/>
    <col min="14348" max="14348" width="13.42578125" style="98" customWidth="1"/>
    <col min="14349" max="14592" width="8.85546875" style="98"/>
    <col min="14593" max="14593" width="30.85546875" style="98" customWidth="1"/>
    <col min="14594" max="14594" width="0" style="98" hidden="1" customWidth="1"/>
    <col min="14595" max="14595" width="14.85546875" style="98" customWidth="1"/>
    <col min="14596" max="14602" width="0" style="98" hidden="1" customWidth="1"/>
    <col min="14603" max="14603" width="14.7109375" style="98" customWidth="1"/>
    <col min="14604" max="14604" width="13.42578125" style="98" customWidth="1"/>
    <col min="14605" max="14848" width="8.85546875" style="98"/>
    <col min="14849" max="14849" width="30.85546875" style="98" customWidth="1"/>
    <col min="14850" max="14850" width="0" style="98" hidden="1" customWidth="1"/>
    <col min="14851" max="14851" width="14.85546875" style="98" customWidth="1"/>
    <col min="14852" max="14858" width="0" style="98" hidden="1" customWidth="1"/>
    <col min="14859" max="14859" width="14.7109375" style="98" customWidth="1"/>
    <col min="14860" max="14860" width="13.42578125" style="98" customWidth="1"/>
    <col min="14861" max="15104" width="8.85546875" style="98"/>
    <col min="15105" max="15105" width="30.85546875" style="98" customWidth="1"/>
    <col min="15106" max="15106" width="0" style="98" hidden="1" customWidth="1"/>
    <col min="15107" max="15107" width="14.85546875" style="98" customWidth="1"/>
    <col min="15108" max="15114" width="0" style="98" hidden="1" customWidth="1"/>
    <col min="15115" max="15115" width="14.7109375" style="98" customWidth="1"/>
    <col min="15116" max="15116" width="13.42578125" style="98" customWidth="1"/>
    <col min="15117" max="15360" width="8.85546875" style="98"/>
    <col min="15361" max="15361" width="30.85546875" style="98" customWidth="1"/>
    <col min="15362" max="15362" width="0" style="98" hidden="1" customWidth="1"/>
    <col min="15363" max="15363" width="14.85546875" style="98" customWidth="1"/>
    <col min="15364" max="15370" width="0" style="98" hidden="1" customWidth="1"/>
    <col min="15371" max="15371" width="14.7109375" style="98" customWidth="1"/>
    <col min="15372" max="15372" width="13.42578125" style="98" customWidth="1"/>
    <col min="15373" max="15616" width="8.85546875" style="98"/>
    <col min="15617" max="15617" width="30.85546875" style="98" customWidth="1"/>
    <col min="15618" max="15618" width="0" style="98" hidden="1" customWidth="1"/>
    <col min="15619" max="15619" width="14.85546875" style="98" customWidth="1"/>
    <col min="15620" max="15626" width="0" style="98" hidden="1" customWidth="1"/>
    <col min="15627" max="15627" width="14.7109375" style="98" customWidth="1"/>
    <col min="15628" max="15628" width="13.42578125" style="98" customWidth="1"/>
    <col min="15629" max="15872" width="8.85546875" style="98"/>
    <col min="15873" max="15873" width="30.85546875" style="98" customWidth="1"/>
    <col min="15874" max="15874" width="0" style="98" hidden="1" customWidth="1"/>
    <col min="15875" max="15875" width="14.85546875" style="98" customWidth="1"/>
    <col min="15876" max="15882" width="0" style="98" hidden="1" customWidth="1"/>
    <col min="15883" max="15883" width="14.7109375" style="98" customWidth="1"/>
    <col min="15884" max="15884" width="13.42578125" style="98" customWidth="1"/>
    <col min="15885" max="16128" width="8.85546875" style="98"/>
    <col min="16129" max="16129" width="30.85546875" style="98" customWidth="1"/>
    <col min="16130" max="16130" width="0" style="98" hidden="1" customWidth="1"/>
    <col min="16131" max="16131" width="14.85546875" style="98" customWidth="1"/>
    <col min="16132" max="16138" width="0" style="98" hidden="1" customWidth="1"/>
    <col min="16139" max="16139" width="14.7109375" style="98" customWidth="1"/>
    <col min="16140" max="16140" width="13.42578125" style="98" customWidth="1"/>
    <col min="16141" max="16384" width="8.85546875" style="98"/>
  </cols>
  <sheetData>
    <row r="1" spans="1:12" ht="27" customHeight="1">
      <c r="A1" s="95" t="s">
        <v>488</v>
      </c>
      <c r="B1" s="65"/>
      <c r="C1" s="96"/>
    </row>
    <row r="2" spans="1:12" ht="13.5" customHeight="1">
      <c r="A2" s="211">
        <v>2014</v>
      </c>
      <c r="B2" s="211"/>
      <c r="C2" s="211"/>
      <c r="D2" s="211"/>
      <c r="E2" s="211"/>
      <c r="F2" s="211"/>
      <c r="G2" s="211"/>
      <c r="H2" s="211"/>
      <c r="I2" s="211"/>
      <c r="J2" s="211"/>
      <c r="K2" s="211"/>
      <c r="L2" s="211"/>
    </row>
    <row r="3" spans="1:12" ht="50.25" customHeight="1">
      <c r="A3" s="211" t="s">
        <v>506</v>
      </c>
      <c r="B3" s="211"/>
      <c r="C3" s="211"/>
      <c r="D3" s="211"/>
      <c r="E3" s="211"/>
      <c r="F3" s="211"/>
      <c r="G3" s="211"/>
      <c r="H3" s="211"/>
      <c r="I3" s="211"/>
      <c r="J3" s="211"/>
      <c r="K3" s="211"/>
      <c r="L3" s="211"/>
    </row>
    <row r="4" spans="1:12" ht="18.75" customHeight="1">
      <c r="A4" s="99"/>
      <c r="B4" s="99"/>
      <c r="C4" s="99"/>
    </row>
    <row r="5" spans="1:12" s="105" customFormat="1" ht="63" customHeight="1">
      <c r="A5" s="100" t="s">
        <v>1</v>
      </c>
      <c r="B5" s="101" t="s">
        <v>507</v>
      </c>
      <c r="C5" s="102" t="s">
        <v>508</v>
      </c>
      <c r="D5" s="101" t="s">
        <v>509</v>
      </c>
      <c r="E5" s="101" t="s">
        <v>510</v>
      </c>
      <c r="F5" s="103" t="s">
        <v>511</v>
      </c>
      <c r="G5" s="103" t="s">
        <v>512</v>
      </c>
      <c r="H5" s="103" t="s">
        <v>513</v>
      </c>
      <c r="I5" s="101" t="s">
        <v>514</v>
      </c>
      <c r="J5" s="103" t="s">
        <v>515</v>
      </c>
      <c r="K5" s="104" t="s">
        <v>516</v>
      </c>
      <c r="L5" s="100" t="s">
        <v>517</v>
      </c>
    </row>
    <row r="6" spans="1:12" s="114" customFormat="1" ht="21" customHeight="1">
      <c r="A6" s="106" t="s">
        <v>405</v>
      </c>
      <c r="B6" s="107">
        <v>27463</v>
      </c>
      <c r="C6" s="108">
        <v>49.349949235842189</v>
      </c>
      <c r="D6" s="109">
        <v>556489</v>
      </c>
      <c r="E6" s="109">
        <v>291845</v>
      </c>
      <c r="F6" s="110">
        <v>216576</v>
      </c>
      <c r="G6" s="110">
        <v>43928</v>
      </c>
      <c r="H6" s="110">
        <v>260504</v>
      </c>
      <c r="I6" s="111">
        <f>J6-D6</f>
        <v>31341</v>
      </c>
      <c r="J6" s="111">
        <f t="shared" ref="J6:J69" si="0">D6+(E6-F6)-(H6-F6)</f>
        <v>587830</v>
      </c>
      <c r="K6" s="112">
        <f>I6/D6</f>
        <v>5.6319172526321272E-2</v>
      </c>
      <c r="L6" s="113">
        <f t="shared" ref="L6:L69" si="1">B6/(J6/1000)</f>
        <v>46.719289590527872</v>
      </c>
    </row>
    <row r="7" spans="1:12" s="114" customFormat="1" ht="21" customHeight="1">
      <c r="A7" s="106" t="s">
        <v>401</v>
      </c>
      <c r="B7" s="107">
        <v>2389</v>
      </c>
      <c r="C7" s="108">
        <v>6.9243968325739393</v>
      </c>
      <c r="D7" s="109">
        <v>345015</v>
      </c>
      <c r="E7" s="109">
        <v>188688</v>
      </c>
      <c r="F7" s="110">
        <v>44356</v>
      </c>
      <c r="G7" s="110">
        <v>116269</v>
      </c>
      <c r="H7" s="110">
        <v>160625</v>
      </c>
      <c r="I7" s="111">
        <f t="shared" ref="I7:I70" si="2">J7-D7</f>
        <v>28063</v>
      </c>
      <c r="J7" s="111">
        <f t="shared" si="0"/>
        <v>373078</v>
      </c>
      <c r="K7" s="112">
        <f>I7/D7</f>
        <v>8.1338492529310316E-2</v>
      </c>
      <c r="L7" s="113">
        <f t="shared" si="1"/>
        <v>6.403486670347756</v>
      </c>
    </row>
    <row r="8" spans="1:12" s="114" customFormat="1" ht="21" customHeight="1">
      <c r="A8" s="106" t="s">
        <v>444</v>
      </c>
      <c r="B8" s="107">
        <v>721439</v>
      </c>
      <c r="C8" s="108">
        <v>2397.205515866423</v>
      </c>
      <c r="D8" s="109">
        <v>300950</v>
      </c>
      <c r="E8" s="109">
        <v>166308</v>
      </c>
      <c r="F8" s="110">
        <v>150689</v>
      </c>
      <c r="G8" s="110">
        <v>7692</v>
      </c>
      <c r="H8" s="110">
        <v>158381</v>
      </c>
      <c r="I8" s="111">
        <f t="shared" si="2"/>
        <v>7927</v>
      </c>
      <c r="J8" s="111">
        <f t="shared" si="0"/>
        <v>308877</v>
      </c>
      <c r="K8" s="112">
        <f>I8/D8</f>
        <v>2.6339923575344742E-2</v>
      </c>
      <c r="L8" s="113">
        <f t="shared" si="1"/>
        <v>2335.6837835125307</v>
      </c>
    </row>
    <row r="9" spans="1:12" s="114" customFormat="1" ht="21" customHeight="1">
      <c r="A9" s="106" t="s">
        <v>18</v>
      </c>
      <c r="B9" s="107">
        <v>4710</v>
      </c>
      <c r="C9" s="108">
        <v>12.408549516962303</v>
      </c>
      <c r="D9" s="109">
        <v>379565</v>
      </c>
      <c r="E9" s="109">
        <v>159894</v>
      </c>
      <c r="F9" s="110">
        <v>73096</v>
      </c>
      <c r="G9" s="110">
        <v>112879</v>
      </c>
      <c r="H9" s="110">
        <v>185975</v>
      </c>
      <c r="I9" s="111">
        <f t="shared" si="2"/>
        <v>-26081</v>
      </c>
      <c r="J9" s="111">
        <f t="shared" si="0"/>
        <v>353484</v>
      </c>
      <c r="K9" s="112">
        <f>I9/D10</f>
        <v>-0.11596400273892205</v>
      </c>
      <c r="L9" s="113">
        <f t="shared" si="1"/>
        <v>13.32450690837492</v>
      </c>
    </row>
    <row r="10" spans="1:12" s="114" customFormat="1" ht="21" customHeight="1">
      <c r="A10" s="106" t="s">
        <v>20</v>
      </c>
      <c r="B10" s="107">
        <v>1784</v>
      </c>
      <c r="C10" s="108">
        <v>7.9322027869421001</v>
      </c>
      <c r="D10" s="109">
        <v>224906</v>
      </c>
      <c r="E10" s="109">
        <v>190106</v>
      </c>
      <c r="F10" s="110">
        <v>47861</v>
      </c>
      <c r="G10" s="110">
        <v>93494</v>
      </c>
      <c r="H10" s="110">
        <v>141355</v>
      </c>
      <c r="I10" s="111">
        <f t="shared" si="2"/>
        <v>48751</v>
      </c>
      <c r="J10" s="111">
        <f t="shared" si="0"/>
        <v>273657</v>
      </c>
      <c r="K10" s="112">
        <f>I10/D9</f>
        <v>0.1284391342721273</v>
      </c>
      <c r="L10" s="113">
        <f t="shared" si="1"/>
        <v>6.5191096884055595</v>
      </c>
    </row>
    <row r="11" spans="1:12" s="114" customFormat="1" ht="21" customHeight="1">
      <c r="A11" s="106" t="s">
        <v>427</v>
      </c>
      <c r="B11" s="107">
        <v>5159</v>
      </c>
      <c r="C11" s="108">
        <v>11.51971346973591</v>
      </c>
      <c r="D11" s="109">
        <v>447848</v>
      </c>
      <c r="E11" s="109">
        <v>492901</v>
      </c>
      <c r="F11" s="110">
        <v>131542</v>
      </c>
      <c r="G11" s="110">
        <v>74923</v>
      </c>
      <c r="H11" s="110">
        <v>206465</v>
      </c>
      <c r="I11" s="111">
        <f t="shared" si="2"/>
        <v>286436</v>
      </c>
      <c r="J11" s="111">
        <f t="shared" si="0"/>
        <v>734284</v>
      </c>
      <c r="K11" s="112">
        <f t="shared" ref="K11:K74" si="3">I11/D11</f>
        <v>0.63958307282828097</v>
      </c>
      <c r="L11" s="113">
        <f t="shared" si="1"/>
        <v>7.0258918892417652</v>
      </c>
    </row>
    <row r="12" spans="1:12" s="114" customFormat="1" ht="21" customHeight="1">
      <c r="A12" s="106" t="s">
        <v>450</v>
      </c>
      <c r="B12" s="107">
        <v>10367</v>
      </c>
      <c r="C12" s="108">
        <v>29.979496996845025</v>
      </c>
      <c r="D12" s="109">
        <v>345814</v>
      </c>
      <c r="E12" s="109">
        <v>123363</v>
      </c>
      <c r="F12" s="110">
        <v>56030</v>
      </c>
      <c r="G12" s="110">
        <v>108517</v>
      </c>
      <c r="H12" s="110">
        <v>164547</v>
      </c>
      <c r="I12" s="111">
        <f t="shared" si="2"/>
        <v>-41184</v>
      </c>
      <c r="J12" s="111">
        <f t="shared" si="0"/>
        <v>304630</v>
      </c>
      <c r="K12" s="112">
        <f t="shared" si="3"/>
        <v>-0.119092922785081</v>
      </c>
      <c r="L12" s="113">
        <f t="shared" si="1"/>
        <v>34.031447986081474</v>
      </c>
    </row>
    <row r="13" spans="1:12" s="114" customFormat="1" ht="21" customHeight="1">
      <c r="A13" s="106" t="s">
        <v>413</v>
      </c>
      <c r="B13" s="107">
        <v>27096</v>
      </c>
      <c r="C13" s="108">
        <v>30.603117235147955</v>
      </c>
      <c r="D13" s="109">
        <v>885415</v>
      </c>
      <c r="E13" s="109">
        <v>644149</v>
      </c>
      <c r="F13" s="110">
        <v>415892</v>
      </c>
      <c r="G13" s="110">
        <v>67026</v>
      </c>
      <c r="H13" s="110">
        <v>482918</v>
      </c>
      <c r="I13" s="111">
        <f t="shared" si="2"/>
        <v>161231</v>
      </c>
      <c r="J13" s="111">
        <f t="shared" si="0"/>
        <v>1046646</v>
      </c>
      <c r="K13" s="112">
        <f t="shared" si="3"/>
        <v>0.18209653100523485</v>
      </c>
      <c r="L13" s="113">
        <f t="shared" si="1"/>
        <v>25.888409261584147</v>
      </c>
    </row>
    <row r="14" spans="1:12" s="114" customFormat="1" ht="21" customHeight="1">
      <c r="A14" s="106" t="s">
        <v>459</v>
      </c>
      <c r="B14" s="107">
        <v>5374</v>
      </c>
      <c r="C14" s="108">
        <v>14.778758628275995</v>
      </c>
      <c r="D14" s="109">
        <v>363630</v>
      </c>
      <c r="E14" s="109">
        <v>147905</v>
      </c>
      <c r="F14" s="110">
        <v>93255</v>
      </c>
      <c r="G14" s="110">
        <v>49451</v>
      </c>
      <c r="H14" s="110">
        <v>142706</v>
      </c>
      <c r="I14" s="111">
        <f t="shared" si="2"/>
        <v>5199</v>
      </c>
      <c r="J14" s="111">
        <f t="shared" si="0"/>
        <v>368829</v>
      </c>
      <c r="K14" s="112">
        <f t="shared" si="3"/>
        <v>1.4297500206253609E-2</v>
      </c>
      <c r="L14" s="113">
        <f t="shared" si="1"/>
        <v>14.570437790954616</v>
      </c>
    </row>
    <row r="15" spans="1:12" s="114" customFormat="1" ht="21" customHeight="1">
      <c r="A15" s="106" t="s">
        <v>383</v>
      </c>
      <c r="B15" s="107">
        <v>4905</v>
      </c>
      <c r="C15" s="108">
        <v>7.8845337757030975</v>
      </c>
      <c r="D15" s="109">
        <v>622104</v>
      </c>
      <c r="E15" s="109">
        <v>369499</v>
      </c>
      <c r="F15" s="110">
        <v>161367</v>
      </c>
      <c r="G15" s="110">
        <v>108043</v>
      </c>
      <c r="H15" s="110">
        <v>269410</v>
      </c>
      <c r="I15" s="111">
        <f t="shared" si="2"/>
        <v>100089</v>
      </c>
      <c r="J15" s="111">
        <f t="shared" si="0"/>
        <v>722193</v>
      </c>
      <c r="K15" s="112">
        <f t="shared" si="3"/>
        <v>0.16088789012769569</v>
      </c>
      <c r="L15" s="113">
        <f t="shared" si="1"/>
        <v>6.791813268752259</v>
      </c>
    </row>
    <row r="16" spans="1:12" s="114" customFormat="1" ht="21" customHeight="1">
      <c r="A16" s="106" t="s">
        <v>438</v>
      </c>
      <c r="B16" s="107">
        <v>1432</v>
      </c>
      <c r="C16" s="108">
        <v>6.2416639787992647</v>
      </c>
      <c r="D16" s="109">
        <v>229405</v>
      </c>
      <c r="E16" s="109">
        <v>178752</v>
      </c>
      <c r="F16" s="110">
        <v>71382</v>
      </c>
      <c r="G16" s="110">
        <v>27661</v>
      </c>
      <c r="H16" s="110">
        <v>99043</v>
      </c>
      <c r="I16" s="111">
        <f t="shared" si="2"/>
        <v>79709</v>
      </c>
      <c r="J16" s="111">
        <f t="shared" si="0"/>
        <v>309114</v>
      </c>
      <c r="K16" s="112">
        <f t="shared" si="3"/>
        <v>0.34745973278699244</v>
      </c>
      <c r="L16" s="113">
        <f t="shared" si="1"/>
        <v>4.6325950943664802</v>
      </c>
    </row>
    <row r="17" spans="1:12" s="114" customFormat="1" ht="21" customHeight="1">
      <c r="A17" s="106" t="s">
        <v>460</v>
      </c>
      <c r="B17" s="107">
        <v>2775</v>
      </c>
      <c r="C17" s="108">
        <v>12.952944636080602</v>
      </c>
      <c r="D17" s="109">
        <v>214235</v>
      </c>
      <c r="E17" s="109">
        <v>155248</v>
      </c>
      <c r="F17" s="110">
        <v>84506</v>
      </c>
      <c r="G17" s="110">
        <v>23080</v>
      </c>
      <c r="H17" s="110">
        <v>107586</v>
      </c>
      <c r="I17" s="111">
        <f t="shared" si="2"/>
        <v>47662</v>
      </c>
      <c r="J17" s="111">
        <f t="shared" si="0"/>
        <v>261897</v>
      </c>
      <c r="K17" s="112">
        <f t="shared" si="3"/>
        <v>0.22247531915886759</v>
      </c>
      <c r="L17" s="113">
        <f t="shared" si="1"/>
        <v>10.595768565504759</v>
      </c>
    </row>
    <row r="18" spans="1:12" s="114" customFormat="1" ht="21" customHeight="1">
      <c r="A18" s="106" t="s">
        <v>377</v>
      </c>
      <c r="B18" s="107">
        <v>4919</v>
      </c>
      <c r="C18" s="108">
        <v>7.6149518705318853</v>
      </c>
      <c r="D18" s="109">
        <v>644710</v>
      </c>
      <c r="E18" s="109">
        <v>605700</v>
      </c>
      <c r="F18" s="110">
        <v>234139</v>
      </c>
      <c r="G18" s="110">
        <v>107638</v>
      </c>
      <c r="H18" s="110">
        <v>341777</v>
      </c>
      <c r="I18" s="111">
        <f t="shared" si="2"/>
        <v>263923</v>
      </c>
      <c r="J18" s="111">
        <f t="shared" si="0"/>
        <v>908633</v>
      </c>
      <c r="K18" s="112">
        <f t="shared" si="3"/>
        <v>0.4093670022180515</v>
      </c>
      <c r="L18" s="113">
        <f t="shared" si="1"/>
        <v>5.4136268438412429</v>
      </c>
    </row>
    <row r="19" spans="1:12" s="114" customFormat="1" ht="21" customHeight="1">
      <c r="A19" s="106" t="s">
        <v>400</v>
      </c>
      <c r="B19" s="107">
        <v>1903</v>
      </c>
      <c r="C19" s="108">
        <v>7.3486536478747597</v>
      </c>
      <c r="D19" s="109">
        <v>258945</v>
      </c>
      <c r="E19" s="109">
        <v>154743</v>
      </c>
      <c r="F19" s="110">
        <v>60360</v>
      </c>
      <c r="G19" s="110">
        <v>43436</v>
      </c>
      <c r="H19" s="110">
        <v>103796</v>
      </c>
      <c r="I19" s="111">
        <f t="shared" si="2"/>
        <v>50947</v>
      </c>
      <c r="J19" s="111">
        <f t="shared" si="0"/>
        <v>309892</v>
      </c>
      <c r="K19" s="112">
        <f t="shared" si="3"/>
        <v>0.19674834424298596</v>
      </c>
      <c r="L19" s="113">
        <f t="shared" si="1"/>
        <v>6.1408490699985805</v>
      </c>
    </row>
    <row r="20" spans="1:12" s="114" customFormat="1" ht="21" customHeight="1">
      <c r="A20" s="106" t="s">
        <v>434</v>
      </c>
      <c r="B20" s="107">
        <v>1528</v>
      </c>
      <c r="C20" s="108">
        <v>6.1329501577388363</v>
      </c>
      <c r="D20" s="109">
        <v>249139</v>
      </c>
      <c r="E20" s="109">
        <v>117194</v>
      </c>
      <c r="F20" s="110">
        <v>41294</v>
      </c>
      <c r="G20" s="110">
        <v>82368</v>
      </c>
      <c r="H20" s="110">
        <v>123662</v>
      </c>
      <c r="I20" s="111">
        <f t="shared" si="2"/>
        <v>-6468</v>
      </c>
      <c r="J20" s="111">
        <f t="shared" si="0"/>
        <v>242671</v>
      </c>
      <c r="K20" s="112">
        <f t="shared" si="3"/>
        <v>-2.5961411099827806E-2</v>
      </c>
      <c r="L20" s="113">
        <f t="shared" si="1"/>
        <v>6.2965908575808403</v>
      </c>
    </row>
    <row r="21" spans="1:12" s="114" customFormat="1" ht="21" customHeight="1">
      <c r="A21" s="115" t="s">
        <v>458</v>
      </c>
      <c r="B21" s="107">
        <v>20875</v>
      </c>
      <c r="C21" s="108">
        <v>21.065070127762805</v>
      </c>
      <c r="D21" s="109">
        <v>990977</v>
      </c>
      <c r="E21" s="109">
        <v>633416</v>
      </c>
      <c r="F21" s="116" t="s">
        <v>518</v>
      </c>
      <c r="G21" s="116" t="s">
        <v>519</v>
      </c>
      <c r="H21" s="116" t="s">
        <v>520</v>
      </c>
      <c r="I21" s="111">
        <f t="shared" si="2"/>
        <v>165245</v>
      </c>
      <c r="J21" s="111">
        <f t="shared" si="0"/>
        <v>1156222</v>
      </c>
      <c r="K21" s="112">
        <f t="shared" si="3"/>
        <v>0.16674958147363661</v>
      </c>
      <c r="L21" s="113">
        <f t="shared" si="1"/>
        <v>18.054491265518212</v>
      </c>
    </row>
    <row r="22" spans="1:12" s="114" customFormat="1" ht="21" customHeight="1">
      <c r="A22" s="106" t="s">
        <v>445</v>
      </c>
      <c r="B22" s="107">
        <v>56869</v>
      </c>
      <c r="C22" s="108">
        <v>246.64420070173614</v>
      </c>
      <c r="D22" s="109">
        <v>230571</v>
      </c>
      <c r="E22" s="109">
        <v>93542</v>
      </c>
      <c r="F22" s="110">
        <v>45720</v>
      </c>
      <c r="G22" s="110">
        <v>62312</v>
      </c>
      <c r="H22" s="110">
        <v>108032</v>
      </c>
      <c r="I22" s="111">
        <f t="shared" si="2"/>
        <v>-14490</v>
      </c>
      <c r="J22" s="111">
        <f t="shared" si="0"/>
        <v>216081</v>
      </c>
      <c r="K22" s="112">
        <f t="shared" si="3"/>
        <v>-6.2843982981381011E-2</v>
      </c>
      <c r="L22" s="113">
        <f t="shared" si="1"/>
        <v>263.18371351483938</v>
      </c>
    </row>
    <row r="23" spans="1:12" s="114" customFormat="1" ht="21" customHeight="1">
      <c r="A23" s="106" t="s">
        <v>384</v>
      </c>
      <c r="B23" s="107">
        <v>12485</v>
      </c>
      <c r="C23" s="108">
        <v>4.5921298581497156</v>
      </c>
      <c r="D23" s="109">
        <v>2718789</v>
      </c>
      <c r="E23" s="109">
        <v>1415482</v>
      </c>
      <c r="F23" s="110">
        <v>922704</v>
      </c>
      <c r="G23" s="110">
        <v>323035</v>
      </c>
      <c r="H23" s="110">
        <v>1245739</v>
      </c>
      <c r="I23" s="111">
        <f t="shared" si="2"/>
        <v>169743</v>
      </c>
      <c r="J23" s="111">
        <f t="shared" si="0"/>
        <v>2888532</v>
      </c>
      <c r="K23" s="112">
        <f t="shared" si="3"/>
        <v>6.2433311301465469E-2</v>
      </c>
      <c r="L23" s="113">
        <f t="shared" si="1"/>
        <v>4.3222647351665131</v>
      </c>
    </row>
    <row r="24" spans="1:12" s="114" customFormat="1" ht="21" customHeight="1">
      <c r="A24" s="106" t="s">
        <v>398</v>
      </c>
      <c r="B24" s="107">
        <v>2531</v>
      </c>
      <c r="C24" s="108">
        <v>9.856686657839397</v>
      </c>
      <c r="D24" s="109">
        <v>256765</v>
      </c>
      <c r="E24" s="109">
        <v>61575</v>
      </c>
      <c r="F24" s="110">
        <v>29626</v>
      </c>
      <c r="G24" s="110">
        <v>78513</v>
      </c>
      <c r="H24" s="110">
        <v>108139</v>
      </c>
      <c r="I24" s="111">
        <f t="shared" si="2"/>
        <v>-46564</v>
      </c>
      <c r="J24" s="111">
        <f t="shared" si="0"/>
        <v>210201</v>
      </c>
      <c r="K24" s="112">
        <f t="shared" si="3"/>
        <v>-0.18134870406792203</v>
      </c>
      <c r="L24" s="113">
        <f t="shared" si="1"/>
        <v>12.040856132939425</v>
      </c>
    </row>
    <row r="25" spans="1:12" s="114" customFormat="1" ht="21" customHeight="1">
      <c r="A25" s="106" t="s">
        <v>411</v>
      </c>
      <c r="B25" s="107">
        <v>7508</v>
      </c>
      <c r="C25" s="108">
        <v>21.8</v>
      </c>
      <c r="D25" s="109">
        <v>297498</v>
      </c>
      <c r="E25" s="109">
        <v>251343</v>
      </c>
      <c r="F25" s="110">
        <v>79359</v>
      </c>
      <c r="G25" s="110">
        <v>55828</v>
      </c>
      <c r="H25" s="110">
        <v>135187</v>
      </c>
      <c r="I25" s="111">
        <f t="shared" si="2"/>
        <v>116156</v>
      </c>
      <c r="J25" s="111">
        <f t="shared" si="0"/>
        <v>413654</v>
      </c>
      <c r="K25" s="112">
        <f>I25/D25</f>
        <v>0.39044296096108211</v>
      </c>
      <c r="L25" s="113">
        <f>B25/(J25/1000)</f>
        <v>18.150434904533739</v>
      </c>
    </row>
    <row r="26" spans="1:12" s="114" customFormat="1" ht="21" customHeight="1">
      <c r="A26" s="106" t="s">
        <v>402</v>
      </c>
      <c r="B26" s="107">
        <v>3082</v>
      </c>
      <c r="C26" s="108">
        <v>7.9002750485115847</v>
      </c>
      <c r="D26" s="109">
        <v>390106</v>
      </c>
      <c r="E26" s="109">
        <v>266107</v>
      </c>
      <c r="F26" s="110">
        <v>78768</v>
      </c>
      <c r="G26" s="110">
        <v>67675</v>
      </c>
      <c r="H26" s="110">
        <v>146443</v>
      </c>
      <c r="I26" s="111">
        <f t="shared" si="2"/>
        <v>119664</v>
      </c>
      <c r="J26" s="111">
        <f t="shared" si="0"/>
        <v>509770</v>
      </c>
      <c r="K26" s="112">
        <f t="shared" si="3"/>
        <v>0.30674739686136587</v>
      </c>
      <c r="L26" s="113">
        <f t="shared" si="1"/>
        <v>6.0458638209388553</v>
      </c>
    </row>
    <row r="27" spans="1:12" s="114" customFormat="1" ht="21" customHeight="1">
      <c r="A27" s="106" t="s">
        <v>452</v>
      </c>
      <c r="B27" s="107">
        <v>11029</v>
      </c>
      <c r="C27" s="108">
        <v>25.07240512314554</v>
      </c>
      <c r="D27" s="109">
        <v>439858</v>
      </c>
      <c r="E27" s="109">
        <v>228285</v>
      </c>
      <c r="F27" s="110">
        <v>167643</v>
      </c>
      <c r="G27" s="110">
        <v>40868</v>
      </c>
      <c r="H27" s="110">
        <v>208511</v>
      </c>
      <c r="I27" s="111">
        <f t="shared" si="2"/>
        <v>19774</v>
      </c>
      <c r="J27" s="111">
        <f t="shared" si="0"/>
        <v>459632</v>
      </c>
      <c r="K27" s="112">
        <f t="shared" si="3"/>
        <v>4.4955417430170647E-2</v>
      </c>
      <c r="L27" s="113">
        <f t="shared" si="1"/>
        <v>23.995283183068192</v>
      </c>
    </row>
    <row r="28" spans="1:12" s="114" customFormat="1" ht="21" customHeight="1">
      <c r="A28" s="106" t="s">
        <v>420</v>
      </c>
      <c r="B28" s="107">
        <v>11916</v>
      </c>
      <c r="C28" s="108">
        <v>14.486604510590807</v>
      </c>
      <c r="D28" s="109">
        <v>822762</v>
      </c>
      <c r="E28" s="109">
        <v>495694</v>
      </c>
      <c r="F28" s="110">
        <v>272364</v>
      </c>
      <c r="G28" s="110">
        <v>134099</v>
      </c>
      <c r="H28" s="110">
        <v>406463</v>
      </c>
      <c r="I28" s="111">
        <f t="shared" si="2"/>
        <v>89231</v>
      </c>
      <c r="J28" s="111">
        <f t="shared" si="0"/>
        <v>911993</v>
      </c>
      <c r="K28" s="112">
        <f t="shared" si="3"/>
        <v>0.10845299126600402</v>
      </c>
      <c r="L28" s="113">
        <f t="shared" si="1"/>
        <v>13.065889760118772</v>
      </c>
    </row>
    <row r="29" spans="1:12" s="114" customFormat="1" ht="21" customHeight="1">
      <c r="A29" s="106" t="s">
        <v>454</v>
      </c>
      <c r="B29" s="107">
        <v>8036</v>
      </c>
      <c r="C29" s="108">
        <v>25.399755358254765</v>
      </c>
      <c r="D29" s="109">
        <v>316389</v>
      </c>
      <c r="E29" s="109">
        <v>158584</v>
      </c>
      <c r="F29" s="110">
        <v>133698</v>
      </c>
      <c r="G29" s="110">
        <v>14471</v>
      </c>
      <c r="H29" s="110">
        <v>148169</v>
      </c>
      <c r="I29" s="111">
        <f t="shared" si="2"/>
        <v>10415</v>
      </c>
      <c r="J29" s="111">
        <f t="shared" si="0"/>
        <v>326804</v>
      </c>
      <c r="K29" s="112">
        <f t="shared" si="3"/>
        <v>3.2918337868889244E-2</v>
      </c>
      <c r="L29" s="113">
        <f t="shared" si="1"/>
        <v>24.589662305234945</v>
      </c>
    </row>
    <row r="30" spans="1:12" s="114" customFormat="1" ht="21" customHeight="1">
      <c r="A30" s="106" t="s">
        <v>417</v>
      </c>
      <c r="B30" s="107">
        <v>27133</v>
      </c>
      <c r="C30" s="108">
        <v>21.573918878948156</v>
      </c>
      <c r="D30" s="109">
        <v>1257676</v>
      </c>
      <c r="E30" s="109">
        <v>820042</v>
      </c>
      <c r="F30" s="110">
        <v>370156</v>
      </c>
      <c r="G30" s="110">
        <v>224100</v>
      </c>
      <c r="H30" s="110">
        <v>594256</v>
      </c>
      <c r="I30" s="111">
        <f t="shared" si="2"/>
        <v>225786</v>
      </c>
      <c r="J30" s="111">
        <f t="shared" si="0"/>
        <v>1483462</v>
      </c>
      <c r="K30" s="112">
        <f t="shared" si="3"/>
        <v>0.17952636450087303</v>
      </c>
      <c r="L30" s="113">
        <f t="shared" si="1"/>
        <v>18.290323580920845</v>
      </c>
    </row>
    <row r="31" spans="1:12" s="114" customFormat="1" ht="21" customHeight="1">
      <c r="A31" s="106" t="s">
        <v>399</v>
      </c>
      <c r="B31" s="107">
        <v>5884</v>
      </c>
      <c r="C31" s="108">
        <v>9.0593461073603336</v>
      </c>
      <c r="D31" s="109">
        <v>649495</v>
      </c>
      <c r="E31" s="109">
        <v>490591</v>
      </c>
      <c r="F31" s="110">
        <v>214721</v>
      </c>
      <c r="G31" s="110">
        <v>127950</v>
      </c>
      <c r="H31" s="110">
        <v>342671</v>
      </c>
      <c r="I31" s="111">
        <f t="shared" si="2"/>
        <v>147920</v>
      </c>
      <c r="J31" s="111">
        <f t="shared" si="0"/>
        <v>797415</v>
      </c>
      <c r="K31" s="112">
        <f t="shared" si="3"/>
        <v>0.22774617202595862</v>
      </c>
      <c r="L31" s="113">
        <f t="shared" si="1"/>
        <v>7.3788428860756321</v>
      </c>
    </row>
    <row r="32" spans="1:12" s="114" customFormat="1" ht="21" customHeight="1">
      <c r="A32" s="106" t="s">
        <v>426</v>
      </c>
      <c r="B32" s="107">
        <v>5631</v>
      </c>
      <c r="C32" s="108">
        <v>8.1999999999999993</v>
      </c>
      <c r="D32" s="109">
        <v>688740</v>
      </c>
      <c r="E32" s="109">
        <v>274010</v>
      </c>
      <c r="F32" s="110">
        <v>101039</v>
      </c>
      <c r="G32" s="110">
        <v>105129</v>
      </c>
      <c r="H32" s="110">
        <v>206168</v>
      </c>
      <c r="I32" s="111">
        <f t="shared" si="2"/>
        <v>67842</v>
      </c>
      <c r="J32" s="111">
        <f t="shared" si="0"/>
        <v>756582</v>
      </c>
      <c r="K32" s="112">
        <f t="shared" si="3"/>
        <v>9.8501611638644487E-2</v>
      </c>
      <c r="L32" s="113">
        <f t="shared" si="1"/>
        <v>7.4426830138702744</v>
      </c>
    </row>
    <row r="33" spans="1:12" s="114" customFormat="1" ht="21" customHeight="1">
      <c r="A33" s="106" t="s">
        <v>468</v>
      </c>
      <c r="B33" s="107">
        <v>2619</v>
      </c>
      <c r="C33" s="108">
        <v>10.669110907424381</v>
      </c>
      <c r="D33" s="109">
        <v>245466</v>
      </c>
      <c r="E33" s="109">
        <v>174841</v>
      </c>
      <c r="F33" s="110">
        <v>81852</v>
      </c>
      <c r="G33" s="110">
        <v>42483</v>
      </c>
      <c r="H33" s="110">
        <v>124335</v>
      </c>
      <c r="I33" s="111">
        <f t="shared" si="2"/>
        <v>50506</v>
      </c>
      <c r="J33" s="111">
        <f t="shared" si="0"/>
        <v>295972</v>
      </c>
      <c r="K33" s="112">
        <f t="shared" si="3"/>
        <v>0.20575558325796647</v>
      </c>
      <c r="L33" s="113">
        <f t="shared" si="1"/>
        <v>8.8488100225697028</v>
      </c>
    </row>
    <row r="34" spans="1:12" s="114" customFormat="1" ht="21" customHeight="1">
      <c r="A34" s="106" t="s">
        <v>409</v>
      </c>
      <c r="B34" s="107">
        <v>29767</v>
      </c>
      <c r="C34" s="108">
        <v>44.13633377963415</v>
      </c>
      <c r="D34" s="109">
        <v>674438</v>
      </c>
      <c r="E34" s="109">
        <v>287677</v>
      </c>
      <c r="F34" s="110">
        <v>240120</v>
      </c>
      <c r="G34" s="110">
        <v>41086</v>
      </c>
      <c r="H34" s="110">
        <v>281206</v>
      </c>
      <c r="I34" s="111">
        <f t="shared" si="2"/>
        <v>6471</v>
      </c>
      <c r="J34" s="111">
        <f t="shared" si="0"/>
        <v>680909</v>
      </c>
      <c r="K34" s="112">
        <f t="shared" si="3"/>
        <v>9.5946551054359331E-3</v>
      </c>
      <c r="L34" s="113">
        <f t="shared" si="1"/>
        <v>43.716561243866657</v>
      </c>
    </row>
    <row r="35" spans="1:12" s="114" customFormat="1" ht="21" customHeight="1">
      <c r="A35" s="106" t="s">
        <v>469</v>
      </c>
      <c r="B35" s="107">
        <v>2400</v>
      </c>
      <c r="C35" s="108">
        <v>9.3568710623167615</v>
      </c>
      <c r="D35" s="109">
        <v>251340</v>
      </c>
      <c r="E35" s="109">
        <v>142002</v>
      </c>
      <c r="F35" s="110">
        <v>88039</v>
      </c>
      <c r="G35" s="110">
        <v>24515</v>
      </c>
      <c r="H35" s="110">
        <v>112554</v>
      </c>
      <c r="I35" s="111">
        <f t="shared" si="2"/>
        <v>29448</v>
      </c>
      <c r="J35" s="111">
        <f t="shared" si="0"/>
        <v>280788</v>
      </c>
      <c r="K35" s="112">
        <f t="shared" si="3"/>
        <v>0.11716400095488183</v>
      </c>
      <c r="L35" s="113">
        <f t="shared" si="1"/>
        <v>8.5473738193939912</v>
      </c>
    </row>
    <row r="36" spans="1:12" s="114" customFormat="1" ht="21" customHeight="1">
      <c r="A36" s="106" t="s">
        <v>461</v>
      </c>
      <c r="B36" s="107">
        <v>11722</v>
      </c>
      <c r="C36" s="108">
        <v>14.786931692751729</v>
      </c>
      <c r="D36" s="109">
        <v>794189</v>
      </c>
      <c r="E36" s="109">
        <v>430357</v>
      </c>
      <c r="F36" s="110">
        <v>216083</v>
      </c>
      <c r="G36" s="110">
        <v>145515</v>
      </c>
      <c r="H36" s="110">
        <v>361598</v>
      </c>
      <c r="I36" s="111">
        <f t="shared" si="2"/>
        <v>68759</v>
      </c>
      <c r="J36" s="111">
        <f t="shared" si="0"/>
        <v>862948</v>
      </c>
      <c r="K36" s="112">
        <f t="shared" si="3"/>
        <v>8.657762824718046E-2</v>
      </c>
      <c r="L36" s="113">
        <f t="shared" si="1"/>
        <v>13.583669004389604</v>
      </c>
    </row>
    <row r="37" spans="1:12" s="114" customFormat="1" ht="21" customHeight="1">
      <c r="A37" s="106" t="s">
        <v>391</v>
      </c>
      <c r="B37" s="107">
        <v>25109</v>
      </c>
      <c r="C37" s="108">
        <v>111.63425543077156</v>
      </c>
      <c r="D37" s="109">
        <v>224904</v>
      </c>
      <c r="E37" s="109">
        <v>81397</v>
      </c>
      <c r="F37" s="110">
        <v>22860</v>
      </c>
      <c r="G37" s="110">
        <v>61420</v>
      </c>
      <c r="H37" s="110">
        <v>84280</v>
      </c>
      <c r="I37" s="111">
        <f t="shared" si="2"/>
        <v>-2883</v>
      </c>
      <c r="J37" s="111">
        <f t="shared" si="0"/>
        <v>222021</v>
      </c>
      <c r="K37" s="112">
        <f t="shared" si="3"/>
        <v>-1.281880268914737E-2</v>
      </c>
      <c r="L37" s="113">
        <f t="shared" si="1"/>
        <v>113.09290562604438</v>
      </c>
    </row>
    <row r="38" spans="1:12" s="114" customFormat="1" ht="21" customHeight="1">
      <c r="A38" s="106" t="s">
        <v>440</v>
      </c>
      <c r="B38" s="107">
        <v>1573</v>
      </c>
      <c r="C38" s="108">
        <v>3.0847734172151147</v>
      </c>
      <c r="D38" s="109">
        <v>509965</v>
      </c>
      <c r="E38" s="109">
        <v>219987</v>
      </c>
      <c r="F38" s="110">
        <v>139371</v>
      </c>
      <c r="G38" s="110">
        <v>50739</v>
      </c>
      <c r="H38" s="110">
        <v>190110</v>
      </c>
      <c r="I38" s="111">
        <f t="shared" si="2"/>
        <v>29877</v>
      </c>
      <c r="J38" s="111">
        <f t="shared" si="0"/>
        <v>539842</v>
      </c>
      <c r="K38" s="112">
        <f t="shared" si="3"/>
        <v>5.8586373574657083E-2</v>
      </c>
      <c r="L38" s="113">
        <f t="shared" si="1"/>
        <v>2.9138155238014085</v>
      </c>
    </row>
    <row r="39" spans="1:12" s="114" customFormat="1" ht="21" customHeight="1">
      <c r="A39" s="115" t="s">
        <v>422</v>
      </c>
      <c r="B39" s="107">
        <v>3079</v>
      </c>
      <c r="C39" s="108">
        <v>13.126369550574251</v>
      </c>
      <c r="D39" s="109">
        <v>234694</v>
      </c>
      <c r="E39" s="109">
        <v>73062</v>
      </c>
      <c r="F39" s="110">
        <v>26756</v>
      </c>
      <c r="G39" s="110">
        <v>82630</v>
      </c>
      <c r="H39" s="110">
        <v>109386</v>
      </c>
      <c r="I39" s="111">
        <f t="shared" si="2"/>
        <v>-36324</v>
      </c>
      <c r="J39" s="111">
        <f t="shared" si="0"/>
        <v>198370</v>
      </c>
      <c r="K39" s="112">
        <f t="shared" si="3"/>
        <v>-0.15477174533648069</v>
      </c>
      <c r="L39" s="113">
        <f t="shared" si="1"/>
        <v>15.521500226848817</v>
      </c>
    </row>
    <row r="40" spans="1:12" s="114" customFormat="1" ht="21" customHeight="1">
      <c r="A40" s="106" t="s">
        <v>435</v>
      </c>
      <c r="B40" s="107">
        <v>1563</v>
      </c>
      <c r="C40" s="108">
        <v>6.7964795714260866</v>
      </c>
      <c r="D40" s="109">
        <v>229989</v>
      </c>
      <c r="E40" s="109">
        <v>62451</v>
      </c>
      <c r="F40" s="110">
        <v>24452</v>
      </c>
      <c r="G40" s="110">
        <v>86158</v>
      </c>
      <c r="H40" s="110">
        <v>110610</v>
      </c>
      <c r="I40" s="111">
        <f t="shared" si="2"/>
        <v>-48159</v>
      </c>
      <c r="J40" s="111">
        <f t="shared" si="0"/>
        <v>181830</v>
      </c>
      <c r="K40" s="112">
        <f t="shared" si="3"/>
        <v>-0.20939697115949024</v>
      </c>
      <c r="L40" s="113">
        <f t="shared" si="1"/>
        <v>8.595941263817851</v>
      </c>
    </row>
    <row r="41" spans="1:12" s="114" customFormat="1" ht="21" customHeight="1">
      <c r="A41" s="106" t="s">
        <v>430</v>
      </c>
      <c r="B41" s="107">
        <v>2188</v>
      </c>
      <c r="C41" s="108">
        <v>9.3252412288178927</v>
      </c>
      <c r="D41" s="109">
        <v>234618</v>
      </c>
      <c r="E41" s="109">
        <v>80422</v>
      </c>
      <c r="F41" s="110">
        <v>24395</v>
      </c>
      <c r="G41" s="110">
        <v>72686</v>
      </c>
      <c r="H41" s="110">
        <v>97081</v>
      </c>
      <c r="I41" s="111">
        <f t="shared" si="2"/>
        <v>-16659</v>
      </c>
      <c r="J41" s="111">
        <f t="shared" si="0"/>
        <v>217959</v>
      </c>
      <c r="K41" s="112">
        <f t="shared" si="3"/>
        <v>-7.100478224177173E-2</v>
      </c>
      <c r="L41" s="113">
        <f t="shared" si="1"/>
        <v>10.03858523850816</v>
      </c>
    </row>
    <row r="42" spans="1:12" s="114" customFormat="1" ht="21" customHeight="1">
      <c r="A42" s="115" t="s">
        <v>467</v>
      </c>
      <c r="B42" s="107">
        <v>3211</v>
      </c>
      <c r="C42" s="108">
        <v>11.5</v>
      </c>
      <c r="D42" s="109">
        <v>279651</v>
      </c>
      <c r="E42" s="109">
        <v>183235</v>
      </c>
      <c r="F42" s="110">
        <v>96320</v>
      </c>
      <c r="G42" s="110">
        <v>34223</v>
      </c>
      <c r="H42" s="110">
        <v>130543</v>
      </c>
      <c r="I42" s="111">
        <f t="shared" si="2"/>
        <v>52692</v>
      </c>
      <c r="J42" s="111">
        <f t="shared" si="0"/>
        <v>332343</v>
      </c>
      <c r="K42" s="112">
        <f t="shared" si="3"/>
        <v>0.18842056706394755</v>
      </c>
      <c r="L42" s="113">
        <f t="shared" si="1"/>
        <v>9.6617049253331651</v>
      </c>
    </row>
    <row r="43" spans="1:12" s="114" customFormat="1" ht="21" customHeight="1">
      <c r="A43" s="106" t="s">
        <v>407</v>
      </c>
      <c r="B43" s="107">
        <v>14558</v>
      </c>
      <c r="C43" s="108">
        <v>53.757048273519175</v>
      </c>
      <c r="D43" s="109">
        <v>270798</v>
      </c>
      <c r="E43" s="109">
        <v>83755</v>
      </c>
      <c r="F43" s="110">
        <v>41074</v>
      </c>
      <c r="G43" s="110">
        <v>82558</v>
      </c>
      <c r="H43" s="110">
        <v>123632</v>
      </c>
      <c r="I43" s="111">
        <f t="shared" si="2"/>
        <v>-39877</v>
      </c>
      <c r="J43" s="111">
        <f t="shared" si="0"/>
        <v>230921</v>
      </c>
      <c r="K43" s="112">
        <f t="shared" si="3"/>
        <v>-0.14725736526857658</v>
      </c>
      <c r="L43" s="113">
        <f t="shared" si="1"/>
        <v>63.043205252012598</v>
      </c>
    </row>
    <row r="44" spans="1:12" s="114" customFormat="1" ht="21" customHeight="1">
      <c r="A44" s="106" t="s">
        <v>388</v>
      </c>
      <c r="B44" s="107">
        <v>198</v>
      </c>
      <c r="C44" s="108">
        <v>0.84835085734851789</v>
      </c>
      <c r="D44" s="109">
        <v>233394</v>
      </c>
      <c r="E44" s="109">
        <v>75791</v>
      </c>
      <c r="F44" s="110">
        <v>32552</v>
      </c>
      <c r="G44" s="110">
        <v>62780</v>
      </c>
      <c r="H44" s="110">
        <v>95332</v>
      </c>
      <c r="I44" s="111">
        <f t="shared" si="2"/>
        <v>-19541</v>
      </c>
      <c r="J44" s="111">
        <f t="shared" si="0"/>
        <v>213853</v>
      </c>
      <c r="K44" s="112">
        <f t="shared" si="3"/>
        <v>-8.3725374259835297E-2</v>
      </c>
      <c r="L44" s="113">
        <f t="shared" si="1"/>
        <v>0.92586963942521261</v>
      </c>
    </row>
    <row r="45" spans="1:12" s="114" customFormat="1" ht="21" customHeight="1">
      <c r="A45" s="106" t="s">
        <v>372</v>
      </c>
      <c r="B45" s="107">
        <v>12006</v>
      </c>
      <c r="C45" s="108">
        <v>34.511503834611538</v>
      </c>
      <c r="D45" s="109">
        <v>347907</v>
      </c>
      <c r="E45" s="109">
        <v>279176</v>
      </c>
      <c r="F45" s="110">
        <v>140310</v>
      </c>
      <c r="G45" s="110">
        <v>28116</v>
      </c>
      <c r="H45" s="110">
        <v>168426</v>
      </c>
      <c r="I45" s="111">
        <f t="shared" si="2"/>
        <v>110750</v>
      </c>
      <c r="J45" s="111">
        <f t="shared" si="0"/>
        <v>458657</v>
      </c>
      <c r="K45" s="112">
        <f t="shared" si="3"/>
        <v>0.31833219797244666</v>
      </c>
      <c r="L45" s="113">
        <f t="shared" si="1"/>
        <v>26.176423776373195</v>
      </c>
    </row>
    <row r="46" spans="1:12" s="114" customFormat="1" ht="21" customHeight="1">
      <c r="A46" s="106" t="s">
        <v>414</v>
      </c>
      <c r="B46" s="107">
        <v>52915</v>
      </c>
      <c r="C46" s="108">
        <v>24.09702747921822</v>
      </c>
      <c r="D46" s="109">
        <v>2197374</v>
      </c>
      <c r="E46" s="109">
        <v>1760740</v>
      </c>
      <c r="F46" s="110">
        <v>865957</v>
      </c>
      <c r="G46" s="110">
        <v>194675</v>
      </c>
      <c r="H46" s="110">
        <v>1060632</v>
      </c>
      <c r="I46" s="111">
        <f t="shared" si="2"/>
        <v>700108</v>
      </c>
      <c r="J46" s="111">
        <f t="shared" si="0"/>
        <v>2897482</v>
      </c>
      <c r="K46" s="112">
        <f t="shared" si="3"/>
        <v>0.31861121502302292</v>
      </c>
      <c r="L46" s="113">
        <f t="shared" si="1"/>
        <v>18.262408532650074</v>
      </c>
    </row>
    <row r="47" spans="1:12" s="114" customFormat="1" ht="21" customHeight="1">
      <c r="A47" s="106" t="s">
        <v>463</v>
      </c>
      <c r="B47" s="107">
        <v>11246</v>
      </c>
      <c r="C47" s="108">
        <v>13.334234455348811</v>
      </c>
      <c r="D47" s="109">
        <v>838425</v>
      </c>
      <c r="E47" s="109">
        <v>516324</v>
      </c>
      <c r="F47" s="110">
        <v>300827</v>
      </c>
      <c r="G47" s="110">
        <v>89036</v>
      </c>
      <c r="H47" s="110">
        <v>389863</v>
      </c>
      <c r="I47" s="111">
        <f t="shared" si="2"/>
        <v>126461</v>
      </c>
      <c r="J47" s="111">
        <f t="shared" si="0"/>
        <v>964886</v>
      </c>
      <c r="K47" s="112">
        <f t="shared" si="3"/>
        <v>0.15083161880907653</v>
      </c>
      <c r="L47" s="113">
        <f t="shared" si="1"/>
        <v>11.655262901524118</v>
      </c>
    </row>
    <row r="48" spans="1:12" s="114" customFormat="1" ht="21" customHeight="1">
      <c r="A48" s="106" t="s">
        <v>408</v>
      </c>
      <c r="B48" s="107">
        <v>8508</v>
      </c>
      <c r="C48" s="108">
        <v>35.941803680359584</v>
      </c>
      <c r="D48" s="109">
        <v>236724</v>
      </c>
      <c r="E48" s="109">
        <v>249105</v>
      </c>
      <c r="F48" s="110">
        <v>50810</v>
      </c>
      <c r="G48" s="110">
        <v>64951</v>
      </c>
      <c r="H48" s="110">
        <v>115761</v>
      </c>
      <c r="I48" s="111">
        <f t="shared" si="2"/>
        <v>133344</v>
      </c>
      <c r="J48" s="111">
        <f t="shared" si="0"/>
        <v>370068</v>
      </c>
      <c r="K48" s="112">
        <f t="shared" si="3"/>
        <v>0.56328889339483956</v>
      </c>
      <c r="L48" s="113">
        <f t="shared" si="1"/>
        <v>22.990369337527159</v>
      </c>
    </row>
    <row r="49" spans="1:12" s="114" customFormat="1" ht="21" customHeight="1">
      <c r="A49" s="106" t="s">
        <v>433</v>
      </c>
      <c r="B49" s="107">
        <v>1869</v>
      </c>
      <c r="C49" s="108">
        <v>8.1739579187677407</v>
      </c>
      <c r="D49" s="109">
        <v>228652</v>
      </c>
      <c r="E49" s="109">
        <v>183921</v>
      </c>
      <c r="F49" s="110">
        <v>44283</v>
      </c>
      <c r="G49" s="110">
        <v>72992</v>
      </c>
      <c r="H49" s="110">
        <v>117275</v>
      </c>
      <c r="I49" s="111">
        <f t="shared" si="2"/>
        <v>66646</v>
      </c>
      <c r="J49" s="111">
        <f t="shared" si="0"/>
        <v>295298</v>
      </c>
      <c r="K49" s="112">
        <f t="shared" si="3"/>
        <v>0.29147350558927976</v>
      </c>
      <c r="L49" s="113">
        <f t="shared" si="1"/>
        <v>6.3291996559407782</v>
      </c>
    </row>
    <row r="50" spans="1:12" s="114" customFormat="1" ht="21" customHeight="1">
      <c r="A50" s="106" t="s">
        <v>449</v>
      </c>
      <c r="B50" s="107">
        <v>65954</v>
      </c>
      <c r="C50" s="108">
        <v>78.2759680648672</v>
      </c>
      <c r="D50" s="109">
        <v>842588</v>
      </c>
      <c r="E50" s="109">
        <v>463286</v>
      </c>
      <c r="F50" s="110">
        <v>350221</v>
      </c>
      <c r="G50" s="110">
        <v>35518</v>
      </c>
      <c r="H50" s="110">
        <v>385739</v>
      </c>
      <c r="I50" s="111">
        <f t="shared" si="2"/>
        <v>77547</v>
      </c>
      <c r="J50" s="111">
        <f t="shared" si="0"/>
        <v>920135</v>
      </c>
      <c r="K50" s="112">
        <f t="shared" si="3"/>
        <v>9.2034303835326403E-2</v>
      </c>
      <c r="L50" s="113">
        <f t="shared" si="1"/>
        <v>71.678612377531564</v>
      </c>
    </row>
    <row r="51" spans="1:12" s="114" customFormat="1" ht="21" customHeight="1">
      <c r="A51" s="106" t="s">
        <v>376</v>
      </c>
      <c r="B51" s="107">
        <v>1660</v>
      </c>
      <c r="C51" s="108">
        <v>6.4505599552346684</v>
      </c>
      <c r="D51" s="109">
        <v>257345</v>
      </c>
      <c r="E51" s="109">
        <v>126628</v>
      </c>
      <c r="F51" s="110">
        <v>37156</v>
      </c>
      <c r="G51" s="110">
        <v>90363</v>
      </c>
      <c r="H51" s="110">
        <v>127519</v>
      </c>
      <c r="I51" s="111">
        <f t="shared" si="2"/>
        <v>-891</v>
      </c>
      <c r="J51" s="111">
        <f t="shared" si="0"/>
        <v>256454</v>
      </c>
      <c r="K51" s="112">
        <f t="shared" si="3"/>
        <v>-3.46227826458645E-3</v>
      </c>
      <c r="L51" s="113">
        <f t="shared" si="1"/>
        <v>6.4728957239894873</v>
      </c>
    </row>
    <row r="52" spans="1:12" s="114" customFormat="1" ht="21" customHeight="1">
      <c r="A52" s="106" t="s">
        <v>453</v>
      </c>
      <c r="B52" s="107">
        <v>17683</v>
      </c>
      <c r="C52" s="108">
        <v>37.864528797212891</v>
      </c>
      <c r="D52" s="109">
        <v>467082</v>
      </c>
      <c r="E52" s="109">
        <v>313557</v>
      </c>
      <c r="F52" s="110">
        <v>140844</v>
      </c>
      <c r="G52" s="110">
        <v>88237</v>
      </c>
      <c r="H52" s="110">
        <v>229081</v>
      </c>
      <c r="I52" s="111">
        <f t="shared" si="2"/>
        <v>84476</v>
      </c>
      <c r="J52" s="111">
        <f t="shared" si="0"/>
        <v>551558</v>
      </c>
      <c r="K52" s="112">
        <f t="shared" si="3"/>
        <v>0.18085903545844198</v>
      </c>
      <c r="L52" s="113">
        <f t="shared" si="1"/>
        <v>32.060091595081566</v>
      </c>
    </row>
    <row r="53" spans="1:12" s="114" customFormat="1" ht="21" customHeight="1">
      <c r="A53" s="106" t="s">
        <v>472</v>
      </c>
      <c r="B53" s="107">
        <v>1412</v>
      </c>
      <c r="C53" s="108">
        <v>5.6902902370416939</v>
      </c>
      <c r="D53" s="109">
        <v>249085</v>
      </c>
      <c r="E53" s="109">
        <v>88937</v>
      </c>
      <c r="F53" s="110">
        <v>83362</v>
      </c>
      <c r="G53" s="110">
        <v>5039</v>
      </c>
      <c r="H53" s="110">
        <v>88401</v>
      </c>
      <c r="I53" s="111">
        <f t="shared" si="2"/>
        <v>536</v>
      </c>
      <c r="J53" s="111">
        <f t="shared" si="0"/>
        <v>249621</v>
      </c>
      <c r="K53" s="112">
        <f t="shared" si="3"/>
        <v>2.1518758656683462E-3</v>
      </c>
      <c r="L53" s="113">
        <f t="shared" si="1"/>
        <v>5.6565753682582791</v>
      </c>
    </row>
    <row r="54" spans="1:12" s="114" customFormat="1" ht="21" customHeight="1">
      <c r="A54" s="106" t="s">
        <v>436</v>
      </c>
      <c r="B54" s="107">
        <v>3072</v>
      </c>
      <c r="C54" s="108">
        <v>5.0904077628718376</v>
      </c>
      <c r="D54" s="109">
        <v>603525</v>
      </c>
      <c r="E54" s="109">
        <v>334354</v>
      </c>
      <c r="F54" s="110">
        <v>130238</v>
      </c>
      <c r="G54" s="110">
        <v>129996</v>
      </c>
      <c r="H54" s="110">
        <v>260234</v>
      </c>
      <c r="I54" s="111">
        <f t="shared" si="2"/>
        <v>74120</v>
      </c>
      <c r="J54" s="111">
        <f t="shared" si="0"/>
        <v>677645</v>
      </c>
      <c r="K54" s="112">
        <f t="shared" si="3"/>
        <v>0.12281181392651505</v>
      </c>
      <c r="L54" s="113">
        <f t="shared" si="1"/>
        <v>4.5333471065233271</v>
      </c>
    </row>
    <row r="55" spans="1:12" s="114" customFormat="1" ht="21" customHeight="1">
      <c r="A55" s="106" t="s">
        <v>473</v>
      </c>
      <c r="B55" s="107">
        <v>4424</v>
      </c>
      <c r="C55" s="108">
        <v>14.343704203250029</v>
      </c>
      <c r="D55" s="109">
        <v>308428</v>
      </c>
      <c r="E55" s="109">
        <v>181949</v>
      </c>
      <c r="F55" s="110">
        <v>130170</v>
      </c>
      <c r="G55" s="110">
        <v>23361</v>
      </c>
      <c r="H55" s="110">
        <v>153531</v>
      </c>
      <c r="I55" s="111">
        <f t="shared" si="2"/>
        <v>28418</v>
      </c>
      <c r="J55" s="111">
        <f t="shared" si="0"/>
        <v>336846</v>
      </c>
      <c r="K55" s="112">
        <f t="shared" si="3"/>
        <v>9.2138197569611058E-2</v>
      </c>
      <c r="L55" s="113">
        <f t="shared" si="1"/>
        <v>13.133598142771474</v>
      </c>
    </row>
    <row r="56" spans="1:12" s="114" customFormat="1" ht="21" customHeight="1">
      <c r="A56" s="106" t="s">
        <v>429</v>
      </c>
      <c r="B56" s="107">
        <v>3102</v>
      </c>
      <c r="C56" s="108">
        <v>11.542840982667133</v>
      </c>
      <c r="D56" s="109">
        <v>268743</v>
      </c>
      <c r="E56" s="109">
        <v>158711</v>
      </c>
      <c r="F56" s="110">
        <v>129412</v>
      </c>
      <c r="G56" s="110">
        <v>14276</v>
      </c>
      <c r="H56" s="110">
        <v>143688</v>
      </c>
      <c r="I56" s="111">
        <f t="shared" si="2"/>
        <v>15023</v>
      </c>
      <c r="J56" s="111">
        <f t="shared" si="0"/>
        <v>283766</v>
      </c>
      <c r="K56" s="112">
        <f t="shared" si="3"/>
        <v>5.5900990909530664E-2</v>
      </c>
      <c r="L56" s="113">
        <f t="shared" si="1"/>
        <v>10.931542186167475</v>
      </c>
    </row>
    <row r="57" spans="1:12" s="114" customFormat="1" ht="21" customHeight="1">
      <c r="A57" s="106" t="s">
        <v>382</v>
      </c>
      <c r="B57" s="107">
        <v>3125</v>
      </c>
      <c r="C57" s="108">
        <v>6.657037927009041</v>
      </c>
      <c r="D57" s="109">
        <v>469384</v>
      </c>
      <c r="E57" s="109">
        <v>177431</v>
      </c>
      <c r="F57" s="110">
        <v>68424</v>
      </c>
      <c r="G57" s="110">
        <v>141781</v>
      </c>
      <c r="H57" s="110">
        <v>210205</v>
      </c>
      <c r="I57" s="111">
        <f t="shared" si="2"/>
        <v>-32774</v>
      </c>
      <c r="J57" s="111">
        <f t="shared" si="0"/>
        <v>436610</v>
      </c>
      <c r="K57" s="112">
        <f t="shared" si="3"/>
        <v>-6.9823428152642614E-2</v>
      </c>
      <c r="L57" s="113">
        <f t="shared" si="1"/>
        <v>7.157417374773825</v>
      </c>
    </row>
    <row r="58" spans="1:12" s="114" customFormat="1" ht="21" customHeight="1">
      <c r="A58" s="106" t="s">
        <v>381</v>
      </c>
      <c r="B58" s="107">
        <v>36177</v>
      </c>
      <c r="C58" s="108">
        <v>9.3136304622677866</v>
      </c>
      <c r="D58" s="109">
        <v>3884340</v>
      </c>
      <c r="E58" s="109">
        <v>1994059</v>
      </c>
      <c r="F58" s="110">
        <v>1175776</v>
      </c>
      <c r="G58" s="110">
        <v>624885</v>
      </c>
      <c r="H58" s="110">
        <v>1800661</v>
      </c>
      <c r="I58" s="111">
        <f t="shared" si="2"/>
        <v>193398</v>
      </c>
      <c r="J58" s="111">
        <f t="shared" si="0"/>
        <v>4077738</v>
      </c>
      <c r="K58" s="112">
        <f t="shared" si="3"/>
        <v>4.9789153369684425E-2</v>
      </c>
      <c r="L58" s="113">
        <f t="shared" si="1"/>
        <v>8.8718304118606941</v>
      </c>
    </row>
    <row r="59" spans="1:12" s="114" customFormat="1" ht="21" customHeight="1">
      <c r="A59" s="106" t="s">
        <v>457</v>
      </c>
      <c r="B59" s="107">
        <v>16122</v>
      </c>
      <c r="C59" s="108">
        <v>21.301953405775656</v>
      </c>
      <c r="D59" s="109">
        <v>756832</v>
      </c>
      <c r="E59" s="109">
        <v>437071</v>
      </c>
      <c r="F59" s="117" t="s">
        <v>521</v>
      </c>
      <c r="G59" s="117" t="s">
        <v>522</v>
      </c>
      <c r="H59" s="117" t="s">
        <v>523</v>
      </c>
      <c r="I59" s="111">
        <f t="shared" si="2"/>
        <v>81900</v>
      </c>
      <c r="J59" s="111">
        <f t="shared" si="0"/>
        <v>838732</v>
      </c>
      <c r="K59" s="112">
        <f t="shared" si="3"/>
        <v>0.10821424041266754</v>
      </c>
      <c r="L59" s="113">
        <f t="shared" si="1"/>
        <v>19.221873017841219</v>
      </c>
    </row>
    <row r="60" spans="1:12" s="114" customFormat="1" ht="21" customHeight="1">
      <c r="A60" s="106" t="s">
        <v>470</v>
      </c>
      <c r="B60" s="107">
        <v>2224</v>
      </c>
      <c r="C60" s="108">
        <v>9.2845394050213326</v>
      </c>
      <c r="D60" s="109">
        <v>239544</v>
      </c>
      <c r="E60" s="109">
        <v>129360</v>
      </c>
      <c r="F60" s="110">
        <v>102988</v>
      </c>
      <c r="G60" s="110">
        <v>10494</v>
      </c>
      <c r="H60" s="110">
        <v>113482</v>
      </c>
      <c r="I60" s="111">
        <f t="shared" si="2"/>
        <v>15878</v>
      </c>
      <c r="J60" s="111">
        <f t="shared" si="0"/>
        <v>255422</v>
      </c>
      <c r="K60" s="112">
        <f t="shared" si="3"/>
        <v>6.6284273452893838E-2</v>
      </c>
      <c r="L60" s="113">
        <f t="shared" si="1"/>
        <v>8.707159132729366</v>
      </c>
    </row>
    <row r="61" spans="1:12" s="114" customFormat="1" ht="21" customHeight="1">
      <c r="A61" s="115" t="s">
        <v>418</v>
      </c>
      <c r="B61" s="107">
        <v>5422</v>
      </c>
      <c r="C61" s="108">
        <v>22.281215070024327</v>
      </c>
      <c r="D61" s="109">
        <v>243337</v>
      </c>
      <c r="E61" s="109">
        <v>198444</v>
      </c>
      <c r="F61" s="110">
        <v>102677</v>
      </c>
      <c r="G61" s="110">
        <v>36211</v>
      </c>
      <c r="H61" s="110">
        <v>138888</v>
      </c>
      <c r="I61" s="111">
        <f t="shared" si="2"/>
        <v>59556</v>
      </c>
      <c r="J61" s="111">
        <f t="shared" si="0"/>
        <v>302893</v>
      </c>
      <c r="K61" s="112">
        <f t="shared" si="3"/>
        <v>0.24474699696305946</v>
      </c>
      <c r="L61" s="113">
        <f t="shared" si="1"/>
        <v>17.900710812068951</v>
      </c>
    </row>
    <row r="62" spans="1:12" s="114" customFormat="1" ht="21" customHeight="1">
      <c r="A62" s="106" t="s">
        <v>464</v>
      </c>
      <c r="B62" s="107">
        <v>9390</v>
      </c>
      <c r="C62" s="108">
        <v>14.369882929068789</v>
      </c>
      <c r="D62" s="109">
        <v>653450</v>
      </c>
      <c r="E62" s="109">
        <v>408176</v>
      </c>
      <c r="F62" s="110">
        <v>235176</v>
      </c>
      <c r="G62" s="110">
        <v>43727</v>
      </c>
      <c r="H62" s="110">
        <v>278903</v>
      </c>
      <c r="I62" s="111">
        <f t="shared" si="2"/>
        <v>129273</v>
      </c>
      <c r="J62" s="111">
        <f t="shared" si="0"/>
        <v>782723</v>
      </c>
      <c r="K62" s="112">
        <f t="shared" si="3"/>
        <v>0.19783150967939397</v>
      </c>
      <c r="L62" s="113">
        <f t="shared" si="1"/>
        <v>11.996581166006365</v>
      </c>
    </row>
    <row r="63" spans="1:12" s="114" customFormat="1" ht="21" customHeight="1">
      <c r="A63" s="106" t="s">
        <v>439</v>
      </c>
      <c r="B63" s="107">
        <v>2378</v>
      </c>
      <c r="C63" s="108">
        <v>5.1968259587794234</v>
      </c>
      <c r="D63" s="109">
        <v>457595</v>
      </c>
      <c r="E63" s="109">
        <v>158679</v>
      </c>
      <c r="F63" s="110">
        <v>72607</v>
      </c>
      <c r="G63" s="110">
        <v>129241</v>
      </c>
      <c r="H63" s="110">
        <v>201848</v>
      </c>
      <c r="I63" s="111">
        <f t="shared" si="2"/>
        <v>-43169</v>
      </c>
      <c r="J63" s="111">
        <f t="shared" si="0"/>
        <v>414426</v>
      </c>
      <c r="K63" s="112">
        <f t="shared" si="3"/>
        <v>-9.4338880451053875E-2</v>
      </c>
      <c r="L63" s="113">
        <f t="shared" si="1"/>
        <v>5.7380569751897808</v>
      </c>
    </row>
    <row r="64" spans="1:12" s="114" customFormat="1" ht="21" customHeight="1">
      <c r="A64" s="106" t="s">
        <v>385</v>
      </c>
      <c r="B64" s="107">
        <v>1442</v>
      </c>
      <c r="C64" s="108">
        <v>3.5</v>
      </c>
      <c r="D64" s="109">
        <v>417670</v>
      </c>
      <c r="E64" s="109">
        <v>424452</v>
      </c>
      <c r="F64" s="110">
        <v>104953</v>
      </c>
      <c r="G64" s="110">
        <v>87217</v>
      </c>
      <c r="H64" s="110">
        <v>192170</v>
      </c>
      <c r="I64" s="111">
        <f t="shared" si="2"/>
        <v>232282</v>
      </c>
      <c r="J64" s="111">
        <f t="shared" si="0"/>
        <v>649952</v>
      </c>
      <c r="K64" s="112">
        <f t="shared" si="3"/>
        <v>0.55613762060957217</v>
      </c>
      <c r="L64" s="113">
        <f t="shared" si="1"/>
        <v>2.218625375412338</v>
      </c>
    </row>
    <row r="65" spans="1:12" s="114" customFormat="1" ht="21" customHeight="1">
      <c r="A65" s="106" t="s">
        <v>396</v>
      </c>
      <c r="B65" s="107">
        <v>5224</v>
      </c>
      <c r="C65" s="108">
        <v>8.718814882069017</v>
      </c>
      <c r="D65" s="109">
        <v>599168</v>
      </c>
      <c r="E65" s="109">
        <v>288389</v>
      </c>
      <c r="F65" s="110">
        <v>154414</v>
      </c>
      <c r="G65" s="110">
        <v>101854</v>
      </c>
      <c r="H65" s="110">
        <v>256268</v>
      </c>
      <c r="I65" s="111">
        <f t="shared" si="2"/>
        <v>32121</v>
      </c>
      <c r="J65" s="111">
        <f t="shared" si="0"/>
        <v>631289</v>
      </c>
      <c r="K65" s="112">
        <f t="shared" si="3"/>
        <v>5.360933828241829E-2</v>
      </c>
      <c r="L65" s="113">
        <f t="shared" si="1"/>
        <v>8.2751323086573656</v>
      </c>
    </row>
    <row r="66" spans="1:12" s="114" customFormat="1" ht="21" customHeight="1">
      <c r="A66" s="106" t="s">
        <v>378</v>
      </c>
      <c r="B66" s="107">
        <v>5056</v>
      </c>
      <c r="C66" s="108">
        <v>12.63778838703227</v>
      </c>
      <c r="D66" s="109">
        <v>400079</v>
      </c>
      <c r="E66" s="109">
        <v>318694</v>
      </c>
      <c r="F66" s="110">
        <v>108836</v>
      </c>
      <c r="G66" s="110">
        <v>106781</v>
      </c>
      <c r="H66" s="110">
        <v>215617</v>
      </c>
      <c r="I66" s="111">
        <f t="shared" si="2"/>
        <v>103077</v>
      </c>
      <c r="J66" s="111">
        <f t="shared" si="0"/>
        <v>503156</v>
      </c>
      <c r="K66" s="112">
        <f t="shared" si="3"/>
        <v>0.25764161578088329</v>
      </c>
      <c r="L66" s="113">
        <f t="shared" si="1"/>
        <v>10.048573404669725</v>
      </c>
    </row>
    <row r="67" spans="1:12" s="114" customFormat="1" ht="21" customHeight="1">
      <c r="A67" s="106" t="s">
        <v>451</v>
      </c>
      <c r="B67" s="107">
        <v>32288</v>
      </c>
      <c r="C67" s="108">
        <v>49.025056103686296</v>
      </c>
      <c r="D67" s="109">
        <v>658602</v>
      </c>
      <c r="E67" s="109">
        <v>434338</v>
      </c>
      <c r="F67" s="110">
        <v>260362</v>
      </c>
      <c r="G67" s="110">
        <v>75451</v>
      </c>
      <c r="H67" s="110">
        <v>335813</v>
      </c>
      <c r="I67" s="111">
        <f t="shared" si="2"/>
        <v>98525</v>
      </c>
      <c r="J67" s="111">
        <f t="shared" si="0"/>
        <v>757127</v>
      </c>
      <c r="K67" s="112">
        <f t="shared" si="3"/>
        <v>0.14959717705078332</v>
      </c>
      <c r="L67" s="113">
        <f t="shared" si="1"/>
        <v>42.645421441845293</v>
      </c>
    </row>
    <row r="68" spans="1:12" s="114" customFormat="1" ht="21" customHeight="1">
      <c r="A68" s="115" t="s">
        <v>446</v>
      </c>
      <c r="B68" s="107">
        <v>27208</v>
      </c>
      <c r="C68" s="108">
        <v>71.842942582152816</v>
      </c>
      <c r="D68" s="109">
        <v>378715</v>
      </c>
      <c r="E68" s="109">
        <v>216382</v>
      </c>
      <c r="F68" s="110">
        <v>126623</v>
      </c>
      <c r="G68" s="110">
        <v>43980</v>
      </c>
      <c r="H68" s="110">
        <v>170603</v>
      </c>
      <c r="I68" s="111">
        <f t="shared" si="2"/>
        <v>45779</v>
      </c>
      <c r="J68" s="111">
        <f t="shared" si="0"/>
        <v>424494</v>
      </c>
      <c r="K68" s="112">
        <f t="shared" si="3"/>
        <v>0.12087981727684406</v>
      </c>
      <c r="L68" s="113">
        <f t="shared" si="1"/>
        <v>64.095134442418498</v>
      </c>
    </row>
    <row r="69" spans="1:12" s="114" customFormat="1" ht="21" customHeight="1">
      <c r="A69" s="106" t="s">
        <v>373</v>
      </c>
      <c r="B69" s="107">
        <v>39006</v>
      </c>
      <c r="C69" s="108">
        <v>4.640346939870474</v>
      </c>
      <c r="D69" s="109">
        <v>8405837</v>
      </c>
      <c r="E69" s="109">
        <v>4486703</v>
      </c>
      <c r="F69" s="110">
        <v>3527001</v>
      </c>
      <c r="G69" s="110">
        <v>287139</v>
      </c>
      <c r="H69" s="110">
        <v>3814140</v>
      </c>
      <c r="I69" s="111">
        <f t="shared" si="2"/>
        <v>672563</v>
      </c>
      <c r="J69" s="111">
        <f t="shared" si="0"/>
        <v>9078400</v>
      </c>
      <c r="K69" s="112">
        <f t="shared" si="3"/>
        <v>8.0011425394044641E-2</v>
      </c>
      <c r="L69" s="113">
        <f t="shared" si="1"/>
        <v>4.2965720831864651</v>
      </c>
    </row>
    <row r="70" spans="1:12" s="114" customFormat="1" ht="21" customHeight="1">
      <c r="A70" s="106" t="s">
        <v>386</v>
      </c>
      <c r="B70" s="107">
        <v>847</v>
      </c>
      <c r="C70" s="108">
        <v>3.042090027188455</v>
      </c>
      <c r="D70" s="109">
        <v>278436</v>
      </c>
      <c r="E70" s="109">
        <v>161804</v>
      </c>
      <c r="F70" s="110">
        <v>43660</v>
      </c>
      <c r="G70" s="110">
        <v>63487</v>
      </c>
      <c r="H70" s="110">
        <v>107147</v>
      </c>
      <c r="I70" s="111">
        <f t="shared" si="2"/>
        <v>54657</v>
      </c>
      <c r="J70" s="111">
        <f t="shared" ref="J70:J105" si="4">D70+(E70-F70)-(H70-F70)</f>
        <v>333093</v>
      </c>
      <c r="K70" s="112">
        <f t="shared" si="3"/>
        <v>0.1963000474076628</v>
      </c>
      <c r="L70" s="113">
        <f t="shared" ref="L70:L105" si="5">B70/(J70/1000)</f>
        <v>2.5428333828690484</v>
      </c>
    </row>
    <row r="71" spans="1:12" s="114" customFormat="1" ht="21" customHeight="1">
      <c r="A71" s="115" t="s">
        <v>441</v>
      </c>
      <c r="B71" s="107">
        <v>607</v>
      </c>
      <c r="C71" s="108">
        <v>2.466086235826098</v>
      </c>
      <c r="D71" s="109">
        <v>246139</v>
      </c>
      <c r="E71" s="109">
        <v>178550</v>
      </c>
      <c r="F71" s="110">
        <v>82147</v>
      </c>
      <c r="G71" s="110">
        <v>40323</v>
      </c>
      <c r="H71" s="110">
        <v>122470</v>
      </c>
      <c r="I71" s="111">
        <f t="shared" ref="I71:I105" si="6">J71-D71</f>
        <v>56080</v>
      </c>
      <c r="J71" s="111">
        <f t="shared" si="4"/>
        <v>302219</v>
      </c>
      <c r="K71" s="112">
        <f t="shared" si="3"/>
        <v>0.22783874152409817</v>
      </c>
      <c r="L71" s="113">
        <f t="shared" si="5"/>
        <v>2.008477296265291</v>
      </c>
    </row>
    <row r="72" spans="1:12" s="114" customFormat="1" ht="21" customHeight="1">
      <c r="A72" s="115" t="s">
        <v>474</v>
      </c>
      <c r="B72" s="107">
        <v>859</v>
      </c>
      <c r="C72" s="108">
        <v>3.7861925184130607</v>
      </c>
      <c r="D72" s="109">
        <v>226872</v>
      </c>
      <c r="E72" s="109">
        <v>54391</v>
      </c>
      <c r="F72" s="110">
        <v>18503</v>
      </c>
      <c r="G72" s="110">
        <v>76681</v>
      </c>
      <c r="H72" s="110">
        <v>95184</v>
      </c>
      <c r="I72" s="111">
        <f t="shared" si="6"/>
        <v>-40793</v>
      </c>
      <c r="J72" s="111">
        <f t="shared" si="4"/>
        <v>186079</v>
      </c>
      <c r="K72" s="112">
        <f t="shared" si="3"/>
        <v>-0.17980623435241017</v>
      </c>
      <c r="L72" s="113">
        <f t="shared" si="5"/>
        <v>4.6163188753163977</v>
      </c>
    </row>
    <row r="73" spans="1:12" s="114" customFormat="1" ht="21" customHeight="1">
      <c r="A73" s="106" t="s">
        <v>375</v>
      </c>
      <c r="B73" s="107">
        <v>6063</v>
      </c>
      <c r="C73" s="108">
        <v>14.924197482849358</v>
      </c>
      <c r="D73" s="109">
        <v>406228</v>
      </c>
      <c r="E73" s="109">
        <v>188941</v>
      </c>
      <c r="F73" s="110">
        <v>76332</v>
      </c>
      <c r="G73" s="110">
        <v>113962</v>
      </c>
      <c r="H73" s="110">
        <v>190294</v>
      </c>
      <c r="I73" s="111">
        <f t="shared" si="6"/>
        <v>-1353</v>
      </c>
      <c r="J73" s="111">
        <f t="shared" si="4"/>
        <v>404875</v>
      </c>
      <c r="K73" s="112">
        <f t="shared" si="3"/>
        <v>-3.3306419055308843E-3</v>
      </c>
      <c r="L73" s="113">
        <f t="shared" si="5"/>
        <v>14.974992281568385</v>
      </c>
    </row>
    <row r="74" spans="1:12" s="114" customFormat="1" ht="21" customHeight="1">
      <c r="A74" s="106" t="s">
        <v>456</v>
      </c>
      <c r="B74" s="107">
        <v>26004</v>
      </c>
      <c r="C74" s="108">
        <v>42.586712041833366</v>
      </c>
      <c r="D74" s="109">
        <v>610617</v>
      </c>
      <c r="E74" s="109">
        <v>401607</v>
      </c>
      <c r="F74" s="110">
        <v>236498</v>
      </c>
      <c r="G74" s="110">
        <v>56708</v>
      </c>
      <c r="H74" s="110">
        <v>293206</v>
      </c>
      <c r="I74" s="111">
        <f t="shared" si="6"/>
        <v>108401</v>
      </c>
      <c r="J74" s="111">
        <f t="shared" si="4"/>
        <v>719018</v>
      </c>
      <c r="K74" s="112">
        <f t="shared" si="3"/>
        <v>0.17752699318885651</v>
      </c>
      <c r="L74" s="113">
        <f t="shared" si="5"/>
        <v>36.165993062760599</v>
      </c>
    </row>
    <row r="75" spans="1:12" s="114" customFormat="1" ht="21" customHeight="1">
      <c r="A75" s="106" t="s">
        <v>416</v>
      </c>
      <c r="B75" s="107">
        <v>10493</v>
      </c>
      <c r="C75" s="108">
        <v>24.157770292826342</v>
      </c>
      <c r="D75" s="109">
        <v>434353</v>
      </c>
      <c r="E75" s="109">
        <v>302802</v>
      </c>
      <c r="F75" s="110">
        <v>180358</v>
      </c>
      <c r="G75" s="110">
        <v>39999</v>
      </c>
      <c r="H75" s="110">
        <v>220357</v>
      </c>
      <c r="I75" s="111">
        <f t="shared" si="6"/>
        <v>82445</v>
      </c>
      <c r="J75" s="111">
        <f t="shared" si="4"/>
        <v>516798</v>
      </c>
      <c r="K75" s="112">
        <f t="shared" ref="K75:K105" si="7">I75/D75</f>
        <v>0.18981105230077841</v>
      </c>
      <c r="L75" s="113">
        <f t="shared" si="5"/>
        <v>20.30387114501217</v>
      </c>
    </row>
    <row r="76" spans="1:12" s="114" customFormat="1" ht="21" customHeight="1">
      <c r="A76" s="106" t="s">
        <v>431</v>
      </c>
      <c r="B76" s="107">
        <v>2972</v>
      </c>
      <c r="C76" s="108">
        <v>11.632867940332625</v>
      </c>
      <c r="D76" s="109">
        <v>255479</v>
      </c>
      <c r="E76" s="109">
        <v>342051</v>
      </c>
      <c r="F76" s="110">
        <v>73883</v>
      </c>
      <c r="G76" s="110">
        <v>55030</v>
      </c>
      <c r="H76" s="110">
        <v>128913</v>
      </c>
      <c r="I76" s="111">
        <f t="shared" si="6"/>
        <v>213138</v>
      </c>
      <c r="J76" s="111">
        <f t="shared" si="4"/>
        <v>468617</v>
      </c>
      <c r="K76" s="112">
        <f t="shared" si="7"/>
        <v>0.83426817859784952</v>
      </c>
      <c r="L76" s="113">
        <f t="shared" si="5"/>
        <v>6.3420661222277461</v>
      </c>
    </row>
    <row r="77" spans="1:12" s="114" customFormat="1" ht="21" customHeight="1">
      <c r="A77" s="106" t="s">
        <v>379</v>
      </c>
      <c r="B77" s="107">
        <v>10815</v>
      </c>
      <c r="C77" s="108">
        <v>6.963200947742191</v>
      </c>
      <c r="D77" s="109">
        <v>1553165</v>
      </c>
      <c r="E77" s="109">
        <v>731835</v>
      </c>
      <c r="F77" s="110">
        <v>476706</v>
      </c>
      <c r="G77" s="110">
        <v>149502</v>
      </c>
      <c r="H77" s="110">
        <v>626208</v>
      </c>
      <c r="I77" s="111">
        <f t="shared" si="6"/>
        <v>105627</v>
      </c>
      <c r="J77" s="111">
        <f t="shared" si="4"/>
        <v>1658792</v>
      </c>
      <c r="K77" s="112">
        <f t="shared" si="7"/>
        <v>6.8007584512913957E-2</v>
      </c>
      <c r="L77" s="113">
        <f t="shared" si="5"/>
        <v>6.519804773594279</v>
      </c>
    </row>
    <row r="78" spans="1:12" s="114" customFormat="1" ht="21" customHeight="1">
      <c r="A78" s="106" t="s">
        <v>412</v>
      </c>
      <c r="B78" s="107">
        <v>49254</v>
      </c>
      <c r="C78" s="108">
        <v>32.545971994896149</v>
      </c>
      <c r="D78" s="109">
        <v>1513350</v>
      </c>
      <c r="E78" s="109">
        <v>785833</v>
      </c>
      <c r="F78" s="110">
        <v>438320</v>
      </c>
      <c r="G78" s="110">
        <v>230576</v>
      </c>
      <c r="H78" s="110">
        <v>668896</v>
      </c>
      <c r="I78" s="111">
        <f t="shared" si="6"/>
        <v>116937</v>
      </c>
      <c r="J78" s="111">
        <f t="shared" si="4"/>
        <v>1630287</v>
      </c>
      <c r="K78" s="112">
        <f t="shared" si="7"/>
        <v>7.727029438001784E-2</v>
      </c>
      <c r="L78" s="113">
        <f t="shared" si="5"/>
        <v>30.211858402845632</v>
      </c>
    </row>
    <row r="79" spans="1:12" s="114" customFormat="1" ht="21" customHeight="1">
      <c r="A79" s="106" t="s">
        <v>397</v>
      </c>
      <c r="B79" s="107">
        <v>2983</v>
      </c>
      <c r="C79" s="108">
        <v>9.7534339738622347</v>
      </c>
      <c r="D79" s="109">
        <v>305838</v>
      </c>
      <c r="E79" s="109">
        <v>299360</v>
      </c>
      <c r="F79" s="110">
        <v>102629</v>
      </c>
      <c r="G79" s="110">
        <v>46266</v>
      </c>
      <c r="H79" s="110">
        <v>148895</v>
      </c>
      <c r="I79" s="111">
        <f t="shared" si="6"/>
        <v>150465</v>
      </c>
      <c r="J79" s="111">
        <f t="shared" si="4"/>
        <v>456303</v>
      </c>
      <c r="K79" s="112">
        <f t="shared" si="7"/>
        <v>0.4919761442332215</v>
      </c>
      <c r="L79" s="113">
        <f t="shared" si="5"/>
        <v>6.5373227877090443</v>
      </c>
    </row>
    <row r="80" spans="1:12" s="114" customFormat="1" ht="21" customHeight="1">
      <c r="A80" s="106" t="s">
        <v>266</v>
      </c>
      <c r="B80" s="107">
        <v>4231</v>
      </c>
      <c r="C80" s="108">
        <v>15.418590498125061</v>
      </c>
      <c r="D80" s="109">
        <v>273519</v>
      </c>
      <c r="E80" s="109">
        <v>189194</v>
      </c>
      <c r="F80" s="110">
        <v>59935</v>
      </c>
      <c r="G80" s="110">
        <v>83565</v>
      </c>
      <c r="H80" s="110">
        <v>143500</v>
      </c>
      <c r="I80" s="111">
        <f t="shared" si="6"/>
        <v>45694</v>
      </c>
      <c r="J80" s="111">
        <f t="shared" si="4"/>
        <v>319213</v>
      </c>
      <c r="K80" s="112">
        <f t="shared" si="7"/>
        <v>0.16705969237968843</v>
      </c>
      <c r="L80" s="113">
        <f t="shared" si="5"/>
        <v>13.254472718842903</v>
      </c>
    </row>
    <row r="81" spans="1:12" s="114" customFormat="1" ht="21" customHeight="1">
      <c r="A81" s="106" t="s">
        <v>392</v>
      </c>
      <c r="B81" s="107">
        <v>14442</v>
      </c>
      <c r="C81" s="108">
        <v>23.696542490352051</v>
      </c>
      <c r="D81" s="109">
        <v>611134</v>
      </c>
      <c r="E81" s="109">
        <v>425811</v>
      </c>
      <c r="F81" s="110">
        <v>227618</v>
      </c>
      <c r="G81" s="110">
        <v>83970</v>
      </c>
      <c r="H81" s="110">
        <v>311588</v>
      </c>
      <c r="I81" s="111">
        <f t="shared" si="6"/>
        <v>114223</v>
      </c>
      <c r="J81" s="111">
        <f t="shared" si="4"/>
        <v>725357</v>
      </c>
      <c r="K81" s="112">
        <f t="shared" si="7"/>
        <v>0.18690336325584897</v>
      </c>
      <c r="L81" s="113">
        <f t="shared" si="5"/>
        <v>19.910195944893342</v>
      </c>
    </row>
    <row r="82" spans="1:12" s="114" customFormat="1" ht="21" customHeight="1">
      <c r="A82" s="106" t="s">
        <v>415</v>
      </c>
      <c r="B82" s="107">
        <v>12970</v>
      </c>
      <c r="C82" s="108">
        <v>30.040811032412577</v>
      </c>
      <c r="D82" s="109">
        <v>431897</v>
      </c>
      <c r="E82" s="109">
        <v>283263</v>
      </c>
      <c r="F82" s="110">
        <v>139864</v>
      </c>
      <c r="G82" s="110">
        <v>83782</v>
      </c>
      <c r="H82" s="110">
        <v>223646</v>
      </c>
      <c r="I82" s="111">
        <f t="shared" si="6"/>
        <v>59617</v>
      </c>
      <c r="J82" s="111">
        <f t="shared" si="4"/>
        <v>491514</v>
      </c>
      <c r="K82" s="112">
        <f t="shared" si="7"/>
        <v>0.13803522599138221</v>
      </c>
      <c r="L82" s="113">
        <f t="shared" si="5"/>
        <v>26.387854669449904</v>
      </c>
    </row>
    <row r="83" spans="1:12" s="114" customFormat="1" ht="21" customHeight="1">
      <c r="A83" s="106" t="s">
        <v>276</v>
      </c>
      <c r="B83" s="107">
        <v>3190</v>
      </c>
      <c r="C83" s="108">
        <v>13.673733572230747</v>
      </c>
      <c r="D83" s="109">
        <v>233306</v>
      </c>
      <c r="E83" s="109">
        <v>147096</v>
      </c>
      <c r="F83" s="110">
        <v>85968</v>
      </c>
      <c r="G83" s="110">
        <v>26134</v>
      </c>
      <c r="H83" s="110">
        <v>112102</v>
      </c>
      <c r="I83" s="111">
        <f t="shared" si="6"/>
        <v>34994</v>
      </c>
      <c r="J83" s="111">
        <f t="shared" si="4"/>
        <v>268300</v>
      </c>
      <c r="K83" s="112">
        <f t="shared" si="7"/>
        <v>0.14999185618886784</v>
      </c>
      <c r="L83" s="113">
        <f t="shared" si="5"/>
        <v>11.889675736116287</v>
      </c>
    </row>
    <row r="84" spans="1:12" s="114" customFormat="1" ht="21" customHeight="1">
      <c r="A84" s="106" t="s">
        <v>279</v>
      </c>
      <c r="B84" s="107">
        <v>2027</v>
      </c>
      <c r="C84" s="108">
        <v>9.5</v>
      </c>
      <c r="D84" s="109">
        <v>214114</v>
      </c>
      <c r="E84" s="109">
        <v>170751</v>
      </c>
      <c r="F84" s="110">
        <v>53909</v>
      </c>
      <c r="G84" s="110">
        <v>44768</v>
      </c>
      <c r="H84" s="110">
        <v>98677</v>
      </c>
      <c r="I84" s="111">
        <f t="shared" si="6"/>
        <v>72074</v>
      </c>
      <c r="J84" s="111">
        <f t="shared" si="4"/>
        <v>286188</v>
      </c>
      <c r="K84" s="112">
        <f t="shared" si="7"/>
        <v>0.33661507421280251</v>
      </c>
      <c r="L84" s="113">
        <f t="shared" si="5"/>
        <v>7.0827567892434349</v>
      </c>
    </row>
    <row r="85" spans="1:12" s="114" customFormat="1" ht="21" customHeight="1">
      <c r="A85" s="106" t="s">
        <v>424</v>
      </c>
      <c r="B85" s="107">
        <v>3671</v>
      </c>
      <c r="C85" s="108">
        <f>B85/(D85/1000)</f>
        <v>11.594596557942978</v>
      </c>
      <c r="D85" s="109">
        <v>316613</v>
      </c>
      <c r="E85" s="109">
        <v>146184</v>
      </c>
      <c r="F85" s="110">
        <v>56138</v>
      </c>
      <c r="G85" s="110">
        <v>74538</v>
      </c>
      <c r="H85" s="110">
        <v>130676</v>
      </c>
      <c r="I85" s="111">
        <f t="shared" si="6"/>
        <v>15508</v>
      </c>
      <c r="J85" s="111">
        <f t="shared" si="4"/>
        <v>332121</v>
      </c>
      <c r="K85" s="112">
        <f t="shared" si="7"/>
        <v>4.8980932558044046E-2</v>
      </c>
      <c r="L85" s="113">
        <f t="shared" si="5"/>
        <v>11.053200490182796</v>
      </c>
    </row>
    <row r="86" spans="1:12" s="114" customFormat="1" ht="21" customHeight="1">
      <c r="A86" s="106" t="s">
        <v>423</v>
      </c>
      <c r="B86" s="107">
        <v>5072</v>
      </c>
      <c r="C86" s="108">
        <v>10.573583552573975</v>
      </c>
      <c r="D86" s="109">
        <v>479671</v>
      </c>
      <c r="E86" s="109">
        <v>293897</v>
      </c>
      <c r="F86" s="110">
        <v>112507</v>
      </c>
      <c r="G86" s="110">
        <v>86465</v>
      </c>
      <c r="H86" s="110">
        <v>198972</v>
      </c>
      <c r="I86" s="111">
        <f t="shared" si="6"/>
        <v>94925</v>
      </c>
      <c r="J86" s="111">
        <f t="shared" si="4"/>
        <v>574596</v>
      </c>
      <c r="K86" s="112">
        <f t="shared" si="7"/>
        <v>0.19789605792303475</v>
      </c>
      <c r="L86" s="113">
        <f t="shared" si="5"/>
        <v>8.8270715424402528</v>
      </c>
    </row>
    <row r="87" spans="1:12" s="114" customFormat="1" ht="21" customHeight="1">
      <c r="A87" s="106" t="s">
        <v>421</v>
      </c>
      <c r="B87" s="107">
        <v>25423</v>
      </c>
      <c r="C87" s="108">
        <v>18.04304980983223</v>
      </c>
      <c r="D87" s="109">
        <v>1409000</v>
      </c>
      <c r="E87" s="109">
        <v>758236</v>
      </c>
      <c r="F87" s="110">
        <v>557361</v>
      </c>
      <c r="G87" s="110">
        <v>80186</v>
      </c>
      <c r="H87" s="110">
        <v>637547</v>
      </c>
      <c r="I87" s="111">
        <f t="shared" si="6"/>
        <v>120689</v>
      </c>
      <c r="J87" s="111">
        <f t="shared" si="4"/>
        <v>1529689</v>
      </c>
      <c r="K87" s="112">
        <f t="shared" si="7"/>
        <v>8.5655784244144786E-2</v>
      </c>
      <c r="L87" s="113">
        <f t="shared" si="5"/>
        <v>16.61971812571052</v>
      </c>
    </row>
    <row r="88" spans="1:12" s="114" customFormat="1" ht="21" customHeight="1">
      <c r="A88" s="106" t="s">
        <v>406</v>
      </c>
      <c r="B88" s="107">
        <v>48405</v>
      </c>
      <c r="C88" s="108">
        <v>35.699640680406169</v>
      </c>
      <c r="D88" s="109">
        <v>1355885</v>
      </c>
      <c r="E88" s="109">
        <v>843726</v>
      </c>
      <c r="F88" s="110">
        <v>521519</v>
      </c>
      <c r="G88" s="110">
        <v>136914</v>
      </c>
      <c r="H88" s="110">
        <v>658433</v>
      </c>
      <c r="I88" s="111">
        <f t="shared" si="6"/>
        <v>185293</v>
      </c>
      <c r="J88" s="111">
        <f t="shared" si="4"/>
        <v>1541178</v>
      </c>
      <c r="K88" s="112">
        <f t="shared" si="7"/>
        <v>0.13665834491863249</v>
      </c>
      <c r="L88" s="113">
        <f t="shared" si="5"/>
        <v>31.407793259441803</v>
      </c>
    </row>
    <row r="89" spans="1:12" s="114" customFormat="1" ht="21" customHeight="1">
      <c r="A89" s="106" t="s">
        <v>374</v>
      </c>
      <c r="B89" s="107">
        <v>5693</v>
      </c>
      <c r="C89" s="108">
        <v>6.7980827328937403</v>
      </c>
      <c r="D89" s="109">
        <v>837442</v>
      </c>
      <c r="E89" s="109">
        <v>653091</v>
      </c>
      <c r="F89" s="110">
        <v>353272</v>
      </c>
      <c r="G89" s="110">
        <v>119177</v>
      </c>
      <c r="H89" s="110">
        <v>472449</v>
      </c>
      <c r="I89" s="111">
        <f t="shared" si="6"/>
        <v>180642</v>
      </c>
      <c r="J89" s="111">
        <f t="shared" si="4"/>
        <v>1018084</v>
      </c>
      <c r="K89" s="112">
        <f t="shared" si="7"/>
        <v>0.2157068788047411</v>
      </c>
      <c r="L89" s="113">
        <f t="shared" si="5"/>
        <v>5.5918765052785435</v>
      </c>
    </row>
    <row r="90" spans="1:12" s="114" customFormat="1" ht="21" customHeight="1">
      <c r="A90" s="106" t="s">
        <v>394</v>
      </c>
      <c r="B90" s="107">
        <v>16004</v>
      </c>
      <c r="C90" s="108">
        <v>16.027448156653183</v>
      </c>
      <c r="D90" s="109">
        <v>998514</v>
      </c>
      <c r="E90" s="109">
        <v>415013</v>
      </c>
      <c r="F90" s="110">
        <v>243050</v>
      </c>
      <c r="G90" s="110">
        <v>228674</v>
      </c>
      <c r="H90" s="110">
        <v>471724</v>
      </c>
      <c r="I90" s="111">
        <f t="shared" si="6"/>
        <v>-56711</v>
      </c>
      <c r="J90" s="111">
        <f t="shared" si="4"/>
        <v>941803</v>
      </c>
      <c r="K90" s="112">
        <f t="shared" si="7"/>
        <v>-5.6795397961370599E-2</v>
      </c>
      <c r="L90" s="113">
        <f t="shared" si="5"/>
        <v>16.992938013576087</v>
      </c>
    </row>
    <row r="91" spans="1:12" s="114" customFormat="1" ht="21" customHeight="1">
      <c r="A91" s="106" t="s">
        <v>387</v>
      </c>
      <c r="B91" s="107">
        <v>517</v>
      </c>
      <c r="C91" s="108">
        <v>1.546852887408857</v>
      </c>
      <c r="D91" s="109">
        <v>334241</v>
      </c>
      <c r="E91" s="109">
        <v>153039</v>
      </c>
      <c r="F91" s="110">
        <v>41843</v>
      </c>
      <c r="G91" s="110">
        <v>108311</v>
      </c>
      <c r="H91" s="110">
        <v>150154</v>
      </c>
      <c r="I91" s="111">
        <f t="shared" si="6"/>
        <v>2885</v>
      </c>
      <c r="J91" s="111">
        <f t="shared" si="4"/>
        <v>337126</v>
      </c>
      <c r="K91" s="112">
        <f t="shared" si="7"/>
        <v>8.6314964352069319E-3</v>
      </c>
      <c r="L91" s="113">
        <f t="shared" si="5"/>
        <v>1.5335512538338782</v>
      </c>
    </row>
    <row r="92" spans="1:12" s="114" customFormat="1" ht="21" customHeight="1">
      <c r="A92" s="106" t="s">
        <v>447</v>
      </c>
      <c r="B92" s="107">
        <v>28817</v>
      </c>
      <c r="C92" s="108">
        <v>126.99301069108664</v>
      </c>
      <c r="D92" s="109">
        <v>226909</v>
      </c>
      <c r="E92" s="109">
        <v>184406</v>
      </c>
      <c r="F92" s="110">
        <v>59777</v>
      </c>
      <c r="G92" s="110">
        <v>53720</v>
      </c>
      <c r="H92" s="110">
        <v>113497</v>
      </c>
      <c r="I92" s="111">
        <f t="shared" si="6"/>
        <v>70909</v>
      </c>
      <c r="J92" s="111">
        <f t="shared" si="4"/>
        <v>297818</v>
      </c>
      <c r="K92" s="112">
        <f t="shared" si="7"/>
        <v>0.31249972455918451</v>
      </c>
      <c r="L92" s="113">
        <f t="shared" si="5"/>
        <v>96.76043758268473</v>
      </c>
    </row>
    <row r="93" spans="1:12" s="114" customFormat="1" ht="21" customHeight="1">
      <c r="A93" s="106" t="s">
        <v>380</v>
      </c>
      <c r="B93" s="107">
        <v>6541</v>
      </c>
      <c r="C93" s="108">
        <v>10.025980794138611</v>
      </c>
      <c r="D93" s="109">
        <v>652429</v>
      </c>
      <c r="E93" s="109">
        <v>538766</v>
      </c>
      <c r="F93" s="110">
        <v>276193</v>
      </c>
      <c r="G93" s="110">
        <v>98044</v>
      </c>
      <c r="H93" s="110">
        <v>374237</v>
      </c>
      <c r="I93" s="111">
        <f t="shared" si="6"/>
        <v>164529</v>
      </c>
      <c r="J93" s="111">
        <f t="shared" si="4"/>
        <v>816958</v>
      </c>
      <c r="K93" s="112">
        <f t="shared" si="7"/>
        <v>0.25217916432286119</v>
      </c>
      <c r="L93" s="113">
        <f t="shared" si="5"/>
        <v>8.0065315475214156</v>
      </c>
    </row>
    <row r="94" spans="1:12" s="114" customFormat="1" ht="21" customHeight="1">
      <c r="A94" s="106" t="s">
        <v>395</v>
      </c>
      <c r="B94" s="107">
        <v>3684</v>
      </c>
      <c r="C94" s="108">
        <v>11.569770363298327</v>
      </c>
      <c r="D94" s="109">
        <v>318416</v>
      </c>
      <c r="E94" s="109">
        <v>257842</v>
      </c>
      <c r="F94" s="110">
        <v>81532</v>
      </c>
      <c r="G94" s="110">
        <v>62629</v>
      </c>
      <c r="H94" s="110">
        <v>144161</v>
      </c>
      <c r="I94" s="111">
        <f t="shared" si="6"/>
        <v>113681</v>
      </c>
      <c r="J94" s="111">
        <f t="shared" si="4"/>
        <v>432097</v>
      </c>
      <c r="K94" s="112">
        <f t="shared" si="7"/>
        <v>0.3570203758605095</v>
      </c>
      <c r="L94" s="113">
        <f t="shared" si="5"/>
        <v>8.5258634056704867</v>
      </c>
    </row>
    <row r="95" spans="1:12" s="114" customFormat="1" ht="21" customHeight="1">
      <c r="A95" s="106" t="s">
        <v>393</v>
      </c>
      <c r="B95" s="107">
        <v>4945</v>
      </c>
      <c r="C95" s="108">
        <v>16.830974690799092</v>
      </c>
      <c r="D95" s="109">
        <v>294873</v>
      </c>
      <c r="E95" s="109">
        <v>175461</v>
      </c>
      <c r="F95" s="110">
        <v>58823</v>
      </c>
      <c r="G95" s="110">
        <v>85932</v>
      </c>
      <c r="H95" s="110">
        <v>144755</v>
      </c>
      <c r="I95" s="111">
        <f t="shared" si="6"/>
        <v>30706</v>
      </c>
      <c r="J95" s="111">
        <f t="shared" si="4"/>
        <v>325579</v>
      </c>
      <c r="K95" s="112">
        <f t="shared" si="7"/>
        <v>0.10413296571744446</v>
      </c>
      <c r="L95" s="113">
        <f t="shared" si="5"/>
        <v>15.188326028398636</v>
      </c>
    </row>
    <row r="96" spans="1:12" s="114" customFormat="1" ht="21" customHeight="1">
      <c r="A96" s="106" t="s">
        <v>410</v>
      </c>
      <c r="B96" s="107">
        <v>6159</v>
      </c>
      <c r="C96" s="108">
        <v>24.666784146614976</v>
      </c>
      <c r="D96" s="109">
        <v>249702</v>
      </c>
      <c r="E96" s="109">
        <v>133948</v>
      </c>
      <c r="F96" s="110">
        <v>67262</v>
      </c>
      <c r="G96" s="110">
        <v>54168</v>
      </c>
      <c r="H96" s="110">
        <v>121430</v>
      </c>
      <c r="I96" s="111">
        <f t="shared" si="6"/>
        <v>12518</v>
      </c>
      <c r="J96" s="111">
        <f t="shared" si="4"/>
        <v>262220</v>
      </c>
      <c r="K96" s="112">
        <f t="shared" si="7"/>
        <v>5.0131757054408858E-2</v>
      </c>
      <c r="L96" s="113">
        <f t="shared" si="5"/>
        <v>23.487910914499274</v>
      </c>
    </row>
    <row r="97" spans="1:12" s="114" customFormat="1" ht="21" customHeight="1">
      <c r="A97" s="106" t="s">
        <v>437</v>
      </c>
      <c r="B97" s="107">
        <v>1157</v>
      </c>
      <c r="C97" s="108">
        <v>3.8810135583896308</v>
      </c>
      <c r="D97" s="109">
        <v>298115</v>
      </c>
      <c r="E97" s="109">
        <v>104526</v>
      </c>
      <c r="F97" s="110">
        <v>59674</v>
      </c>
      <c r="G97" s="110">
        <v>45988</v>
      </c>
      <c r="H97" s="110">
        <v>105662</v>
      </c>
      <c r="I97" s="111">
        <f t="shared" si="6"/>
        <v>-1136</v>
      </c>
      <c r="J97" s="111">
        <f t="shared" si="4"/>
        <v>296979</v>
      </c>
      <c r="K97" s="112">
        <f t="shared" si="7"/>
        <v>-3.8106099994968386E-3</v>
      </c>
      <c r="L97" s="113">
        <f t="shared" si="5"/>
        <v>3.895898363183929</v>
      </c>
    </row>
    <row r="98" spans="1:12" s="114" customFormat="1" ht="21" customHeight="1">
      <c r="A98" s="106" t="s">
        <v>425</v>
      </c>
      <c r="B98" s="107">
        <v>4818</v>
      </c>
      <c r="C98" s="108">
        <v>13.650388007604326</v>
      </c>
      <c r="D98" s="109">
        <v>352981</v>
      </c>
      <c r="E98" s="109">
        <v>347640</v>
      </c>
      <c r="F98" s="110">
        <v>109243</v>
      </c>
      <c r="G98" s="110">
        <v>52919</v>
      </c>
      <c r="H98" s="110">
        <v>162162</v>
      </c>
      <c r="I98" s="111">
        <f t="shared" si="6"/>
        <v>185478</v>
      </c>
      <c r="J98" s="111">
        <f t="shared" si="4"/>
        <v>538459</v>
      </c>
      <c r="K98" s="112">
        <f t="shared" si="7"/>
        <v>0.52546171040367606</v>
      </c>
      <c r="L98" s="113">
        <f t="shared" si="5"/>
        <v>8.947756467994779</v>
      </c>
    </row>
    <row r="99" spans="1:12" s="114" customFormat="1" ht="21" customHeight="1">
      <c r="A99" s="106" t="s">
        <v>428</v>
      </c>
      <c r="B99" s="107">
        <v>3008</v>
      </c>
      <c r="C99" s="108">
        <v>10.654840549319372</v>
      </c>
      <c r="D99" s="109">
        <v>282313</v>
      </c>
      <c r="E99" s="109">
        <v>128777</v>
      </c>
      <c r="F99" s="110">
        <v>68557</v>
      </c>
      <c r="G99" s="110">
        <v>44486</v>
      </c>
      <c r="H99" s="110">
        <v>113043</v>
      </c>
      <c r="I99" s="111">
        <f t="shared" si="6"/>
        <v>15734</v>
      </c>
      <c r="J99" s="111">
        <f t="shared" si="4"/>
        <v>298047</v>
      </c>
      <c r="K99" s="112">
        <f t="shared" si="7"/>
        <v>5.5732467155249668E-2</v>
      </c>
      <c r="L99" s="113">
        <f t="shared" si="5"/>
        <v>10.092367982230989</v>
      </c>
    </row>
    <row r="100" spans="1:12" s="114" customFormat="1" ht="21" customHeight="1">
      <c r="A100" s="106" t="s">
        <v>471</v>
      </c>
      <c r="B100" s="107">
        <v>3892</v>
      </c>
      <c r="C100" s="108">
        <v>7.3976081320469254</v>
      </c>
      <c r="D100" s="109">
        <v>526141</v>
      </c>
      <c r="E100" s="109">
        <v>285948</v>
      </c>
      <c r="F100" s="110">
        <v>177814</v>
      </c>
      <c r="G100" s="110">
        <v>49925</v>
      </c>
      <c r="H100" s="110">
        <v>227739</v>
      </c>
      <c r="I100" s="111">
        <f t="shared" si="6"/>
        <v>58209</v>
      </c>
      <c r="J100" s="111">
        <f t="shared" si="4"/>
        <v>584350</v>
      </c>
      <c r="K100" s="112">
        <f t="shared" si="7"/>
        <v>0.11063384149876174</v>
      </c>
      <c r="L100" s="113">
        <f t="shared" si="5"/>
        <v>6.6603918884230335</v>
      </c>
    </row>
    <row r="101" spans="1:12" s="114" customFormat="1" ht="21" customHeight="1">
      <c r="A101" s="106" t="s">
        <v>455</v>
      </c>
      <c r="B101" s="107">
        <v>9401</v>
      </c>
      <c r="C101" s="108">
        <v>23.6</v>
      </c>
      <c r="D101" s="109">
        <v>398724</v>
      </c>
      <c r="E101" s="109">
        <v>270417</v>
      </c>
      <c r="F101" s="110">
        <v>149736</v>
      </c>
      <c r="G101" s="110">
        <v>35340</v>
      </c>
      <c r="H101" s="110">
        <v>185076</v>
      </c>
      <c r="I101" s="111">
        <f t="shared" si="6"/>
        <v>85341</v>
      </c>
      <c r="J101" s="111">
        <f t="shared" si="4"/>
        <v>484065</v>
      </c>
      <c r="K101" s="112">
        <f t="shared" si="7"/>
        <v>0.21403527251933668</v>
      </c>
      <c r="L101" s="113">
        <f t="shared" si="5"/>
        <v>19.42094553417413</v>
      </c>
    </row>
    <row r="102" spans="1:12" s="114" customFormat="1" ht="21" customHeight="1">
      <c r="A102" s="106" t="s">
        <v>448</v>
      </c>
      <c r="B102" s="107">
        <v>24936</v>
      </c>
      <c r="C102" s="108">
        <v>55.601265611098846</v>
      </c>
      <c r="D102" s="109">
        <v>448479</v>
      </c>
      <c r="E102" s="109">
        <v>210600</v>
      </c>
      <c r="F102" s="110">
        <v>155953</v>
      </c>
      <c r="G102" s="110">
        <v>78884</v>
      </c>
      <c r="H102" s="110">
        <v>234837</v>
      </c>
      <c r="I102" s="111">
        <f t="shared" si="6"/>
        <v>-24237</v>
      </c>
      <c r="J102" s="111">
        <f t="shared" si="4"/>
        <v>424242</v>
      </c>
      <c r="K102" s="112">
        <f t="shared" si="7"/>
        <v>-5.4042664205012941E-2</v>
      </c>
      <c r="L102" s="113">
        <f t="shared" si="5"/>
        <v>58.777773063487345</v>
      </c>
    </row>
    <row r="103" spans="1:12" s="114" customFormat="1" ht="21" customHeight="1">
      <c r="A103" s="106" t="s">
        <v>355</v>
      </c>
      <c r="B103" s="107">
        <v>8513</v>
      </c>
      <c r="C103" s="108">
        <v>13.168865602700292</v>
      </c>
      <c r="D103" s="109">
        <v>646449</v>
      </c>
      <c r="E103" s="109">
        <v>799166</v>
      </c>
      <c r="F103" s="110">
        <v>249800</v>
      </c>
      <c r="G103" s="110">
        <v>80287</v>
      </c>
      <c r="H103" s="110">
        <v>330087</v>
      </c>
      <c r="I103" s="111">
        <f t="shared" si="6"/>
        <v>469079</v>
      </c>
      <c r="J103" s="111">
        <f t="shared" si="4"/>
        <v>1115528</v>
      </c>
      <c r="K103" s="112">
        <f t="shared" si="7"/>
        <v>0.72562414049677548</v>
      </c>
      <c r="L103" s="113">
        <f t="shared" si="5"/>
        <v>7.6313638026118573</v>
      </c>
    </row>
    <row r="104" spans="1:12" s="114" customFormat="1" ht="21" customHeight="1">
      <c r="A104" s="106" t="s">
        <v>465</v>
      </c>
      <c r="B104" s="107">
        <v>4629</v>
      </c>
      <c r="C104" s="108">
        <v>11.975102961567913</v>
      </c>
      <c r="D104" s="109">
        <v>386558</v>
      </c>
      <c r="E104" s="109">
        <v>201209</v>
      </c>
      <c r="F104" s="110">
        <v>146954</v>
      </c>
      <c r="G104" s="110">
        <v>29075</v>
      </c>
      <c r="H104" s="110">
        <v>176029</v>
      </c>
      <c r="I104" s="111">
        <f t="shared" si="6"/>
        <v>25180</v>
      </c>
      <c r="J104" s="111">
        <f t="shared" si="4"/>
        <v>411738</v>
      </c>
      <c r="K104" s="112">
        <f t="shared" si="7"/>
        <v>6.5138995959209231E-2</v>
      </c>
      <c r="L104" s="113">
        <f t="shared" si="5"/>
        <v>11.242586304883202</v>
      </c>
    </row>
    <row r="105" spans="1:12" s="114" customFormat="1" ht="21" customHeight="1">
      <c r="A105" s="106" t="s">
        <v>466</v>
      </c>
      <c r="B105" s="107">
        <v>3470</v>
      </c>
      <c r="C105" s="108">
        <v>14.675965674311986</v>
      </c>
      <c r="D105" s="109">
        <v>236457</v>
      </c>
      <c r="E105" s="109">
        <v>144003</v>
      </c>
      <c r="F105" s="110">
        <v>76783</v>
      </c>
      <c r="G105" s="110">
        <v>25679</v>
      </c>
      <c r="H105" s="110">
        <v>102462</v>
      </c>
      <c r="I105" s="111">
        <f t="shared" si="6"/>
        <v>41541</v>
      </c>
      <c r="J105" s="111">
        <f t="shared" si="4"/>
        <v>277998</v>
      </c>
      <c r="K105" s="112">
        <f t="shared" si="7"/>
        <v>0.1756809906240881</v>
      </c>
      <c r="L105" s="113">
        <f t="shared" si="5"/>
        <v>12.482104187799912</v>
      </c>
    </row>
    <row r="106" spans="1:12" s="19" customFormat="1" ht="21" customHeight="1">
      <c r="A106" s="118" t="s">
        <v>524</v>
      </c>
      <c r="B106" s="119"/>
      <c r="C106" s="119">
        <f t="shared" ref="C106:H106" si="8">MEDIAN(C6:C105)</f>
        <v>12.523168951997286</v>
      </c>
      <c r="D106" s="120">
        <f t="shared" si="8"/>
        <v>379140</v>
      </c>
      <c r="E106" s="120">
        <f t="shared" si="8"/>
        <v>224136</v>
      </c>
      <c r="F106" s="120">
        <f t="shared" si="8"/>
        <v>103970.5</v>
      </c>
      <c r="G106" s="120">
        <f t="shared" si="8"/>
        <v>73765</v>
      </c>
      <c r="H106" s="120">
        <f t="shared" si="8"/>
        <v>166486.5</v>
      </c>
      <c r="I106" s="120">
        <f>MEDIAN(I6:I105)</f>
        <v>57144.5</v>
      </c>
      <c r="J106" s="120">
        <f>MEDIAN(J6:J105)</f>
        <v>428295.5</v>
      </c>
      <c r="K106" s="121">
        <f>MEDIAN(K6:K105)</f>
        <v>0.11389892122682178</v>
      </c>
      <c r="L106" s="119">
        <f>MEDIAN(L6:L105)</f>
        <v>10.992371338175136</v>
      </c>
    </row>
    <row r="107" spans="1:12">
      <c r="D107" s="123"/>
      <c r="E107" s="123"/>
      <c r="F107" s="124"/>
      <c r="G107" s="124"/>
      <c r="H107" s="125"/>
      <c r="I107" s="97"/>
      <c r="J107" s="97"/>
    </row>
    <row r="108" spans="1:12">
      <c r="B108" s="61"/>
      <c r="C108" s="126"/>
      <c r="D108" s="126"/>
      <c r="E108" s="123"/>
      <c r="F108" s="124"/>
      <c r="G108" s="124"/>
      <c r="H108" s="125"/>
      <c r="I108" s="97"/>
      <c r="J108" s="97"/>
    </row>
    <row r="109" spans="1:12">
      <c r="B109" s="61"/>
      <c r="C109" s="126"/>
      <c r="D109" s="126"/>
      <c r="E109" s="123"/>
      <c r="F109" s="124"/>
      <c r="G109" s="124"/>
      <c r="H109" s="125"/>
      <c r="I109" s="97"/>
      <c r="J109" s="97"/>
    </row>
    <row r="110" spans="1:12">
      <c r="A110" s="23"/>
    </row>
    <row r="114" spans="1:1">
      <c r="A114" s="98" t="s">
        <v>525</v>
      </c>
    </row>
  </sheetData>
  <mergeCells count="2">
    <mergeCell ref="A2:L2"/>
    <mergeCell ref="A3:L3"/>
  </mergeCells>
  <pageMargins left="0.75" right="0.75" top="1" bottom="1" header="0.5" footer="0.5"/>
  <pageSetup scale="65" fitToHeight="0" orientation="landscape" horizontalDpi="2400" verticalDpi="24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zoomScaleNormal="101" zoomScaleSheetLayoutView="99" workbookViewId="0">
      <selection activeCell="A3" sqref="A3:XFD3"/>
    </sheetView>
  </sheetViews>
  <sheetFormatPr defaultColWidth="11.42578125" defaultRowHeight="12.75" customHeight="1"/>
  <cols>
    <col min="1" max="1" width="36.85546875" style="23" customWidth="1"/>
    <col min="2" max="2" width="19.5703125" style="48" hidden="1" customWidth="1"/>
    <col min="3" max="3" width="13.42578125" style="48" customWidth="1"/>
    <col min="4" max="4" width="13.85546875" style="58" customWidth="1"/>
    <col min="5" max="5" width="11.140625" style="23" customWidth="1"/>
    <col min="6" max="16384" width="11.42578125" style="23"/>
  </cols>
  <sheetData>
    <row r="1" spans="1:4" ht="22.5" customHeight="1">
      <c r="A1" s="77" t="s">
        <v>489</v>
      </c>
    </row>
    <row r="2" spans="1:4" ht="12.75" customHeight="1">
      <c r="A2" s="66">
        <v>2014</v>
      </c>
    </row>
    <row r="3" spans="1:4" ht="12.75" customHeight="1">
      <c r="A3" s="66"/>
    </row>
    <row r="4" spans="1:4" s="28" customFormat="1" ht="40.5" customHeight="1">
      <c r="A4" s="76" t="s">
        <v>1</v>
      </c>
      <c r="B4" s="75" t="s">
        <v>3</v>
      </c>
      <c r="C4" s="74" t="s">
        <v>369</v>
      </c>
      <c r="D4" s="73" t="s">
        <v>498</v>
      </c>
    </row>
    <row r="5" spans="1:4" ht="12.75" customHeight="1">
      <c r="A5" s="67" t="s">
        <v>371</v>
      </c>
    </row>
    <row r="6" spans="1:4" ht="12.75" customHeight="1">
      <c r="A6" s="66" t="s">
        <v>372</v>
      </c>
      <c r="B6" s="65">
        <v>347884</v>
      </c>
      <c r="C6" s="65">
        <v>12006</v>
      </c>
      <c r="D6" s="64">
        <f t="shared" ref="D6:D24" si="0">C6/(B6/1000)</f>
        <v>34.511503834611538</v>
      </c>
    </row>
    <row r="7" spans="1:4" ht="12.75" customHeight="1">
      <c r="A7" s="66" t="s">
        <v>375</v>
      </c>
      <c r="B7" s="65">
        <v>406253</v>
      </c>
      <c r="C7" s="65">
        <v>6063</v>
      </c>
      <c r="D7" s="64">
        <f t="shared" si="0"/>
        <v>14.924197482849358</v>
      </c>
    </row>
    <row r="8" spans="1:4" ht="12.75" customHeight="1">
      <c r="A8" s="66" t="s">
        <v>355</v>
      </c>
      <c r="B8" s="65">
        <v>646449</v>
      </c>
      <c r="C8" s="65">
        <v>8513</v>
      </c>
      <c r="D8" s="64">
        <f t="shared" si="0"/>
        <v>13.168865602700292</v>
      </c>
    </row>
    <row r="9" spans="1:4" ht="12.75" customHeight="1">
      <c r="A9" s="66" t="s">
        <v>378</v>
      </c>
      <c r="B9" s="65">
        <v>400070</v>
      </c>
      <c r="C9" s="65">
        <v>5056</v>
      </c>
      <c r="D9" s="64">
        <f t="shared" si="0"/>
        <v>12.63778838703227</v>
      </c>
    </row>
    <row r="10" spans="1:4" ht="12.75" customHeight="1">
      <c r="A10" s="66" t="s">
        <v>380</v>
      </c>
      <c r="B10" s="65">
        <v>652405</v>
      </c>
      <c r="C10" s="65">
        <v>6541</v>
      </c>
      <c r="D10" s="64">
        <f t="shared" si="0"/>
        <v>10.025980794138611</v>
      </c>
    </row>
    <row r="11" spans="1:4" ht="12.75" customHeight="1">
      <c r="A11" s="66" t="s">
        <v>381</v>
      </c>
      <c r="B11" s="65">
        <v>3884307</v>
      </c>
      <c r="C11" s="65">
        <v>36177</v>
      </c>
      <c r="D11" s="64">
        <f t="shared" si="0"/>
        <v>9.3136304622677866</v>
      </c>
    </row>
    <row r="12" spans="1:4" ht="12.75" customHeight="1">
      <c r="A12" s="66" t="s">
        <v>20</v>
      </c>
      <c r="B12" s="65">
        <v>224906</v>
      </c>
      <c r="C12" s="65">
        <v>1784</v>
      </c>
      <c r="D12" s="64">
        <f t="shared" si="0"/>
        <v>7.9322027869421001</v>
      </c>
    </row>
    <row r="13" spans="1:4" ht="12.75" customHeight="1">
      <c r="A13" s="66" t="s">
        <v>383</v>
      </c>
      <c r="B13" s="65">
        <v>622104</v>
      </c>
      <c r="C13" s="65">
        <v>4905</v>
      </c>
      <c r="D13" s="64">
        <f t="shared" si="0"/>
        <v>7.8845337757030975</v>
      </c>
    </row>
    <row r="14" spans="1:4" ht="12.75" customHeight="1">
      <c r="A14" s="66" t="s">
        <v>377</v>
      </c>
      <c r="B14" s="65">
        <v>645966</v>
      </c>
      <c r="C14" s="65">
        <v>4919</v>
      </c>
      <c r="D14" s="64">
        <f t="shared" si="0"/>
        <v>7.6149518705318853</v>
      </c>
    </row>
    <row r="15" spans="1:4" ht="12.75" customHeight="1">
      <c r="A15" s="66" t="s">
        <v>379</v>
      </c>
      <c r="B15" s="65">
        <v>1553165</v>
      </c>
      <c r="C15" s="65">
        <v>10815</v>
      </c>
      <c r="D15" s="64">
        <f t="shared" si="0"/>
        <v>6.963200947742191</v>
      </c>
    </row>
    <row r="16" spans="1:4" ht="12.75" customHeight="1">
      <c r="A16" s="66" t="s">
        <v>374</v>
      </c>
      <c r="B16" s="65">
        <v>837442</v>
      </c>
      <c r="C16" s="65">
        <v>5693</v>
      </c>
      <c r="D16" s="64">
        <f t="shared" si="0"/>
        <v>6.7980827328937403</v>
      </c>
    </row>
    <row r="17" spans="1:4" ht="12.75" customHeight="1">
      <c r="A17" s="66" t="s">
        <v>382</v>
      </c>
      <c r="B17" s="65">
        <v>469428</v>
      </c>
      <c r="C17" s="65">
        <v>3125</v>
      </c>
      <c r="D17" s="64">
        <f t="shared" si="0"/>
        <v>6.657037927009041</v>
      </c>
    </row>
    <row r="18" spans="1:4" ht="12.75" customHeight="1">
      <c r="A18" s="66" t="s">
        <v>376</v>
      </c>
      <c r="B18" s="65">
        <v>257342</v>
      </c>
      <c r="C18" s="65">
        <v>1660</v>
      </c>
      <c r="D18" s="64">
        <f t="shared" si="0"/>
        <v>6.4505599552346684</v>
      </c>
    </row>
    <row r="19" spans="1:4" ht="12.75" customHeight="1">
      <c r="A19" s="66" t="s">
        <v>373</v>
      </c>
      <c r="B19" s="65">
        <v>8405837</v>
      </c>
      <c r="C19" s="65">
        <v>39006</v>
      </c>
      <c r="D19" s="64">
        <f t="shared" si="0"/>
        <v>4.640346939870474</v>
      </c>
    </row>
    <row r="20" spans="1:4" ht="12.75" customHeight="1">
      <c r="A20" s="66" t="s">
        <v>384</v>
      </c>
      <c r="B20" s="65">
        <v>2718782</v>
      </c>
      <c r="C20" s="65">
        <v>12485</v>
      </c>
      <c r="D20" s="64">
        <f t="shared" si="0"/>
        <v>4.5921298581497156</v>
      </c>
    </row>
    <row r="21" spans="1:4" ht="12.75" customHeight="1">
      <c r="A21" s="66" t="s">
        <v>385</v>
      </c>
      <c r="B21" s="65">
        <v>417650</v>
      </c>
      <c r="C21" s="65">
        <v>1442</v>
      </c>
      <c r="D21" s="64">
        <f t="shared" si="0"/>
        <v>3.452651741889142</v>
      </c>
    </row>
    <row r="22" spans="1:4" ht="12.75" customHeight="1">
      <c r="A22" s="66" t="s">
        <v>386</v>
      </c>
      <c r="B22" s="65">
        <v>278427</v>
      </c>
      <c r="C22" s="65">
        <v>847</v>
      </c>
      <c r="D22" s="64">
        <f t="shared" si="0"/>
        <v>3.042090027188455</v>
      </c>
    </row>
    <row r="23" spans="1:4" ht="12.75" customHeight="1">
      <c r="A23" s="66" t="s">
        <v>387</v>
      </c>
      <c r="B23" s="65">
        <v>334227</v>
      </c>
      <c r="C23" s="65">
        <v>517</v>
      </c>
      <c r="D23" s="64">
        <f t="shared" si="0"/>
        <v>1.546852887408857</v>
      </c>
    </row>
    <row r="24" spans="1:4" s="28" customFormat="1" ht="12.75" customHeight="1">
      <c r="A24" s="66" t="s">
        <v>388</v>
      </c>
      <c r="B24" s="65">
        <v>233394</v>
      </c>
      <c r="C24" s="65">
        <v>198</v>
      </c>
      <c r="D24" s="64">
        <f t="shared" si="0"/>
        <v>0.84835085734851789</v>
      </c>
    </row>
    <row r="25" spans="1:4" ht="12.75" customHeight="1">
      <c r="A25" s="59" t="s">
        <v>389</v>
      </c>
      <c r="B25" s="63"/>
      <c r="C25" s="63"/>
      <c r="D25" s="60">
        <f>MEDIAN(D6:D24)</f>
        <v>6.963200947742191</v>
      </c>
    </row>
    <row r="26" spans="1:4" ht="12.75" customHeight="1">
      <c r="C26" s="65"/>
      <c r="D26" s="64"/>
    </row>
    <row r="27" spans="1:4" ht="12.75" customHeight="1">
      <c r="A27" s="67" t="s">
        <v>390</v>
      </c>
    </row>
    <row r="28" spans="1:4" ht="12.75" customHeight="1">
      <c r="A28" s="66" t="s">
        <v>391</v>
      </c>
      <c r="B28" s="65">
        <v>224922</v>
      </c>
      <c r="C28" s="65">
        <v>25109</v>
      </c>
      <c r="D28" s="64">
        <f t="shared" ref="D28:D39" si="1">C28/(B28/1000)</f>
        <v>111.63425543077156</v>
      </c>
    </row>
    <row r="29" spans="1:4" ht="12.75" customHeight="1">
      <c r="A29" s="66" t="s">
        <v>392</v>
      </c>
      <c r="B29" s="65">
        <v>609456</v>
      </c>
      <c r="C29" s="65">
        <v>14442</v>
      </c>
      <c r="D29" s="64">
        <f t="shared" si="1"/>
        <v>23.696542490352051</v>
      </c>
    </row>
    <row r="30" spans="1:4" ht="12.75" customHeight="1">
      <c r="A30" s="66" t="s">
        <v>393</v>
      </c>
      <c r="B30" s="65">
        <v>294873</v>
      </c>
      <c r="C30" s="65">
        <v>4945</v>
      </c>
      <c r="D30" s="64">
        <f t="shared" si="1"/>
        <v>16.769931462019244</v>
      </c>
    </row>
    <row r="31" spans="1:4" ht="12.75" customHeight="1">
      <c r="A31" s="66" t="s">
        <v>394</v>
      </c>
      <c r="B31" s="65">
        <v>998537</v>
      </c>
      <c r="C31" s="65">
        <v>16004</v>
      </c>
      <c r="D31" s="64">
        <f t="shared" si="1"/>
        <v>16.027448156653183</v>
      </c>
    </row>
    <row r="32" spans="1:4" ht="12.75" customHeight="1">
      <c r="A32" s="66" t="s">
        <v>395</v>
      </c>
      <c r="B32" s="65">
        <v>318416</v>
      </c>
      <c r="C32" s="65">
        <v>3684</v>
      </c>
      <c r="D32" s="64">
        <f t="shared" si="1"/>
        <v>11.569770363298327</v>
      </c>
    </row>
    <row r="33" spans="1:5" ht="12.75" customHeight="1">
      <c r="A33" s="66" t="s">
        <v>398</v>
      </c>
      <c r="B33" s="65">
        <v>256780</v>
      </c>
      <c r="C33" s="65">
        <v>2531</v>
      </c>
      <c r="D33" s="64">
        <f t="shared" si="1"/>
        <v>9.856686657839397</v>
      </c>
    </row>
    <row r="34" spans="1:5" ht="12.75" customHeight="1">
      <c r="A34" s="66" t="s">
        <v>397</v>
      </c>
      <c r="B34" s="65">
        <v>305841</v>
      </c>
      <c r="C34" s="65">
        <v>2983</v>
      </c>
      <c r="D34" s="64">
        <f t="shared" si="1"/>
        <v>9.7534339738622347</v>
      </c>
    </row>
    <row r="35" spans="1:5" ht="12.75" customHeight="1">
      <c r="A35" s="66" t="s">
        <v>399</v>
      </c>
      <c r="B35" s="65">
        <v>649495</v>
      </c>
      <c r="C35" s="65">
        <v>5884</v>
      </c>
      <c r="D35" s="64">
        <f t="shared" si="1"/>
        <v>9.0593461073603336</v>
      </c>
    </row>
    <row r="36" spans="1:5" ht="12.75" customHeight="1">
      <c r="A36" s="66" t="s">
        <v>396</v>
      </c>
      <c r="B36" s="65">
        <v>599164</v>
      </c>
      <c r="C36" s="65">
        <v>5224</v>
      </c>
      <c r="D36" s="64">
        <f t="shared" si="1"/>
        <v>8.718814882069017</v>
      </c>
    </row>
    <row r="37" spans="1:5" ht="12.75" customHeight="1">
      <c r="A37" s="66" t="s">
        <v>402</v>
      </c>
      <c r="B37" s="65">
        <v>390113</v>
      </c>
      <c r="C37" s="65">
        <v>3082</v>
      </c>
      <c r="D37" s="64">
        <f t="shared" si="1"/>
        <v>7.9002750485115847</v>
      </c>
    </row>
    <row r="38" spans="1:5" ht="12.75" customHeight="1">
      <c r="A38" s="66" t="s">
        <v>400</v>
      </c>
      <c r="B38" s="65">
        <v>258959</v>
      </c>
      <c r="C38" s="65">
        <v>1903</v>
      </c>
      <c r="D38" s="64">
        <f t="shared" si="1"/>
        <v>7.3486536478747597</v>
      </c>
    </row>
    <row r="39" spans="1:5" s="28" customFormat="1" ht="15" customHeight="1">
      <c r="A39" s="66" t="s">
        <v>401</v>
      </c>
      <c r="B39" s="65">
        <v>345012</v>
      </c>
      <c r="C39" s="65">
        <v>2389</v>
      </c>
      <c r="D39" s="64">
        <f t="shared" si="1"/>
        <v>6.9243968325739393</v>
      </c>
      <c r="E39" s="59"/>
    </row>
    <row r="40" spans="1:5" ht="12.75" customHeight="1">
      <c r="A40" s="68" t="s">
        <v>403</v>
      </c>
      <c r="B40" s="63"/>
      <c r="C40" s="63"/>
      <c r="D40" s="60">
        <f>MEDIAN(D28:D39)</f>
        <v>9.8050603158508167</v>
      </c>
      <c r="E40" s="72"/>
    </row>
    <row r="41" spans="1:5" ht="12.75" customHeight="1">
      <c r="A41" s="72"/>
      <c r="D41" s="64"/>
    </row>
    <row r="42" spans="1:5" ht="12.75" customHeight="1">
      <c r="A42" s="67" t="s">
        <v>404</v>
      </c>
    </row>
    <row r="43" spans="1:5" ht="12.75" customHeight="1">
      <c r="A43" s="66" t="s">
        <v>407</v>
      </c>
      <c r="B43" s="65">
        <v>270811</v>
      </c>
      <c r="C43" s="65">
        <v>14558</v>
      </c>
      <c r="D43" s="64">
        <f t="shared" ref="D43:D80" si="2">C43/(B43/1000)</f>
        <v>53.757048273519175</v>
      </c>
    </row>
    <row r="44" spans="1:5" ht="12.75" customHeight="1">
      <c r="A44" s="66" t="s">
        <v>405</v>
      </c>
      <c r="B44" s="65">
        <v>556495</v>
      </c>
      <c r="C44" s="65">
        <v>27463</v>
      </c>
      <c r="D44" s="64">
        <f t="shared" si="2"/>
        <v>49.349949235842189</v>
      </c>
    </row>
    <row r="45" spans="1:5" ht="12.75" customHeight="1">
      <c r="A45" s="66" t="s">
        <v>409</v>
      </c>
      <c r="B45" s="65">
        <v>674433</v>
      </c>
      <c r="C45" s="65">
        <v>29767</v>
      </c>
      <c r="D45" s="64">
        <f t="shared" si="2"/>
        <v>44.13633377963415</v>
      </c>
    </row>
    <row r="46" spans="1:5" ht="12.75" customHeight="1">
      <c r="A46" s="66" t="s">
        <v>408</v>
      </c>
      <c r="B46" s="65">
        <v>236716</v>
      </c>
      <c r="C46" s="65">
        <v>8508</v>
      </c>
      <c r="D46" s="64">
        <f t="shared" si="2"/>
        <v>35.941803680359584</v>
      </c>
    </row>
    <row r="47" spans="1:5" ht="12.75" customHeight="1">
      <c r="A47" s="66" t="s">
        <v>406</v>
      </c>
      <c r="B47" s="65">
        <v>1355896</v>
      </c>
      <c r="C47" s="65">
        <v>48405</v>
      </c>
      <c r="D47" s="64">
        <f t="shared" si="2"/>
        <v>35.699640680406169</v>
      </c>
    </row>
    <row r="48" spans="1:5" ht="12.75" customHeight="1">
      <c r="A48" s="66" t="s">
        <v>412</v>
      </c>
      <c r="B48" s="65">
        <v>1513367</v>
      </c>
      <c r="C48" s="65">
        <v>49254</v>
      </c>
      <c r="D48" s="64">
        <f t="shared" si="2"/>
        <v>32.545971994896149</v>
      </c>
    </row>
    <row r="49" spans="1:4" ht="12.75" customHeight="1">
      <c r="A49" s="66" t="s">
        <v>413</v>
      </c>
      <c r="B49" s="65">
        <v>885400</v>
      </c>
      <c r="C49" s="65">
        <v>27096</v>
      </c>
      <c r="D49" s="64">
        <f t="shared" si="2"/>
        <v>30.603117235147955</v>
      </c>
    </row>
    <row r="50" spans="1:4" ht="12.75" customHeight="1">
      <c r="A50" s="66" t="s">
        <v>415</v>
      </c>
      <c r="B50" s="65">
        <v>431746</v>
      </c>
      <c r="C50" s="65">
        <v>12970</v>
      </c>
      <c r="D50" s="64">
        <f t="shared" si="2"/>
        <v>30.040811032412577</v>
      </c>
    </row>
    <row r="51" spans="1:4" ht="12.75" customHeight="1">
      <c r="A51" s="66" t="s">
        <v>411</v>
      </c>
      <c r="B51" s="65">
        <v>297517</v>
      </c>
      <c r="C51" s="65">
        <v>7508</v>
      </c>
      <c r="D51" s="64">
        <f t="shared" si="2"/>
        <v>25.235532759472569</v>
      </c>
    </row>
    <row r="52" spans="1:4" ht="12.75" customHeight="1">
      <c r="A52" s="66" t="s">
        <v>410</v>
      </c>
      <c r="B52" s="65">
        <v>249688</v>
      </c>
      <c r="C52" s="65">
        <v>6159</v>
      </c>
      <c r="D52" s="64">
        <f t="shared" si="2"/>
        <v>24.666784146614976</v>
      </c>
    </row>
    <row r="53" spans="1:4" ht="12.75" customHeight="1">
      <c r="A53" s="66" t="s">
        <v>416</v>
      </c>
      <c r="B53" s="65">
        <v>434353</v>
      </c>
      <c r="C53" s="65">
        <v>10493</v>
      </c>
      <c r="D53" s="64">
        <f t="shared" si="2"/>
        <v>24.157770292826342</v>
      </c>
    </row>
    <row r="54" spans="1:4" ht="12.75" customHeight="1">
      <c r="A54" s="66" t="s">
        <v>414</v>
      </c>
      <c r="B54" s="65">
        <v>2195914</v>
      </c>
      <c r="C54" s="65">
        <v>52915</v>
      </c>
      <c r="D54" s="64">
        <f t="shared" si="2"/>
        <v>24.09702747921822</v>
      </c>
    </row>
    <row r="55" spans="1:4" ht="12.75" customHeight="1">
      <c r="A55" s="66" t="s">
        <v>418</v>
      </c>
      <c r="B55" s="65">
        <v>243344</v>
      </c>
      <c r="C55" s="65">
        <v>5422</v>
      </c>
      <c r="D55" s="64">
        <f t="shared" si="2"/>
        <v>22.281215070024327</v>
      </c>
    </row>
    <row r="56" spans="1:4" ht="12.75" customHeight="1">
      <c r="A56" s="66" t="s">
        <v>417</v>
      </c>
      <c r="B56" s="65">
        <v>1257676</v>
      </c>
      <c r="C56" s="65">
        <v>27133</v>
      </c>
      <c r="D56" s="64">
        <f t="shared" si="2"/>
        <v>21.573918878948156</v>
      </c>
    </row>
    <row r="57" spans="1:4" ht="12.75" customHeight="1">
      <c r="A57" s="66" t="s">
        <v>421</v>
      </c>
      <c r="B57" s="65">
        <v>1409019</v>
      </c>
      <c r="C57" s="65">
        <v>25423</v>
      </c>
      <c r="D57" s="64">
        <f t="shared" si="2"/>
        <v>18.04304980983223</v>
      </c>
    </row>
    <row r="58" spans="1:4" ht="12.75" customHeight="1">
      <c r="A58" s="66" t="s">
        <v>419</v>
      </c>
      <c r="B58" s="65">
        <v>274409</v>
      </c>
      <c r="C58" s="65">
        <v>4231</v>
      </c>
      <c r="D58" s="64">
        <f t="shared" si="2"/>
        <v>15.418590498125061</v>
      </c>
    </row>
    <row r="59" spans="1:4" ht="12.75" customHeight="1">
      <c r="A59" s="66" t="s">
        <v>420</v>
      </c>
      <c r="B59" s="65">
        <v>822553</v>
      </c>
      <c r="C59" s="65">
        <v>11916</v>
      </c>
      <c r="D59" s="64">
        <f t="shared" si="2"/>
        <v>14.486604510590807</v>
      </c>
    </row>
    <row r="60" spans="1:4" ht="12.75" customHeight="1">
      <c r="A60" s="66" t="s">
        <v>425</v>
      </c>
      <c r="B60" s="65">
        <v>352957</v>
      </c>
      <c r="C60" s="65">
        <v>4818</v>
      </c>
      <c r="D60" s="64">
        <f t="shared" si="2"/>
        <v>13.650388007604326</v>
      </c>
    </row>
    <row r="61" spans="1:4" ht="12.75" customHeight="1">
      <c r="A61" s="66" t="s">
        <v>422</v>
      </c>
      <c r="B61" s="65">
        <v>234566</v>
      </c>
      <c r="C61" s="65">
        <v>3079</v>
      </c>
      <c r="D61" s="64">
        <f t="shared" si="2"/>
        <v>13.126369550574251</v>
      </c>
    </row>
    <row r="62" spans="1:4" ht="12.75" customHeight="1">
      <c r="A62" s="66" t="s">
        <v>18</v>
      </c>
      <c r="B62" s="65">
        <v>379577</v>
      </c>
      <c r="C62" s="65">
        <v>4710</v>
      </c>
      <c r="D62" s="64">
        <f t="shared" si="2"/>
        <v>12.408549516962303</v>
      </c>
    </row>
    <row r="63" spans="1:4" ht="12.75" customHeight="1">
      <c r="A63" s="66" t="s">
        <v>431</v>
      </c>
      <c r="B63" s="65">
        <v>255483</v>
      </c>
      <c r="C63" s="65">
        <v>2972</v>
      </c>
      <c r="D63" s="64">
        <f t="shared" si="2"/>
        <v>11.632867940332625</v>
      </c>
    </row>
    <row r="64" spans="1:4" ht="12.75" customHeight="1">
      <c r="A64" s="71" t="s">
        <v>424</v>
      </c>
      <c r="B64" s="70">
        <v>316619</v>
      </c>
      <c r="C64" s="70">
        <v>3671</v>
      </c>
      <c r="D64" s="69">
        <f t="shared" si="2"/>
        <v>11.594376837776633</v>
      </c>
    </row>
    <row r="65" spans="1:5" ht="12.75" customHeight="1">
      <c r="A65" s="66" t="s">
        <v>429</v>
      </c>
      <c r="B65" s="65">
        <v>268738</v>
      </c>
      <c r="C65" s="65">
        <v>3102</v>
      </c>
      <c r="D65" s="64">
        <f t="shared" si="2"/>
        <v>11.542840982667133</v>
      </c>
    </row>
    <row r="66" spans="1:5" ht="12.75" customHeight="1">
      <c r="A66" s="66" t="s">
        <v>427</v>
      </c>
      <c r="B66" s="65">
        <v>447841</v>
      </c>
      <c r="C66" s="65">
        <v>5159</v>
      </c>
      <c r="D66" s="64">
        <f t="shared" si="2"/>
        <v>11.51971346973591</v>
      </c>
    </row>
    <row r="67" spans="1:5" ht="12.75" customHeight="1">
      <c r="A67" s="66" t="s">
        <v>428</v>
      </c>
      <c r="B67" s="65">
        <v>282313</v>
      </c>
      <c r="C67" s="65">
        <v>3008</v>
      </c>
      <c r="D67" s="64">
        <f t="shared" si="2"/>
        <v>10.654840549319372</v>
      </c>
    </row>
    <row r="68" spans="1:5" ht="12.75" customHeight="1">
      <c r="A68" s="66" t="s">
        <v>423</v>
      </c>
      <c r="B68" s="65">
        <v>479686</v>
      </c>
      <c r="C68" s="65">
        <v>5072</v>
      </c>
      <c r="D68" s="64">
        <f t="shared" si="2"/>
        <v>10.573583552573975</v>
      </c>
    </row>
    <row r="69" spans="1:5" ht="12.75" customHeight="1">
      <c r="A69" s="66" t="s">
        <v>432</v>
      </c>
      <c r="B69" s="65">
        <v>214114</v>
      </c>
      <c r="C69" s="65">
        <v>2027</v>
      </c>
      <c r="D69" s="64">
        <f t="shared" si="2"/>
        <v>9.466919491485843</v>
      </c>
    </row>
    <row r="70" spans="1:5" ht="12.75" customHeight="1">
      <c r="A70" s="66" t="s">
        <v>430</v>
      </c>
      <c r="B70" s="65">
        <v>234632</v>
      </c>
      <c r="C70" s="65">
        <v>2188</v>
      </c>
      <c r="D70" s="64">
        <f t="shared" si="2"/>
        <v>9.3252412288178927</v>
      </c>
    </row>
    <row r="71" spans="1:5" ht="12.75" customHeight="1">
      <c r="A71" s="66" t="s">
        <v>426</v>
      </c>
      <c r="B71" s="65">
        <v>688701</v>
      </c>
      <c r="C71" s="65">
        <v>5631</v>
      </c>
      <c r="D71" s="64">
        <f t="shared" si="2"/>
        <v>8.1762622676604213</v>
      </c>
    </row>
    <row r="72" spans="1:5" ht="12.75" customHeight="1">
      <c r="A72" s="66" t="s">
        <v>433</v>
      </c>
      <c r="B72" s="65">
        <v>228653</v>
      </c>
      <c r="C72" s="65">
        <v>1869</v>
      </c>
      <c r="D72" s="64">
        <f t="shared" si="2"/>
        <v>8.1739579187677407</v>
      </c>
    </row>
    <row r="73" spans="1:5" ht="12.75" customHeight="1">
      <c r="A73" s="66" t="s">
        <v>435</v>
      </c>
      <c r="B73" s="65">
        <v>229972</v>
      </c>
      <c r="C73" s="65">
        <v>1563</v>
      </c>
      <c r="D73" s="64">
        <f t="shared" si="2"/>
        <v>6.7964795714260866</v>
      </c>
    </row>
    <row r="74" spans="1:5" ht="12.75" customHeight="1">
      <c r="A74" s="66" t="s">
        <v>438</v>
      </c>
      <c r="B74" s="65">
        <v>229426</v>
      </c>
      <c r="C74" s="65">
        <v>1432</v>
      </c>
      <c r="D74" s="64">
        <f t="shared" si="2"/>
        <v>6.2416639787992647</v>
      </c>
    </row>
    <row r="75" spans="1:5" ht="12.75" customHeight="1">
      <c r="A75" s="66" t="s">
        <v>434</v>
      </c>
      <c r="B75" s="65">
        <v>249146</v>
      </c>
      <c r="C75" s="65">
        <v>1528</v>
      </c>
      <c r="D75" s="64">
        <f t="shared" si="2"/>
        <v>6.1329501577388363</v>
      </c>
    </row>
    <row r="76" spans="1:5" ht="12.75" customHeight="1">
      <c r="A76" s="66" t="s">
        <v>439</v>
      </c>
      <c r="B76" s="65">
        <v>457587</v>
      </c>
      <c r="C76" s="65">
        <v>2378</v>
      </c>
      <c r="D76" s="64">
        <f t="shared" si="2"/>
        <v>5.1968259587794234</v>
      </c>
    </row>
    <row r="77" spans="1:5" ht="12.75" customHeight="1">
      <c r="A77" s="66" t="s">
        <v>436</v>
      </c>
      <c r="B77" s="65">
        <v>603488</v>
      </c>
      <c r="C77" s="65">
        <v>3072</v>
      </c>
      <c r="D77" s="64">
        <f t="shared" si="2"/>
        <v>5.0904077628718376</v>
      </c>
    </row>
    <row r="78" spans="1:5" ht="12.75" customHeight="1">
      <c r="A78" s="66" t="s">
        <v>437</v>
      </c>
      <c r="B78" s="65">
        <v>298118</v>
      </c>
      <c r="C78" s="65">
        <v>1157</v>
      </c>
      <c r="D78" s="64">
        <f t="shared" si="2"/>
        <v>3.8810135583896308</v>
      </c>
    </row>
    <row r="79" spans="1:5" ht="12.75" customHeight="1">
      <c r="A79" s="66" t="s">
        <v>440</v>
      </c>
      <c r="B79" s="65">
        <v>509924</v>
      </c>
      <c r="C79" s="65">
        <v>1573</v>
      </c>
      <c r="D79" s="64">
        <f t="shared" si="2"/>
        <v>3.0847734172151147</v>
      </c>
    </row>
    <row r="80" spans="1:5" s="28" customFormat="1" ht="15" customHeight="1">
      <c r="A80" s="66" t="s">
        <v>441</v>
      </c>
      <c r="B80" s="65">
        <v>246139</v>
      </c>
      <c r="C80" s="65">
        <v>607</v>
      </c>
      <c r="D80" s="64">
        <f t="shared" si="2"/>
        <v>2.466086235826098</v>
      </c>
      <c r="E80" s="59"/>
    </row>
    <row r="81" spans="1:4" ht="12.75" customHeight="1">
      <c r="A81" s="68" t="s">
        <v>442</v>
      </c>
      <c r="B81" s="63"/>
      <c r="C81" s="63"/>
      <c r="D81" s="60">
        <f>MEDIAN(D43:D80)</f>
        <v>12.767459533768278</v>
      </c>
    </row>
    <row r="83" spans="1:4" ht="12.75" customHeight="1">
      <c r="A83" s="67" t="s">
        <v>443</v>
      </c>
    </row>
    <row r="84" spans="1:4" ht="12.75" customHeight="1">
      <c r="A84" s="66" t="s">
        <v>444</v>
      </c>
      <c r="B84" s="65">
        <v>300950</v>
      </c>
      <c r="C84" s="65">
        <v>721439</v>
      </c>
      <c r="D84" s="64">
        <f t="shared" ref="D84:D114" si="3">C84/(B84/1000)</f>
        <v>2397.205515866423</v>
      </c>
    </row>
    <row r="85" spans="1:4" ht="12.75" customHeight="1">
      <c r="A85" s="66" t="s">
        <v>445</v>
      </c>
      <c r="B85" s="65">
        <v>230571</v>
      </c>
      <c r="C85" s="65">
        <v>56869</v>
      </c>
      <c r="D85" s="64">
        <f t="shared" si="3"/>
        <v>246.64420070173614</v>
      </c>
    </row>
    <row r="86" spans="1:4" ht="12.75" customHeight="1">
      <c r="A86" s="66" t="s">
        <v>447</v>
      </c>
      <c r="B86" s="65">
        <v>226918</v>
      </c>
      <c r="C86" s="65">
        <v>28817</v>
      </c>
      <c r="D86" s="64">
        <f t="shared" si="3"/>
        <v>126.99301069108664</v>
      </c>
    </row>
    <row r="87" spans="1:4" ht="12.75" customHeight="1">
      <c r="A87" s="66" t="s">
        <v>449</v>
      </c>
      <c r="B87" s="65">
        <v>842583</v>
      </c>
      <c r="C87" s="65">
        <v>65954</v>
      </c>
      <c r="D87" s="64">
        <f t="shared" si="3"/>
        <v>78.2759680648672</v>
      </c>
    </row>
    <row r="88" spans="1:4" ht="12.75" customHeight="1">
      <c r="A88" s="66" t="s">
        <v>446</v>
      </c>
      <c r="B88" s="65">
        <v>378715</v>
      </c>
      <c r="C88" s="65">
        <v>27208</v>
      </c>
      <c r="D88" s="64">
        <f t="shared" si="3"/>
        <v>71.842942582152816</v>
      </c>
    </row>
    <row r="89" spans="1:4" ht="12.75" customHeight="1">
      <c r="A89" s="66" t="s">
        <v>448</v>
      </c>
      <c r="B89" s="65">
        <v>448479</v>
      </c>
      <c r="C89" s="65">
        <v>24936</v>
      </c>
      <c r="D89" s="64">
        <f t="shared" si="3"/>
        <v>55.601265611098846</v>
      </c>
    </row>
    <row r="90" spans="1:4" ht="12.75" customHeight="1">
      <c r="A90" s="66" t="s">
        <v>451</v>
      </c>
      <c r="B90" s="65">
        <v>658602</v>
      </c>
      <c r="C90" s="65">
        <v>32288</v>
      </c>
      <c r="D90" s="64">
        <f t="shared" si="3"/>
        <v>49.025056103686296</v>
      </c>
    </row>
    <row r="91" spans="1:4" ht="12.75" customHeight="1">
      <c r="A91" s="66" t="s">
        <v>456</v>
      </c>
      <c r="B91" s="65">
        <v>610613</v>
      </c>
      <c r="C91" s="65">
        <v>26004</v>
      </c>
      <c r="D91" s="64">
        <f t="shared" si="3"/>
        <v>42.586712041833366</v>
      </c>
    </row>
    <row r="92" spans="1:4" ht="12.75" customHeight="1">
      <c r="A92" s="66" t="s">
        <v>453</v>
      </c>
      <c r="B92" s="65">
        <v>467007</v>
      </c>
      <c r="C92" s="65">
        <v>17683</v>
      </c>
      <c r="D92" s="64">
        <f t="shared" si="3"/>
        <v>37.864528797212891</v>
      </c>
    </row>
    <row r="93" spans="1:4" ht="12.75" customHeight="1">
      <c r="A93" s="66" t="s">
        <v>450</v>
      </c>
      <c r="B93" s="65">
        <v>345803</v>
      </c>
      <c r="C93" s="65">
        <v>10367</v>
      </c>
      <c r="D93" s="64">
        <f t="shared" si="3"/>
        <v>29.979496996845025</v>
      </c>
    </row>
    <row r="94" spans="1:4" ht="12.75" customHeight="1">
      <c r="A94" s="66" t="s">
        <v>454</v>
      </c>
      <c r="B94" s="65">
        <v>316381</v>
      </c>
      <c r="C94" s="65">
        <v>8036</v>
      </c>
      <c r="D94" s="64">
        <f t="shared" si="3"/>
        <v>25.399755358254765</v>
      </c>
    </row>
    <row r="95" spans="1:4" ht="12.75" customHeight="1">
      <c r="A95" s="66" t="s">
        <v>452</v>
      </c>
      <c r="B95" s="65">
        <v>439886</v>
      </c>
      <c r="C95" s="65">
        <v>11029</v>
      </c>
      <c r="D95" s="64">
        <f t="shared" si="3"/>
        <v>25.07240512314554</v>
      </c>
    </row>
    <row r="96" spans="1:4" ht="12.75" customHeight="1">
      <c r="A96" s="66" t="s">
        <v>455</v>
      </c>
      <c r="B96" s="65">
        <v>398121</v>
      </c>
      <c r="C96" s="65">
        <v>9401</v>
      </c>
      <c r="D96" s="64">
        <f t="shared" si="3"/>
        <v>23.613424059519595</v>
      </c>
    </row>
    <row r="97" spans="1:4" ht="12.75" customHeight="1">
      <c r="A97" s="66" t="s">
        <v>457</v>
      </c>
      <c r="B97" s="65">
        <v>756832</v>
      </c>
      <c r="C97" s="65">
        <v>16122</v>
      </c>
      <c r="D97" s="64">
        <f t="shared" si="3"/>
        <v>21.301953405775656</v>
      </c>
    </row>
    <row r="98" spans="1:4" ht="12.75" customHeight="1">
      <c r="A98" s="66" t="s">
        <v>458</v>
      </c>
      <c r="B98" s="65">
        <v>990977</v>
      </c>
      <c r="C98" s="65">
        <v>20875</v>
      </c>
      <c r="D98" s="64">
        <f t="shared" si="3"/>
        <v>21.065070127762805</v>
      </c>
    </row>
    <row r="99" spans="1:4" ht="12.75" customHeight="1">
      <c r="A99" s="66" t="s">
        <v>461</v>
      </c>
      <c r="B99" s="65">
        <v>792727</v>
      </c>
      <c r="C99" s="65">
        <v>11722</v>
      </c>
      <c r="D99" s="64">
        <f t="shared" si="3"/>
        <v>14.786931692751729</v>
      </c>
    </row>
    <row r="100" spans="1:4" ht="12.75" customHeight="1">
      <c r="A100" s="66" t="s">
        <v>459</v>
      </c>
      <c r="B100" s="65">
        <v>363630</v>
      </c>
      <c r="C100" s="65">
        <v>5374</v>
      </c>
      <c r="D100" s="64">
        <f t="shared" si="3"/>
        <v>14.778758628275995</v>
      </c>
    </row>
    <row r="101" spans="1:4" ht="12.75" customHeight="1">
      <c r="A101" s="66" t="s">
        <v>466</v>
      </c>
      <c r="B101" s="65">
        <v>236441</v>
      </c>
      <c r="C101" s="65">
        <v>3470</v>
      </c>
      <c r="D101" s="64">
        <f t="shared" si="3"/>
        <v>14.675965674311986</v>
      </c>
    </row>
    <row r="102" spans="1:4" ht="12.75" customHeight="1">
      <c r="A102" s="66" t="s">
        <v>464</v>
      </c>
      <c r="B102" s="65">
        <v>653450</v>
      </c>
      <c r="C102" s="65">
        <v>9390</v>
      </c>
      <c r="D102" s="64">
        <f t="shared" si="3"/>
        <v>14.369882929068789</v>
      </c>
    </row>
    <row r="103" spans="1:4" ht="12.75" customHeight="1">
      <c r="A103" s="66" t="s">
        <v>473</v>
      </c>
      <c r="B103" s="65">
        <v>308428</v>
      </c>
      <c r="C103" s="65">
        <v>4424</v>
      </c>
      <c r="D103" s="64">
        <f t="shared" si="3"/>
        <v>14.343704203250029</v>
      </c>
    </row>
    <row r="104" spans="1:4" ht="12.75" customHeight="1">
      <c r="A104" s="66" t="s">
        <v>462</v>
      </c>
      <c r="B104" s="65">
        <v>233294</v>
      </c>
      <c r="C104" s="65">
        <v>3190</v>
      </c>
      <c r="D104" s="64">
        <f t="shared" si="3"/>
        <v>13.673733572230747</v>
      </c>
    </row>
    <row r="105" spans="1:4" ht="12.75" customHeight="1">
      <c r="A105" s="66" t="s">
        <v>463</v>
      </c>
      <c r="B105" s="65">
        <v>843393</v>
      </c>
      <c r="C105" s="65">
        <v>11246</v>
      </c>
      <c r="D105" s="64">
        <f t="shared" si="3"/>
        <v>13.334234455348811</v>
      </c>
    </row>
    <row r="106" spans="1:4" ht="12.75" customHeight="1">
      <c r="A106" s="66" t="s">
        <v>460</v>
      </c>
      <c r="B106" s="65">
        <v>214237</v>
      </c>
      <c r="C106" s="65">
        <v>2775</v>
      </c>
      <c r="D106" s="64">
        <f t="shared" si="3"/>
        <v>12.952944636080602</v>
      </c>
    </row>
    <row r="107" spans="1:4" ht="12.75" customHeight="1">
      <c r="A107" s="66" t="s">
        <v>465</v>
      </c>
      <c r="B107" s="65">
        <v>386552</v>
      </c>
      <c r="C107" s="65">
        <v>4629</v>
      </c>
      <c r="D107" s="64">
        <f t="shared" si="3"/>
        <v>11.975102961567913</v>
      </c>
    </row>
    <row r="108" spans="1:4" ht="12.75" customHeight="1">
      <c r="A108" s="66" t="s">
        <v>467</v>
      </c>
      <c r="B108" s="65">
        <v>279639</v>
      </c>
      <c r="C108" s="65">
        <v>3211</v>
      </c>
      <c r="D108" s="64">
        <f t="shared" si="3"/>
        <v>11.482661574386977</v>
      </c>
    </row>
    <row r="109" spans="1:4" ht="12.75" customHeight="1">
      <c r="A109" s="66" t="s">
        <v>468</v>
      </c>
      <c r="B109" s="65">
        <v>245475</v>
      </c>
      <c r="C109" s="65">
        <v>2619</v>
      </c>
      <c r="D109" s="64">
        <f t="shared" si="3"/>
        <v>10.669110907424381</v>
      </c>
    </row>
    <row r="110" spans="1:4" ht="12.75" customHeight="1">
      <c r="A110" s="66" t="s">
        <v>469</v>
      </c>
      <c r="B110" s="65">
        <v>256496</v>
      </c>
      <c r="C110" s="65">
        <v>2400</v>
      </c>
      <c r="D110" s="64">
        <f t="shared" si="3"/>
        <v>9.3568710623167615</v>
      </c>
    </row>
    <row r="111" spans="1:4" ht="12.75" customHeight="1">
      <c r="A111" s="66" t="s">
        <v>470</v>
      </c>
      <c r="B111" s="65">
        <v>239538</v>
      </c>
      <c r="C111" s="65">
        <v>2224</v>
      </c>
      <c r="D111" s="64">
        <f t="shared" si="3"/>
        <v>9.2845394050213326</v>
      </c>
    </row>
    <row r="112" spans="1:4" ht="12.75" customHeight="1">
      <c r="A112" s="66" t="s">
        <v>471</v>
      </c>
      <c r="B112" s="65">
        <v>526116</v>
      </c>
      <c r="C112" s="65">
        <v>3892</v>
      </c>
      <c r="D112" s="64">
        <f t="shared" si="3"/>
        <v>7.3976081320469254</v>
      </c>
    </row>
    <row r="113" spans="1:5" ht="12.75" customHeight="1">
      <c r="A113" s="66" t="s">
        <v>472</v>
      </c>
      <c r="B113" s="65">
        <v>248142</v>
      </c>
      <c r="C113" s="65">
        <v>1412</v>
      </c>
      <c r="D113" s="64">
        <f t="shared" si="3"/>
        <v>5.6902902370416939</v>
      </c>
    </row>
    <row r="114" spans="1:5" ht="12.75" customHeight="1">
      <c r="A114" s="66" t="s">
        <v>474</v>
      </c>
      <c r="B114" s="65">
        <v>226877</v>
      </c>
      <c r="C114" s="65">
        <v>859</v>
      </c>
      <c r="D114" s="64">
        <f t="shared" si="3"/>
        <v>3.7861925184130607</v>
      </c>
    </row>
    <row r="115" spans="1:5" s="28" customFormat="1" ht="12.75" customHeight="1">
      <c r="A115" s="59" t="s">
        <v>475</v>
      </c>
      <c r="B115" s="63"/>
      <c r="C115" s="63"/>
      <c r="D115" s="60">
        <f>MEDIAN(D84:D114)</f>
        <v>14.786931692751729</v>
      </c>
      <c r="E115" s="59"/>
    </row>
    <row r="116" spans="1:5" s="28" customFormat="1" ht="12.75" customHeight="1">
      <c r="A116" s="62" t="s">
        <v>476</v>
      </c>
      <c r="B116" s="61"/>
      <c r="C116" s="61"/>
      <c r="D116" s="60">
        <f>MEDIAN(D84:D114,D43:D80,D28:D39,D6:D24)</f>
        <v>12.523168951997286</v>
      </c>
      <c r="E116" s="59"/>
    </row>
  </sheetData>
  <pageMargins left="0.75" right="0.75" top="1" bottom="1" header="0.5" footer="0.5"/>
  <pageSetup orientation="portrait" horizontalDpi="2400" verticalDpi="2400"/>
  <headerFooter alignWithMargins="0">
    <oddHeader>&amp;R&amp;D</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4"/>
  <sheetViews>
    <sheetView zoomScale="90" zoomScaleNormal="90" zoomScalePageLayoutView="90" workbookViewId="0">
      <pane ySplit="3" topLeftCell="A4" activePane="bottomLeft" state="frozen"/>
      <selection activeCell="D1" sqref="D1"/>
      <selection pane="bottomLeft" activeCell="D3" sqref="D3"/>
    </sheetView>
  </sheetViews>
  <sheetFormatPr defaultColWidth="8.85546875" defaultRowHeight="15"/>
  <cols>
    <col min="1" max="1" width="26" style="214" customWidth="1"/>
    <col min="2" max="2" width="18.140625" style="214" customWidth="1"/>
    <col min="3" max="3" width="21.5703125" style="213" customWidth="1"/>
    <col min="4" max="4" width="20" style="213" customWidth="1"/>
    <col min="5" max="5" width="16.28515625" style="215" customWidth="1"/>
    <col min="6" max="6" width="15.85546875" style="213" hidden="1" customWidth="1"/>
    <col min="7" max="16384" width="8.85546875" style="213"/>
  </cols>
  <sheetData>
    <row r="1" spans="1:12" ht="18.75">
      <c r="A1" s="20" t="s">
        <v>490</v>
      </c>
      <c r="B1" s="230"/>
      <c r="C1" s="230"/>
      <c r="D1" s="230"/>
      <c r="E1" s="231"/>
      <c r="F1" s="214"/>
    </row>
    <row r="2" spans="1:12">
      <c r="A2" s="232" t="s">
        <v>823</v>
      </c>
      <c r="B2" s="230"/>
      <c r="C2" s="230"/>
      <c r="D2" s="230"/>
      <c r="E2" s="231"/>
      <c r="F2" s="214"/>
    </row>
    <row r="3" spans="1:12" s="216" customFormat="1" ht="60">
      <c r="A3" s="234" t="s">
        <v>1</v>
      </c>
      <c r="B3" s="234" t="s">
        <v>824</v>
      </c>
      <c r="C3" s="234" t="s">
        <v>738</v>
      </c>
      <c r="D3" s="234" t="s">
        <v>822</v>
      </c>
      <c r="E3" s="234" t="s">
        <v>739</v>
      </c>
      <c r="F3" s="222" t="s">
        <v>740</v>
      </c>
    </row>
    <row r="4" spans="1:12" ht="15" customHeight="1">
      <c r="A4" s="217" t="s">
        <v>741</v>
      </c>
      <c r="B4" s="218">
        <v>556495</v>
      </c>
      <c r="C4" s="223">
        <v>120147</v>
      </c>
      <c r="D4" s="224">
        <v>116051.16277539569</v>
      </c>
      <c r="E4" s="225">
        <v>4.7952557018065827</v>
      </c>
      <c r="F4" s="228">
        <v>1.940884056483687E-3</v>
      </c>
    </row>
    <row r="5" spans="1:12" ht="15" customHeight="1">
      <c r="A5" s="217" t="s">
        <v>742</v>
      </c>
      <c r="B5" s="218">
        <v>345012</v>
      </c>
      <c r="C5" s="223">
        <v>31895</v>
      </c>
      <c r="D5" s="224">
        <v>31890</v>
      </c>
      <c r="E5" s="225">
        <v>10.818814675446848</v>
      </c>
      <c r="F5" s="228">
        <v>5.1391413788281362E-3</v>
      </c>
    </row>
    <row r="6" spans="1:12" ht="15" customHeight="1">
      <c r="A6" s="217" t="s">
        <v>14</v>
      </c>
      <c r="B6" s="218">
        <v>300950</v>
      </c>
      <c r="C6" s="223">
        <v>1090997</v>
      </c>
      <c r="D6" s="224">
        <v>1086018.7804943176</v>
      </c>
      <c r="E6" s="225">
        <v>0.27711307152811676</v>
      </c>
      <c r="F6" s="228">
        <v>7.8363082281236399E-3</v>
      </c>
    </row>
    <row r="7" spans="1:12" ht="15" customHeight="1">
      <c r="A7" s="217" t="s">
        <v>18</v>
      </c>
      <c r="B7" s="218">
        <v>379577</v>
      </c>
      <c r="C7" s="223">
        <v>61364</v>
      </c>
      <c r="D7" s="224">
        <v>60876.36304613539</v>
      </c>
      <c r="E7" s="225">
        <v>6.2352115173558591</v>
      </c>
      <c r="F7" s="228">
        <v>1.058839190628328E-2</v>
      </c>
    </row>
    <row r="8" spans="1:12" ht="15" customHeight="1">
      <c r="A8" s="217" t="s">
        <v>743</v>
      </c>
      <c r="B8" s="218">
        <v>224906</v>
      </c>
      <c r="C8" s="223">
        <v>16623</v>
      </c>
      <c r="D8" s="224">
        <v>15877.636488239417</v>
      </c>
      <c r="E8" s="225">
        <v>14.164954599293674</v>
      </c>
      <c r="F8" s="228">
        <v>1.7467031599900474E-2</v>
      </c>
    </row>
    <row r="9" spans="1:12" ht="15" customHeight="1">
      <c r="A9" s="217" t="s">
        <v>744</v>
      </c>
      <c r="B9" s="218">
        <v>447841</v>
      </c>
      <c r="C9" s="223">
        <v>85217</v>
      </c>
      <c r="D9" s="224">
        <v>84250</v>
      </c>
      <c r="E9" s="225">
        <v>5.3156201780415433</v>
      </c>
      <c r="F9" s="228">
        <v>9.1623007154526502E-3</v>
      </c>
    </row>
    <row r="10" spans="1:12" ht="15" customHeight="1">
      <c r="A10" s="217" t="s">
        <v>745</v>
      </c>
      <c r="B10" s="218">
        <v>345803</v>
      </c>
      <c r="C10" s="223">
        <v>99030</v>
      </c>
      <c r="D10" s="224">
        <v>98788</v>
      </c>
      <c r="E10" s="225">
        <v>3.5004555209134711</v>
      </c>
      <c r="F10" s="228">
        <v>1.9977583104739995E-2</v>
      </c>
    </row>
    <row r="11" spans="1:12" ht="15" customHeight="1">
      <c r="A11" s="217" t="s">
        <v>30</v>
      </c>
      <c r="B11" s="218">
        <v>885400</v>
      </c>
      <c r="C11" s="223">
        <v>190653</v>
      </c>
      <c r="D11" s="224">
        <v>186901.65520951059</v>
      </c>
      <c r="E11" s="225">
        <v>4.737250716198826</v>
      </c>
      <c r="F11" s="228">
        <v>5.08051346321826E-2</v>
      </c>
      <c r="G11" s="220"/>
      <c r="H11" s="220"/>
      <c r="I11" s="220"/>
      <c r="J11" s="220"/>
      <c r="K11" s="220"/>
      <c r="L11" s="220"/>
    </row>
    <row r="12" spans="1:12" ht="15" customHeight="1">
      <c r="A12" s="217" t="s">
        <v>746</v>
      </c>
      <c r="B12" s="218">
        <v>363630</v>
      </c>
      <c r="C12" s="223">
        <v>90985</v>
      </c>
      <c r="D12" s="224">
        <v>90527.485522038376</v>
      </c>
      <c r="E12" s="225">
        <v>4.0167911204324396</v>
      </c>
      <c r="F12" s="228">
        <v>1.403525405957105E-2</v>
      </c>
    </row>
    <row r="13" spans="1:12" ht="15" customHeight="1">
      <c r="A13" s="217" t="s">
        <v>747</v>
      </c>
      <c r="B13" s="218">
        <v>622104</v>
      </c>
      <c r="C13" s="223">
        <v>51804</v>
      </c>
      <c r="D13" s="224">
        <v>51318</v>
      </c>
      <c r="E13" s="225">
        <v>12.122530106395416</v>
      </c>
      <c r="F13" s="228">
        <v>1.226377743658082E-3</v>
      </c>
    </row>
    <row r="14" spans="1:12" ht="15" customHeight="1">
      <c r="A14" s="217" t="s">
        <v>748</v>
      </c>
      <c r="B14" s="218">
        <v>229426</v>
      </c>
      <c r="C14" s="223">
        <v>49246</v>
      </c>
      <c r="D14" s="224">
        <v>48353</v>
      </c>
      <c r="E14" s="225">
        <v>4.7448141790581762</v>
      </c>
      <c r="F14" s="228">
        <v>-2.7471333315946412E-3</v>
      </c>
    </row>
    <row r="15" spans="1:12" ht="15" customHeight="1">
      <c r="A15" s="217" t="s">
        <v>44</v>
      </c>
      <c r="B15" s="218">
        <v>214237</v>
      </c>
      <c r="C15" s="223">
        <v>50793</v>
      </c>
      <c r="D15" s="224">
        <v>48343</v>
      </c>
      <c r="E15" s="227">
        <v>4.431603334505513</v>
      </c>
      <c r="F15" s="228">
        <v>9.1096216256953497E-3</v>
      </c>
    </row>
    <row r="16" spans="1:12" ht="15" customHeight="1">
      <c r="A16" s="217" t="s">
        <v>749</v>
      </c>
      <c r="B16" s="218">
        <v>645966</v>
      </c>
      <c r="C16" s="223">
        <v>30897</v>
      </c>
      <c r="D16" s="224">
        <v>29175.26305436296</v>
      </c>
      <c r="E16" s="225">
        <v>22.140880059808072</v>
      </c>
      <c r="F16" s="228">
        <v>1.4905440713676336E-2</v>
      </c>
    </row>
    <row r="17" spans="1:6" ht="15" customHeight="1">
      <c r="A17" s="217" t="s">
        <v>750</v>
      </c>
      <c r="B17" s="218">
        <v>258959</v>
      </c>
      <c r="C17" s="223">
        <v>25846</v>
      </c>
      <c r="D17" s="224">
        <v>25308</v>
      </c>
      <c r="E17" s="225">
        <v>10.232298087561245</v>
      </c>
      <c r="F17" s="228">
        <v>-1.6384973629830675E-3</v>
      </c>
    </row>
    <row r="18" spans="1:6" ht="15" customHeight="1">
      <c r="A18" s="217" t="s">
        <v>751</v>
      </c>
      <c r="B18" s="218">
        <v>249146</v>
      </c>
      <c r="C18" s="223">
        <v>41224</v>
      </c>
      <c r="D18" s="224">
        <v>40580</v>
      </c>
      <c r="E18" s="225">
        <v>6.1396254312469196</v>
      </c>
      <c r="F18" s="228">
        <v>1.4322471379484423E-2</v>
      </c>
    </row>
    <row r="19" spans="1:6" ht="15" customHeight="1">
      <c r="A19" s="217" t="s">
        <v>752</v>
      </c>
      <c r="B19" s="219" t="s">
        <v>753</v>
      </c>
      <c r="C19" s="223">
        <v>335259</v>
      </c>
      <c r="D19" s="224">
        <v>332295</v>
      </c>
      <c r="E19" s="225">
        <v>2.9822206172226484</v>
      </c>
      <c r="F19" s="228">
        <v>2.2647366286527471E-2</v>
      </c>
    </row>
    <row r="20" spans="1:6" ht="15" customHeight="1">
      <c r="A20" s="217" t="s">
        <v>754</v>
      </c>
      <c r="B20" s="218">
        <v>230571</v>
      </c>
      <c r="C20" s="223">
        <v>218112</v>
      </c>
      <c r="D20" s="224">
        <v>216639.2385718571</v>
      </c>
      <c r="E20" s="225">
        <v>1.0643085782611901</v>
      </c>
      <c r="F20" s="228">
        <v>9.4301212256530827E-3</v>
      </c>
    </row>
    <row r="21" spans="1:6" ht="15" customHeight="1">
      <c r="A21" s="217" t="s">
        <v>755</v>
      </c>
      <c r="B21" s="218">
        <v>2718782</v>
      </c>
      <c r="C21" s="223">
        <v>145686</v>
      </c>
      <c r="D21" s="224">
        <v>136795.99893749491</v>
      </c>
      <c r="E21" s="225">
        <v>19.874718713390667</v>
      </c>
      <c r="F21" s="228">
        <v>1.4461172157933975E-3</v>
      </c>
    </row>
    <row r="22" spans="1:6" ht="15" customHeight="1">
      <c r="A22" s="217" t="s">
        <v>756</v>
      </c>
      <c r="B22" s="218">
        <v>256780</v>
      </c>
      <c r="C22" s="223">
        <v>31764</v>
      </c>
      <c r="D22" s="224">
        <v>31764</v>
      </c>
      <c r="E22" s="225">
        <v>8.0839944591361288</v>
      </c>
      <c r="F22" s="228">
        <v>1.7264739206566782E-2</v>
      </c>
    </row>
    <row r="23" spans="1:6" ht="15" customHeight="1">
      <c r="A23" s="217" t="s">
        <v>73</v>
      </c>
      <c r="B23" s="218">
        <v>297517</v>
      </c>
      <c r="C23" s="223">
        <v>49883</v>
      </c>
      <c r="D23" s="224">
        <v>48724</v>
      </c>
      <c r="E23" s="225">
        <v>6.1061694442164027</v>
      </c>
      <c r="F23" s="228">
        <v>3.2608329118192546E-3</v>
      </c>
    </row>
    <row r="24" spans="1:6" ht="15" customHeight="1">
      <c r="A24" s="217" t="s">
        <v>78</v>
      </c>
      <c r="B24" s="218">
        <v>390113</v>
      </c>
      <c r="C24" s="223">
        <v>49726</v>
      </c>
      <c r="D24" s="224">
        <v>46880</v>
      </c>
      <c r="E24" s="225">
        <v>8.3215230375426614</v>
      </c>
      <c r="F24" s="228">
        <v>-2.0847828756190398E-3</v>
      </c>
    </row>
    <row r="25" spans="1:6" ht="15" customHeight="1">
      <c r="A25" s="217" t="s">
        <v>757</v>
      </c>
      <c r="B25" s="218">
        <v>439886</v>
      </c>
      <c r="C25" s="223">
        <v>124506</v>
      </c>
      <c r="D25" s="224">
        <v>118043.11882703703</v>
      </c>
      <c r="E25" s="225">
        <v>3.7264857483522102</v>
      </c>
      <c r="F25" s="228">
        <v>1.8646053807713149E-2</v>
      </c>
    </row>
    <row r="26" spans="1:6" ht="15" customHeight="1">
      <c r="A26" s="217" t="s">
        <v>85</v>
      </c>
      <c r="B26" s="218">
        <v>822553</v>
      </c>
      <c r="C26" s="223">
        <v>138988</v>
      </c>
      <c r="D26" s="224">
        <v>133309.17553895453</v>
      </c>
      <c r="E26" s="225">
        <v>6.1702654500300333</v>
      </c>
      <c r="F26" s="228">
        <v>1.5750841567897179E-2</v>
      </c>
    </row>
    <row r="27" spans="1:6" ht="15" customHeight="1">
      <c r="A27" s="217" t="s">
        <v>88</v>
      </c>
      <c r="B27" s="218">
        <v>316381</v>
      </c>
      <c r="C27" s="223">
        <v>102791</v>
      </c>
      <c r="D27" s="224">
        <v>100552.98820003757</v>
      </c>
      <c r="E27" s="225">
        <v>3.1464107199937179</v>
      </c>
      <c r="F27" s="228">
        <v>1.3408286487611909E-2</v>
      </c>
    </row>
    <row r="28" spans="1:6" ht="15" customHeight="1">
      <c r="A28" s="217" t="s">
        <v>92</v>
      </c>
      <c r="B28" s="218">
        <v>1257676</v>
      </c>
      <c r="C28" s="223">
        <v>217932</v>
      </c>
      <c r="D28" s="224">
        <v>215676.09428440518</v>
      </c>
      <c r="E28" s="225">
        <v>5.8313185064522859</v>
      </c>
      <c r="F28" s="228">
        <v>1.330527360650745E-2</v>
      </c>
    </row>
    <row r="29" spans="1:6" ht="15" customHeight="1">
      <c r="A29" s="217" t="s">
        <v>758</v>
      </c>
      <c r="B29" s="218">
        <v>649495</v>
      </c>
      <c r="C29" s="223">
        <v>97920</v>
      </c>
      <c r="D29" s="224">
        <v>74797</v>
      </c>
      <c r="E29" s="225">
        <v>8.6834365014639623</v>
      </c>
      <c r="F29" s="228">
        <v>2.4012045438420851E-2</v>
      </c>
    </row>
    <row r="30" spans="1:6" ht="15" customHeight="1">
      <c r="A30" s="217" t="s">
        <v>759</v>
      </c>
      <c r="B30" s="218">
        <v>688701</v>
      </c>
      <c r="C30" s="223">
        <v>88800</v>
      </c>
      <c r="D30" s="224">
        <v>87844</v>
      </c>
      <c r="E30" s="227">
        <v>7.8400459906197346</v>
      </c>
      <c r="F30" s="228">
        <v>-1.821019993584946E-2</v>
      </c>
    </row>
    <row r="31" spans="1:6" ht="15" customHeight="1">
      <c r="A31" s="217" t="s">
        <v>760</v>
      </c>
      <c r="B31" s="218">
        <v>245475</v>
      </c>
      <c r="C31" s="223">
        <v>68717</v>
      </c>
      <c r="D31" s="224">
        <v>68678</v>
      </c>
      <c r="E31" s="225">
        <v>3.5742887096304492</v>
      </c>
      <c r="F31" s="228">
        <v>2.5555861930664527E-2</v>
      </c>
    </row>
    <row r="32" spans="1:6" ht="15" customHeight="1">
      <c r="A32" s="217" t="s">
        <v>103</v>
      </c>
      <c r="B32" s="218">
        <v>674433</v>
      </c>
      <c r="C32" s="223">
        <v>163351</v>
      </c>
      <c r="D32" s="224">
        <v>159763.46355258304</v>
      </c>
      <c r="E32" s="225">
        <v>4.2214470380333458</v>
      </c>
      <c r="F32" s="228">
        <v>2.8176846512762105E-3</v>
      </c>
    </row>
    <row r="33" spans="1:12" ht="15" customHeight="1">
      <c r="A33" s="217" t="s">
        <v>761</v>
      </c>
      <c r="B33" s="218">
        <v>256496</v>
      </c>
      <c r="C33" s="223">
        <v>70796</v>
      </c>
      <c r="D33" s="224">
        <v>69318.491458144417</v>
      </c>
      <c r="E33" s="225">
        <v>3.7002536351339423</v>
      </c>
      <c r="F33" s="228">
        <v>7.6250712026870423E-3</v>
      </c>
    </row>
    <row r="34" spans="1:12" ht="15" customHeight="1">
      <c r="A34" s="217" t="s">
        <v>110</v>
      </c>
      <c r="B34" s="218">
        <v>792727</v>
      </c>
      <c r="C34" s="223">
        <v>217484</v>
      </c>
      <c r="D34" s="224">
        <v>214064.88275554965</v>
      </c>
      <c r="E34" s="225">
        <v>3.7032089981113376</v>
      </c>
      <c r="F34" s="228">
        <v>1.8939783442503265E-2</v>
      </c>
    </row>
    <row r="35" spans="1:12" ht="15" customHeight="1">
      <c r="A35" s="217" t="s">
        <v>762</v>
      </c>
      <c r="B35" s="218">
        <v>224922</v>
      </c>
      <c r="C35" s="223">
        <v>49574</v>
      </c>
      <c r="D35" s="224">
        <v>49516</v>
      </c>
      <c r="E35" s="225">
        <v>4.5424105339688179</v>
      </c>
      <c r="F35" s="228">
        <v>1.3226059301037003E-2</v>
      </c>
    </row>
    <row r="36" spans="1:12" ht="15" customHeight="1">
      <c r="A36" s="217" t="s">
        <v>763</v>
      </c>
      <c r="B36" s="218">
        <v>509924</v>
      </c>
      <c r="C36" s="223">
        <v>71652</v>
      </c>
      <c r="D36" s="224">
        <v>70134.441728696765</v>
      </c>
      <c r="E36" s="225">
        <v>7.2706645612515857</v>
      </c>
      <c r="F36" s="233">
        <v>7.9900055744224936E-3</v>
      </c>
    </row>
    <row r="37" spans="1:12" s="220" customFormat="1" ht="15" customHeight="1">
      <c r="A37" s="217" t="s">
        <v>118</v>
      </c>
      <c r="B37" s="218">
        <v>234566</v>
      </c>
      <c r="C37" s="223">
        <v>36534</v>
      </c>
      <c r="D37" s="224">
        <v>36520</v>
      </c>
      <c r="E37" s="225">
        <v>6.4229463307776564</v>
      </c>
      <c r="F37" s="226">
        <v>4.2900446986693158E-3</v>
      </c>
      <c r="G37" s="213"/>
      <c r="H37" s="213"/>
      <c r="I37" s="213"/>
      <c r="J37" s="213"/>
      <c r="K37" s="213"/>
      <c r="L37" s="213"/>
    </row>
    <row r="38" spans="1:12" ht="15" customHeight="1">
      <c r="A38" s="217" t="s">
        <v>764</v>
      </c>
      <c r="B38" s="218">
        <v>229972</v>
      </c>
      <c r="C38" s="223">
        <v>43496</v>
      </c>
      <c r="D38" s="224">
        <v>43496</v>
      </c>
      <c r="E38" s="225">
        <v>5.2871988228802644</v>
      </c>
      <c r="F38" s="226">
        <v>3.9938500497422445E-2</v>
      </c>
    </row>
    <row r="39" spans="1:12" ht="15" customHeight="1">
      <c r="A39" s="217" t="s">
        <v>765</v>
      </c>
      <c r="B39" s="218">
        <v>234632</v>
      </c>
      <c r="C39" s="223">
        <v>38385</v>
      </c>
      <c r="D39" s="224">
        <v>38196</v>
      </c>
      <c r="E39" s="225">
        <v>6.1428421824274793</v>
      </c>
      <c r="F39" s="226">
        <v>1.0721839555791042E-2</v>
      </c>
    </row>
    <row r="40" spans="1:12" ht="15" customHeight="1">
      <c r="A40" s="217" t="s">
        <v>766</v>
      </c>
      <c r="B40" s="218">
        <v>279639</v>
      </c>
      <c r="C40" s="223">
        <v>80970</v>
      </c>
      <c r="D40" s="224">
        <v>80844</v>
      </c>
      <c r="E40" s="225">
        <v>3.4589951016773046</v>
      </c>
      <c r="F40" s="226">
        <v>9.2355998267648325E-3</v>
      </c>
    </row>
    <row r="41" spans="1:12" ht="15" customHeight="1">
      <c r="A41" s="217" t="s">
        <v>767</v>
      </c>
      <c r="B41" s="218">
        <v>270811</v>
      </c>
      <c r="C41" s="223">
        <v>68948</v>
      </c>
      <c r="D41" s="224">
        <v>68541.861876500348</v>
      </c>
      <c r="E41" s="225">
        <v>3.9510306925707814</v>
      </c>
      <c r="F41" s="226">
        <v>1.9316543648538274E-2</v>
      </c>
      <c r="G41" s="220"/>
      <c r="H41" s="220"/>
      <c r="I41" s="220"/>
      <c r="J41" s="220"/>
      <c r="K41" s="220"/>
      <c r="L41" s="220"/>
    </row>
    <row r="42" spans="1:12" ht="15" customHeight="1">
      <c r="A42" s="217" t="s">
        <v>768</v>
      </c>
      <c r="B42" s="218">
        <v>233394</v>
      </c>
      <c r="C42" s="223">
        <v>13728</v>
      </c>
      <c r="D42" s="224">
        <v>13666</v>
      </c>
      <c r="E42" s="225">
        <v>17.078442850870776</v>
      </c>
      <c r="F42" s="226">
        <v>6.2645241677840484E-3</v>
      </c>
    </row>
    <row r="43" spans="1:12" ht="15" customHeight="1">
      <c r="A43" s="217" t="s">
        <v>134</v>
      </c>
      <c r="B43" s="218">
        <v>347884</v>
      </c>
      <c r="C43" s="223">
        <v>38720</v>
      </c>
      <c r="D43" s="224">
        <v>36329</v>
      </c>
      <c r="E43" s="225">
        <v>9.5759310743483166</v>
      </c>
      <c r="F43" s="226">
        <v>6.5796707271201646E-3</v>
      </c>
    </row>
    <row r="44" spans="1:12" ht="15" customHeight="1">
      <c r="A44" s="217" t="s">
        <v>138</v>
      </c>
      <c r="B44" s="218">
        <v>2195914</v>
      </c>
      <c r="C44" s="223">
        <v>383737</v>
      </c>
      <c r="D44" s="224">
        <v>370270.87840956496</v>
      </c>
      <c r="E44" s="225">
        <v>5.930560916462488</v>
      </c>
      <c r="F44" s="226">
        <v>1.6240586332694842E-2</v>
      </c>
    </row>
    <row r="45" spans="1:12" ht="15" customHeight="1">
      <c r="A45" s="217" t="s">
        <v>769</v>
      </c>
      <c r="B45" s="218">
        <v>843393</v>
      </c>
      <c r="C45" s="223">
        <v>231317</v>
      </c>
      <c r="D45" s="224">
        <v>225965.45799486808</v>
      </c>
      <c r="E45" s="225">
        <v>3.7323978960499105</v>
      </c>
      <c r="F45" s="226">
        <v>1.0230555835046212E-2</v>
      </c>
    </row>
    <row r="46" spans="1:12" ht="15" customHeight="1">
      <c r="A46" s="217" t="s">
        <v>770</v>
      </c>
      <c r="B46" s="218">
        <v>236716</v>
      </c>
      <c r="C46" s="223">
        <v>42308</v>
      </c>
      <c r="D46" s="224">
        <v>42308</v>
      </c>
      <c r="E46" s="227">
        <v>5.5950647631653592</v>
      </c>
      <c r="F46" s="226">
        <v>2.9267126116920669E-2</v>
      </c>
    </row>
    <row r="47" spans="1:12" ht="15" customHeight="1">
      <c r="A47" s="217" t="s">
        <v>150</v>
      </c>
      <c r="B47" s="218">
        <v>228653</v>
      </c>
      <c r="C47" s="223">
        <v>42891</v>
      </c>
      <c r="D47" s="224">
        <v>37060.158244030958</v>
      </c>
      <c r="E47" s="225">
        <v>6.1697793758564883</v>
      </c>
      <c r="F47" s="226">
        <v>1.4310619402289877E-2</v>
      </c>
    </row>
    <row r="48" spans="1:12" ht="15" customHeight="1">
      <c r="A48" s="217" t="s">
        <v>771</v>
      </c>
      <c r="B48" s="218">
        <v>842583</v>
      </c>
      <c r="C48" s="223">
        <v>478082</v>
      </c>
      <c r="D48" s="224">
        <v>467297.83208120195</v>
      </c>
      <c r="E48" s="225">
        <v>1.8030963170691214</v>
      </c>
      <c r="F48" s="226">
        <v>7.2635375436188821E-3</v>
      </c>
    </row>
    <row r="49" spans="1:12" ht="15" customHeight="1">
      <c r="A49" s="217" t="s">
        <v>772</v>
      </c>
      <c r="B49" s="218">
        <v>257342</v>
      </c>
      <c r="C49" s="223">
        <v>9468</v>
      </c>
      <c r="D49" s="224">
        <v>9261</v>
      </c>
      <c r="E49" s="225">
        <v>27.78771191016089</v>
      </c>
      <c r="F49" s="226">
        <v>1.1401464386635802E-2</v>
      </c>
    </row>
    <row r="50" spans="1:12" ht="15" customHeight="1">
      <c r="A50" s="217" t="s">
        <v>773</v>
      </c>
      <c r="B50" s="218">
        <v>467007</v>
      </c>
      <c r="C50" s="223">
        <v>201568</v>
      </c>
      <c r="D50" s="224">
        <v>195245</v>
      </c>
      <c r="E50" s="225">
        <v>2.3919024814976058</v>
      </c>
      <c r="F50" s="226">
        <v>5.8086192414550626E-3</v>
      </c>
    </row>
    <row r="51" spans="1:12" ht="15" customHeight="1">
      <c r="A51" s="217" t="s">
        <v>166</v>
      </c>
      <c r="B51" s="218">
        <v>248142</v>
      </c>
      <c r="C51" s="223">
        <v>56901</v>
      </c>
      <c r="D51" s="224">
        <v>55391.378866760111</v>
      </c>
      <c r="E51" s="227">
        <v>4.4797946011939391</v>
      </c>
      <c r="F51" s="226">
        <v>1.3937752062468589E-2</v>
      </c>
    </row>
    <row r="52" spans="1:12" ht="15" customHeight="1">
      <c r="A52" s="217" t="s">
        <v>774</v>
      </c>
      <c r="B52" s="218">
        <v>603488</v>
      </c>
      <c r="C52" s="223">
        <v>86921</v>
      </c>
      <c r="D52" s="224">
        <v>86921</v>
      </c>
      <c r="E52" s="225">
        <v>6.9429481943373865</v>
      </c>
      <c r="F52" s="229">
        <v>1.1843923115099325E-2</v>
      </c>
    </row>
    <row r="53" spans="1:12" ht="15" customHeight="1">
      <c r="A53" s="217" t="s">
        <v>775</v>
      </c>
      <c r="B53" s="218">
        <v>308428</v>
      </c>
      <c r="C53" s="223">
        <v>181536</v>
      </c>
      <c r="D53" s="224">
        <v>180899</v>
      </c>
      <c r="E53" s="225">
        <v>1.704973493496371</v>
      </c>
      <c r="F53" s="226">
        <v>9.6206410050771064E-3</v>
      </c>
    </row>
    <row r="54" spans="1:12" ht="15" customHeight="1">
      <c r="A54" s="217" t="s">
        <v>776</v>
      </c>
      <c r="B54" s="218">
        <v>268738</v>
      </c>
      <c r="C54" s="223">
        <v>57033</v>
      </c>
      <c r="D54" s="224">
        <v>53666</v>
      </c>
      <c r="E54" s="225">
        <v>5.0076025789140237</v>
      </c>
      <c r="F54" s="226">
        <v>1.2561980979940017E-2</v>
      </c>
      <c r="G54" s="220"/>
      <c r="H54" s="220"/>
      <c r="I54" s="220"/>
      <c r="J54" s="220"/>
      <c r="K54" s="220"/>
      <c r="L54" s="220"/>
    </row>
    <row r="55" spans="1:12" ht="15" customHeight="1">
      <c r="A55" s="217" t="s">
        <v>777</v>
      </c>
      <c r="B55" s="218">
        <v>469428</v>
      </c>
      <c r="C55" s="223">
        <v>32188</v>
      </c>
      <c r="D55" s="224">
        <v>31066</v>
      </c>
      <c r="E55" s="225">
        <v>15.110667610892937</v>
      </c>
      <c r="F55" s="226">
        <v>3.2828088533251262E-3</v>
      </c>
    </row>
    <row r="56" spans="1:12" ht="15" customHeight="1">
      <c r="A56" s="217" t="s">
        <v>778</v>
      </c>
      <c r="B56" s="218">
        <v>3884307</v>
      </c>
      <c r="C56" s="223">
        <v>299949</v>
      </c>
      <c r="D56" s="224">
        <v>295030</v>
      </c>
      <c r="E56" s="225">
        <v>13.165803477612446</v>
      </c>
      <c r="F56" s="226">
        <v>6.871275564123481E-3</v>
      </c>
      <c r="G56" s="220"/>
      <c r="H56" s="220"/>
      <c r="I56" s="220"/>
      <c r="J56" s="220"/>
      <c r="K56" s="220"/>
      <c r="L56" s="220"/>
    </row>
    <row r="57" spans="1:12" ht="15" customHeight="1">
      <c r="A57" s="217" t="s">
        <v>779</v>
      </c>
      <c r="B57" s="219" t="s">
        <v>780</v>
      </c>
      <c r="C57" s="223">
        <v>237115</v>
      </c>
      <c r="D57" s="224">
        <v>233913.10849361424</v>
      </c>
      <c r="E57" s="225">
        <v>3.235526238242699</v>
      </c>
      <c r="F57" s="226">
        <v>7.9965051916018048E-3</v>
      </c>
    </row>
    <row r="58" spans="1:12" ht="15" customHeight="1">
      <c r="A58" s="217" t="s">
        <v>192</v>
      </c>
      <c r="B58" s="218">
        <v>239538</v>
      </c>
      <c r="C58" s="223">
        <v>78343</v>
      </c>
      <c r="D58" s="224">
        <v>76929.377852141391</v>
      </c>
      <c r="E58" s="225">
        <v>3.1137389471729917</v>
      </c>
      <c r="F58" s="226">
        <v>1.4712049647342892E-2</v>
      </c>
    </row>
    <row r="59" spans="1:12" ht="15" customHeight="1">
      <c r="A59" s="217" t="s">
        <v>781</v>
      </c>
      <c r="B59" s="218">
        <v>243344</v>
      </c>
      <c r="C59" s="223">
        <v>49145</v>
      </c>
      <c r="D59" s="224">
        <v>47519.036507721561</v>
      </c>
      <c r="E59" s="225">
        <v>5.1209792513461005</v>
      </c>
      <c r="F59" s="226">
        <v>1.257058209160172E-2</v>
      </c>
    </row>
    <row r="60" spans="1:12" ht="15" customHeight="1">
      <c r="A60" s="217" t="s">
        <v>782</v>
      </c>
      <c r="B60" s="218">
        <v>653450</v>
      </c>
      <c r="C60" s="223">
        <v>201635</v>
      </c>
      <c r="D60" s="224">
        <v>196098</v>
      </c>
      <c r="E60" s="225">
        <v>3.3322624402084671</v>
      </c>
      <c r="F60" s="226">
        <v>-2.602437591104395E-3</v>
      </c>
    </row>
    <row r="61" spans="1:12" s="220" customFormat="1" ht="15" customHeight="1">
      <c r="A61" s="217" t="s">
        <v>783</v>
      </c>
      <c r="B61" s="218">
        <v>457587</v>
      </c>
      <c r="C61" s="223">
        <v>87330</v>
      </c>
      <c r="D61" s="224">
        <v>83577.739493386995</v>
      </c>
      <c r="E61" s="227">
        <v>5.4749865547177921</v>
      </c>
      <c r="F61" s="226">
        <v>1.217251661195707E-2</v>
      </c>
      <c r="G61" s="213"/>
      <c r="H61" s="213"/>
      <c r="I61" s="213"/>
      <c r="J61" s="213"/>
      <c r="K61" s="213"/>
      <c r="L61" s="213"/>
    </row>
    <row r="62" spans="1:12" ht="15" customHeight="1">
      <c r="A62" s="217" t="s">
        <v>784</v>
      </c>
      <c r="B62" s="218">
        <v>417650</v>
      </c>
      <c r="C62" s="223">
        <v>22957</v>
      </c>
      <c r="D62" s="224">
        <v>22949</v>
      </c>
      <c r="E62" s="225">
        <v>18.199050067541069</v>
      </c>
      <c r="F62" s="226">
        <v>9.0796632938061131E-3</v>
      </c>
    </row>
    <row r="63" spans="1:12" ht="15" customHeight="1">
      <c r="A63" s="217" t="s">
        <v>785</v>
      </c>
      <c r="B63" s="218">
        <v>599164</v>
      </c>
      <c r="C63" s="223">
        <v>61518</v>
      </c>
      <c r="D63" s="224">
        <v>59126</v>
      </c>
      <c r="E63" s="225">
        <v>10.133680614281365</v>
      </c>
      <c r="F63" s="226">
        <v>4.1408144046911421E-4</v>
      </c>
    </row>
    <row r="64" spans="1:12" ht="15" customHeight="1">
      <c r="A64" s="217" t="s">
        <v>786</v>
      </c>
      <c r="B64" s="218">
        <v>400070</v>
      </c>
      <c r="C64" s="223">
        <v>34543</v>
      </c>
      <c r="D64" s="224">
        <v>33958</v>
      </c>
      <c r="E64" s="227">
        <v>11.781318098827963</v>
      </c>
      <c r="F64" s="226">
        <v>1.8300753410710649E-2</v>
      </c>
    </row>
    <row r="65" spans="1:12" ht="15" customHeight="1">
      <c r="A65" s="217" t="s">
        <v>787</v>
      </c>
      <c r="B65" s="221">
        <v>658602</v>
      </c>
      <c r="C65" s="223">
        <v>304080</v>
      </c>
      <c r="D65" s="224">
        <v>300060.68270745757</v>
      </c>
      <c r="E65" s="225">
        <v>2.1948960258885375</v>
      </c>
      <c r="F65" s="226">
        <v>1.5898626396933496E-2</v>
      </c>
    </row>
    <row r="66" spans="1:12" ht="15" customHeight="1">
      <c r="A66" s="217" t="s">
        <v>788</v>
      </c>
      <c r="B66" s="218">
        <v>378715</v>
      </c>
      <c r="C66" s="223">
        <v>108431</v>
      </c>
      <c r="D66" s="224">
        <v>107654.57559466938</v>
      </c>
      <c r="E66" s="225">
        <v>3.517871840635006</v>
      </c>
      <c r="F66" s="226">
        <v>2.5633039945836156E-2</v>
      </c>
    </row>
    <row r="67" spans="1:12" ht="15" customHeight="1">
      <c r="A67" s="217" t="s">
        <v>789</v>
      </c>
      <c r="B67" s="218">
        <v>8405837</v>
      </c>
      <c r="C67" s="223">
        <v>193692</v>
      </c>
      <c r="D67" s="224">
        <v>187946.34304596324</v>
      </c>
      <c r="E67" s="225">
        <v>44.724663772491226</v>
      </c>
      <c r="F67" s="226">
        <v>8.2934524308608069E-3</v>
      </c>
    </row>
    <row r="68" spans="1:12" ht="15" customHeight="1">
      <c r="A68" s="217" t="s">
        <v>790</v>
      </c>
      <c r="B68" s="218">
        <v>278427</v>
      </c>
      <c r="C68" s="223">
        <v>15480</v>
      </c>
      <c r="D68" s="224">
        <v>14054.389547975459</v>
      </c>
      <c r="E68" s="225">
        <v>19.810679008830199</v>
      </c>
      <c r="F68" s="226">
        <v>2.5204607402233127E-3</v>
      </c>
    </row>
    <row r="69" spans="1:12" ht="15" customHeight="1">
      <c r="A69" s="217" t="s">
        <v>791</v>
      </c>
      <c r="B69" s="218">
        <v>246139</v>
      </c>
      <c r="C69" s="223">
        <v>34637</v>
      </c>
      <c r="D69" s="224">
        <v>33185.909644881736</v>
      </c>
      <c r="E69" s="225">
        <v>7.4169731260617118</v>
      </c>
      <c r="F69" s="229">
        <v>1.4525066929229969E-3</v>
      </c>
    </row>
    <row r="70" spans="1:12" ht="15" customHeight="1">
      <c r="A70" s="217" t="s">
        <v>792</v>
      </c>
      <c r="B70" s="218">
        <v>226877</v>
      </c>
      <c r="C70" s="223">
        <v>64861</v>
      </c>
      <c r="D70" s="224">
        <v>63941</v>
      </c>
      <c r="E70" s="225">
        <v>3.5482241441328726</v>
      </c>
      <c r="F70" s="226">
        <v>1.5150498230353795E-2</v>
      </c>
    </row>
    <row r="71" spans="1:12" ht="15" customHeight="1">
      <c r="A71" s="217" t="s">
        <v>793</v>
      </c>
      <c r="B71" s="218">
        <v>406253</v>
      </c>
      <c r="C71" s="223">
        <v>35703</v>
      </c>
      <c r="D71" s="224">
        <v>33180.915126868436</v>
      </c>
      <c r="E71" s="225">
        <v>12.243574309107416</v>
      </c>
      <c r="F71" s="226">
        <v>1.3757049458501772E-2</v>
      </c>
    </row>
    <row r="72" spans="1:12" ht="15" customHeight="1">
      <c r="A72" s="217" t="s">
        <v>794</v>
      </c>
      <c r="B72" s="218">
        <v>610613</v>
      </c>
      <c r="C72" s="223">
        <v>388103</v>
      </c>
      <c r="D72" s="224">
        <v>378471.5368224862</v>
      </c>
      <c r="E72" s="225">
        <v>1.6133657107387567</v>
      </c>
      <c r="F72" s="226">
        <v>1.9048763432515742E-2</v>
      </c>
    </row>
    <row r="73" spans="1:12" ht="15" customHeight="1">
      <c r="A73" s="217" t="s">
        <v>795</v>
      </c>
      <c r="B73" s="218">
        <v>434353</v>
      </c>
      <c r="C73" s="223">
        <v>81337</v>
      </c>
      <c r="D73" s="224">
        <v>78087.462293982579</v>
      </c>
      <c r="E73" s="227">
        <v>5.5623910323113579</v>
      </c>
      <c r="F73" s="226">
        <v>3.0322366392295467E-2</v>
      </c>
    </row>
    <row r="74" spans="1:12" ht="15" customHeight="1">
      <c r="A74" s="217" t="s">
        <v>796</v>
      </c>
      <c r="B74" s="218">
        <v>255483</v>
      </c>
      <c r="C74" s="223">
        <v>65533</v>
      </c>
      <c r="D74" s="224">
        <v>54494.153638125135</v>
      </c>
      <c r="E74" s="225">
        <v>4.6882643906457391</v>
      </c>
      <c r="F74" s="226">
        <v>2.3725567193723405E-2</v>
      </c>
    </row>
    <row r="75" spans="1:12" s="220" customFormat="1" ht="15" customHeight="1">
      <c r="A75" s="217" t="s">
        <v>797</v>
      </c>
      <c r="B75" s="218">
        <v>1553165</v>
      </c>
      <c r="C75" s="223">
        <v>85825</v>
      </c>
      <c r="D75" s="224">
        <v>82913.171634385129</v>
      </c>
      <c r="E75" s="225">
        <v>18.732427784198801</v>
      </c>
      <c r="F75" s="226">
        <v>3.5913510342095896E-3</v>
      </c>
      <c r="G75" s="213"/>
      <c r="H75" s="213"/>
      <c r="I75" s="213"/>
      <c r="J75" s="213"/>
      <c r="K75" s="213"/>
      <c r="L75" s="213"/>
    </row>
    <row r="76" spans="1:12" ht="15" customHeight="1">
      <c r="A76" s="217" t="s">
        <v>798</v>
      </c>
      <c r="B76" s="218">
        <v>1513367</v>
      </c>
      <c r="C76" s="223">
        <v>330690</v>
      </c>
      <c r="D76" s="224">
        <v>327728.83812279953</v>
      </c>
      <c r="E76" s="225">
        <v>4.6177413274596955</v>
      </c>
      <c r="F76" s="226">
        <v>1.6535348446683459E-2</v>
      </c>
    </row>
    <row r="77" spans="1:12" ht="15" customHeight="1">
      <c r="A77" s="217" t="s">
        <v>799</v>
      </c>
      <c r="B77" s="218">
        <v>305841</v>
      </c>
      <c r="C77" s="223">
        <v>35435</v>
      </c>
      <c r="D77" s="224">
        <v>35349</v>
      </c>
      <c r="E77" s="225">
        <v>8.6520410761266238</v>
      </c>
      <c r="F77" s="226">
        <v>-1.2083171407950726E-3</v>
      </c>
    </row>
    <row r="78" spans="1:12" ht="15" customHeight="1">
      <c r="A78" s="217" t="s">
        <v>266</v>
      </c>
      <c r="B78" s="218">
        <v>274409</v>
      </c>
      <c r="C78" s="223">
        <v>45812</v>
      </c>
      <c r="D78" s="224">
        <v>45812</v>
      </c>
      <c r="E78" s="225">
        <v>5.9898934776914343</v>
      </c>
      <c r="F78" s="226">
        <v>8.6044665304262167E-3</v>
      </c>
    </row>
    <row r="79" spans="1:12" ht="15" customHeight="1">
      <c r="A79" s="217" t="s">
        <v>800</v>
      </c>
      <c r="B79" s="218">
        <v>609456</v>
      </c>
      <c r="C79" s="223">
        <v>85393</v>
      </c>
      <c r="D79" s="224">
        <v>81625.403537862861</v>
      </c>
      <c r="E79" s="225">
        <v>7.4664990748535409</v>
      </c>
      <c r="F79" s="229">
        <v>1.0528829094719668E-2</v>
      </c>
    </row>
    <row r="80" spans="1:12" ht="15" customHeight="1">
      <c r="A80" s="217" t="s">
        <v>801</v>
      </c>
      <c r="B80" s="218">
        <v>431746</v>
      </c>
      <c r="C80" s="223">
        <v>91458</v>
      </c>
      <c r="D80" s="224">
        <v>91399</v>
      </c>
      <c r="E80" s="225">
        <v>4.7237497127977326</v>
      </c>
      <c r="F80" s="226">
        <v>2.024438830849357E-2</v>
      </c>
    </row>
    <row r="81" spans="1:6" ht="15" customHeight="1">
      <c r="A81" s="217" t="s">
        <v>802</v>
      </c>
      <c r="B81" s="218">
        <v>233294</v>
      </c>
      <c r="C81" s="223">
        <v>65926</v>
      </c>
      <c r="D81" s="224">
        <v>63001.32182815874</v>
      </c>
      <c r="E81" s="225">
        <v>3.7030016709225322</v>
      </c>
      <c r="F81" s="226">
        <v>9.8127058742051802E-3</v>
      </c>
    </row>
    <row r="82" spans="1:6" ht="15" customHeight="1">
      <c r="A82" s="217" t="s">
        <v>803</v>
      </c>
      <c r="B82" s="218">
        <v>214114</v>
      </c>
      <c r="C82" s="217">
        <v>38273</v>
      </c>
      <c r="D82" s="224">
        <v>38273</v>
      </c>
      <c r="E82" s="227">
        <v>5.5943876884487755</v>
      </c>
      <c r="F82" s="226">
        <v>1.8092425906642132E-2</v>
      </c>
    </row>
    <row r="83" spans="1:6" ht="15" customHeight="1">
      <c r="A83" s="217" t="s">
        <v>804</v>
      </c>
      <c r="B83" s="218">
        <v>316619</v>
      </c>
      <c r="C83" s="223">
        <v>51930</v>
      </c>
      <c r="D83" s="224">
        <v>51568</v>
      </c>
      <c r="E83" s="225">
        <v>6.1398347812596956</v>
      </c>
      <c r="F83" s="226">
        <v>9.3919463900303812E-3</v>
      </c>
    </row>
    <row r="84" spans="1:6" ht="15" customHeight="1">
      <c r="A84" s="217" t="s">
        <v>805</v>
      </c>
      <c r="B84" s="218">
        <v>479686</v>
      </c>
      <c r="C84" s="223">
        <v>62666</v>
      </c>
      <c r="D84" s="224">
        <v>61972.479467570949</v>
      </c>
      <c r="E84" s="227">
        <v>7.7403067316519234</v>
      </c>
      <c r="F84" s="226">
        <v>8.7694210079156121E-3</v>
      </c>
    </row>
    <row r="85" spans="1:6" ht="15" customHeight="1">
      <c r="A85" s="217" t="s">
        <v>290</v>
      </c>
      <c r="B85" s="218">
        <v>1409019</v>
      </c>
      <c r="C85" s="223">
        <v>294997</v>
      </c>
      <c r="D85" s="224">
        <v>292297.98657552473</v>
      </c>
      <c r="E85" s="225">
        <v>4.8204882165205536</v>
      </c>
      <c r="F85" s="226">
        <v>1.884954709169016E-2</v>
      </c>
    </row>
    <row r="86" spans="1:6" ht="15" customHeight="1">
      <c r="A86" s="217" t="s">
        <v>806</v>
      </c>
      <c r="B86" s="218">
        <v>1355896</v>
      </c>
      <c r="C86" s="223">
        <v>208120</v>
      </c>
      <c r="D86" s="224">
        <v>205918.08929106631</v>
      </c>
      <c r="E86" s="225">
        <v>6.584637632701777</v>
      </c>
      <c r="F86" s="226">
        <v>1.3111686945398356E-2</v>
      </c>
    </row>
    <row r="87" spans="1:6" ht="15" customHeight="1">
      <c r="A87" s="217" t="s">
        <v>807</v>
      </c>
      <c r="B87" s="218">
        <v>837442</v>
      </c>
      <c r="C87" s="223">
        <v>29999</v>
      </c>
      <c r="D87" s="224">
        <v>29980</v>
      </c>
      <c r="E87" s="225">
        <v>27.933355570380254</v>
      </c>
      <c r="F87" s="226">
        <v>1.4020485237866328E-2</v>
      </c>
    </row>
    <row r="88" spans="1:6" ht="15" customHeight="1">
      <c r="A88" s="217" t="s">
        <v>808</v>
      </c>
      <c r="B88" s="218">
        <v>998537</v>
      </c>
      <c r="C88" s="223">
        <v>112977</v>
      </c>
      <c r="D88" s="224">
        <v>111953.14218693954</v>
      </c>
      <c r="E88" s="225">
        <v>8.9192405009288738</v>
      </c>
      <c r="F88" s="226">
        <v>1.6048597579278873E-2</v>
      </c>
    </row>
    <row r="89" spans="1:6" ht="15" customHeight="1">
      <c r="A89" s="217" t="s">
        <v>809</v>
      </c>
      <c r="B89" s="218">
        <v>334227</v>
      </c>
      <c r="C89" s="223">
        <v>17453</v>
      </c>
      <c r="D89" s="224">
        <v>17453</v>
      </c>
      <c r="E89" s="225">
        <v>19.150117458316622</v>
      </c>
      <c r="F89" s="226">
        <v>9.9933518675208513E-3</v>
      </c>
    </row>
    <row r="90" spans="1:6" ht="15" customHeight="1">
      <c r="A90" s="217" t="s">
        <v>810</v>
      </c>
      <c r="B90" s="218">
        <v>226918</v>
      </c>
      <c r="C90" s="223">
        <v>117709</v>
      </c>
      <c r="D90" s="224">
        <v>117089</v>
      </c>
      <c r="E90" s="225">
        <v>1.9379958834732554</v>
      </c>
      <c r="F90" s="226">
        <v>1.5229471084585305E-2</v>
      </c>
    </row>
    <row r="91" spans="1:6" ht="15" customHeight="1">
      <c r="A91" s="217" t="s">
        <v>811</v>
      </c>
      <c r="B91" s="218">
        <v>652405</v>
      </c>
      <c r="C91" s="223">
        <v>53723</v>
      </c>
      <c r="D91" s="224">
        <v>52764.600173014762</v>
      </c>
      <c r="E91" s="225">
        <v>12.364445060907663</v>
      </c>
      <c r="F91" s="226">
        <v>2.8162355110435199E-2</v>
      </c>
    </row>
    <row r="92" spans="1:6" ht="15" customHeight="1">
      <c r="A92" s="217" t="s">
        <v>812</v>
      </c>
      <c r="B92" s="218">
        <v>318416</v>
      </c>
      <c r="C92" s="223">
        <v>39622</v>
      </c>
      <c r="D92" s="224">
        <v>39090</v>
      </c>
      <c r="E92" s="225">
        <v>8.1457150166282943</v>
      </c>
      <c r="F92" s="226">
        <v>7.668808066077468E-4</v>
      </c>
    </row>
    <row r="93" spans="1:6" ht="15" customHeight="1">
      <c r="A93" s="217" t="s">
        <v>813</v>
      </c>
      <c r="B93" s="218">
        <v>294873</v>
      </c>
      <c r="C93" s="223">
        <v>33266</v>
      </c>
      <c r="D93" s="224">
        <v>32363</v>
      </c>
      <c r="E93" s="225">
        <v>9.1114235392268945</v>
      </c>
      <c r="F93" s="226">
        <v>1.411080923066341E-2</v>
      </c>
    </row>
    <row r="94" spans="1:6" ht="15" customHeight="1">
      <c r="A94" s="217" t="s">
        <v>814</v>
      </c>
      <c r="B94" s="218">
        <v>249688</v>
      </c>
      <c r="C94" s="223">
        <v>39515</v>
      </c>
      <c r="D94" s="224">
        <v>39375.31964480305</v>
      </c>
      <c r="E94" s="225">
        <v>6.3412310618018068</v>
      </c>
      <c r="F94" s="226">
        <v>1.2764611160009896E-2</v>
      </c>
    </row>
    <row r="95" spans="1:6" ht="15" customHeight="1">
      <c r="A95" s="217" t="s">
        <v>815</v>
      </c>
      <c r="B95" s="218">
        <v>298118</v>
      </c>
      <c r="C95" s="223">
        <v>39469</v>
      </c>
      <c r="D95" s="224">
        <v>38918</v>
      </c>
      <c r="E95" s="227">
        <v>7.660157253712935</v>
      </c>
      <c r="F95" s="229">
        <v>4.4968857388316149E-4</v>
      </c>
    </row>
    <row r="96" spans="1:6" ht="15" customHeight="1">
      <c r="A96" s="217" t="s">
        <v>816</v>
      </c>
      <c r="B96" s="218">
        <v>352957</v>
      </c>
      <c r="C96" s="223">
        <v>72582</v>
      </c>
      <c r="D96" s="224">
        <v>70089.437610222027</v>
      </c>
      <c r="E96" s="225">
        <v>5.0358087043421191</v>
      </c>
      <c r="F96" s="226">
        <v>1.5279955126637806E-2</v>
      </c>
    </row>
    <row r="97" spans="1:12" ht="15" customHeight="1">
      <c r="A97" s="217" t="s">
        <v>339</v>
      </c>
      <c r="B97" s="218">
        <v>282313</v>
      </c>
      <c r="C97" s="223">
        <v>51643</v>
      </c>
      <c r="D97" s="224">
        <v>51643</v>
      </c>
      <c r="E97" s="225">
        <v>5.4666266483356889</v>
      </c>
      <c r="F97" s="226">
        <v>-5.9821415996507187E-3</v>
      </c>
    </row>
    <row r="98" spans="1:12" ht="15" customHeight="1">
      <c r="A98" s="217" t="s">
        <v>817</v>
      </c>
      <c r="B98" s="218">
        <v>526116</v>
      </c>
      <c r="C98" s="223">
        <v>145094</v>
      </c>
      <c r="D98" s="224">
        <v>144488</v>
      </c>
      <c r="E98" s="225">
        <v>3.6412435634793199</v>
      </c>
      <c r="F98" s="226">
        <v>3.4732354876548508E-3</v>
      </c>
    </row>
    <row r="99" spans="1:12" ht="15" customHeight="1">
      <c r="A99" s="217" t="s">
        <v>818</v>
      </c>
      <c r="B99" s="218">
        <v>398121</v>
      </c>
      <c r="C99" s="223">
        <v>125923</v>
      </c>
      <c r="D99" s="224">
        <v>123993.41737346635</v>
      </c>
      <c r="E99" s="225">
        <v>3.2108236746218988</v>
      </c>
      <c r="F99" s="226">
        <v>1.0492731993695223E-2</v>
      </c>
    </row>
    <row r="100" spans="1:12" ht="15" customHeight="1">
      <c r="A100" s="217" t="s">
        <v>819</v>
      </c>
      <c r="B100" s="218">
        <v>448479</v>
      </c>
      <c r="C100" s="223">
        <v>159370</v>
      </c>
      <c r="D100" s="224">
        <v>159341</v>
      </c>
      <c r="E100" s="225">
        <v>2.8145863274361274</v>
      </c>
      <c r="F100" s="226">
        <v>3.261591737300932E-3</v>
      </c>
    </row>
    <row r="101" spans="1:12" ht="15" customHeight="1">
      <c r="A101" s="217" t="s">
        <v>355</v>
      </c>
      <c r="B101" s="218">
        <v>646449</v>
      </c>
      <c r="C101" s="223">
        <v>39071</v>
      </c>
      <c r="D101" s="224">
        <v>38955</v>
      </c>
      <c r="E101" s="225">
        <v>16.594763188294184</v>
      </c>
      <c r="F101" s="226">
        <v>2.2339848463522598E-2</v>
      </c>
    </row>
    <row r="102" spans="1:12" s="220" customFormat="1" ht="15" customHeight="1">
      <c r="A102" s="217" t="s">
        <v>820</v>
      </c>
      <c r="B102" s="218">
        <v>386552</v>
      </c>
      <c r="C102" s="223">
        <v>101949</v>
      </c>
      <c r="D102" s="224">
        <v>98973.106000825297</v>
      </c>
      <c r="E102" s="225">
        <v>3.9056266456543933</v>
      </c>
      <c r="F102" s="226">
        <v>2.5286777997650276E-3</v>
      </c>
      <c r="G102" s="213"/>
      <c r="H102" s="213"/>
      <c r="I102" s="213"/>
      <c r="J102" s="213"/>
      <c r="K102" s="213"/>
      <c r="L102" s="213"/>
    </row>
    <row r="103" spans="1:12" ht="15" customHeight="1">
      <c r="A103" s="217" t="s">
        <v>821</v>
      </c>
      <c r="B103" s="218">
        <v>236441</v>
      </c>
      <c r="C103" s="223">
        <v>84767</v>
      </c>
      <c r="D103" s="224">
        <v>83916.567055718595</v>
      </c>
      <c r="E103" s="225">
        <v>2.8175723614028305</v>
      </c>
      <c r="F103" s="226">
        <v>8.926856952664616E-3</v>
      </c>
    </row>
    <row r="104" spans="1:12">
      <c r="F104" s="220"/>
    </row>
  </sheetData>
  <pageMargins left="0.7" right="0.7" top="0.75" bottom="0.75" header="0.3" footer="0.3"/>
  <pageSetup scale="9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zoomScale="85" zoomScaleNormal="85" workbookViewId="0">
      <selection activeCell="D12" sqref="D12"/>
    </sheetView>
  </sheetViews>
  <sheetFormatPr defaultColWidth="8.85546875" defaultRowHeight="15"/>
  <cols>
    <col min="1" max="1" width="25.140625" customWidth="1"/>
    <col min="2" max="2" width="12.7109375" hidden="1" customWidth="1"/>
    <col min="3" max="3" width="17.140625" customWidth="1"/>
    <col min="4" max="4" width="18.42578125" customWidth="1"/>
    <col min="5" max="5" width="20.5703125" customWidth="1"/>
    <col min="6" max="6" width="22.42578125" customWidth="1"/>
    <col min="257" max="257" width="25.140625" customWidth="1"/>
    <col min="258" max="258" width="0" hidden="1" customWidth="1"/>
    <col min="259" max="259" width="17.140625" customWidth="1"/>
    <col min="260" max="260" width="18.42578125" customWidth="1"/>
    <col min="261" max="261" width="20.5703125" customWidth="1"/>
    <col min="262" max="262" width="22.42578125" customWidth="1"/>
    <col min="513" max="513" width="25.140625" customWidth="1"/>
    <col min="514" max="514" width="0" hidden="1" customWidth="1"/>
    <col min="515" max="515" width="17.140625" customWidth="1"/>
    <col min="516" max="516" width="18.42578125" customWidth="1"/>
    <col min="517" max="517" width="20.5703125" customWidth="1"/>
    <col min="518" max="518" width="22.42578125" customWidth="1"/>
    <col min="769" max="769" width="25.140625" customWidth="1"/>
    <col min="770" max="770" width="0" hidden="1" customWidth="1"/>
    <col min="771" max="771" width="17.140625" customWidth="1"/>
    <col min="772" max="772" width="18.42578125" customWidth="1"/>
    <col min="773" max="773" width="20.5703125" customWidth="1"/>
    <col min="774" max="774" width="22.42578125" customWidth="1"/>
    <col min="1025" max="1025" width="25.140625" customWidth="1"/>
    <col min="1026" max="1026" width="0" hidden="1" customWidth="1"/>
    <col min="1027" max="1027" width="17.140625" customWidth="1"/>
    <col min="1028" max="1028" width="18.42578125" customWidth="1"/>
    <col min="1029" max="1029" width="20.5703125" customWidth="1"/>
    <col min="1030" max="1030" width="22.42578125" customWidth="1"/>
    <col min="1281" max="1281" width="25.140625" customWidth="1"/>
    <col min="1282" max="1282" width="0" hidden="1" customWidth="1"/>
    <col min="1283" max="1283" width="17.140625" customWidth="1"/>
    <col min="1284" max="1284" width="18.42578125" customWidth="1"/>
    <col min="1285" max="1285" width="20.5703125" customWidth="1"/>
    <col min="1286" max="1286" width="22.42578125" customWidth="1"/>
    <col min="1537" max="1537" width="25.140625" customWidth="1"/>
    <col min="1538" max="1538" width="0" hidden="1" customWidth="1"/>
    <col min="1539" max="1539" width="17.140625" customWidth="1"/>
    <col min="1540" max="1540" width="18.42578125" customWidth="1"/>
    <col min="1541" max="1541" width="20.5703125" customWidth="1"/>
    <col min="1542" max="1542" width="22.42578125" customWidth="1"/>
    <col min="1793" max="1793" width="25.140625" customWidth="1"/>
    <col min="1794" max="1794" width="0" hidden="1" customWidth="1"/>
    <col min="1795" max="1795" width="17.140625" customWidth="1"/>
    <col min="1796" max="1796" width="18.42578125" customWidth="1"/>
    <col min="1797" max="1797" width="20.5703125" customWidth="1"/>
    <col min="1798" max="1798" width="22.42578125" customWidth="1"/>
    <col min="2049" max="2049" width="25.140625" customWidth="1"/>
    <col min="2050" max="2050" width="0" hidden="1" customWidth="1"/>
    <col min="2051" max="2051" width="17.140625" customWidth="1"/>
    <col min="2052" max="2052" width="18.42578125" customWidth="1"/>
    <col min="2053" max="2053" width="20.5703125" customWidth="1"/>
    <col min="2054" max="2054" width="22.42578125" customWidth="1"/>
    <col min="2305" max="2305" width="25.140625" customWidth="1"/>
    <col min="2306" max="2306" width="0" hidden="1" customWidth="1"/>
    <col min="2307" max="2307" width="17.140625" customWidth="1"/>
    <col min="2308" max="2308" width="18.42578125" customWidth="1"/>
    <col min="2309" max="2309" width="20.5703125" customWidth="1"/>
    <col min="2310" max="2310" width="22.42578125" customWidth="1"/>
    <col min="2561" max="2561" width="25.140625" customWidth="1"/>
    <col min="2562" max="2562" width="0" hidden="1" customWidth="1"/>
    <col min="2563" max="2563" width="17.140625" customWidth="1"/>
    <col min="2564" max="2564" width="18.42578125" customWidth="1"/>
    <col min="2565" max="2565" width="20.5703125" customWidth="1"/>
    <col min="2566" max="2566" width="22.42578125" customWidth="1"/>
    <col min="2817" max="2817" width="25.140625" customWidth="1"/>
    <col min="2818" max="2818" width="0" hidden="1" customWidth="1"/>
    <col min="2819" max="2819" width="17.140625" customWidth="1"/>
    <col min="2820" max="2820" width="18.42578125" customWidth="1"/>
    <col min="2821" max="2821" width="20.5703125" customWidth="1"/>
    <col min="2822" max="2822" width="22.42578125" customWidth="1"/>
    <col min="3073" max="3073" width="25.140625" customWidth="1"/>
    <col min="3074" max="3074" width="0" hidden="1" customWidth="1"/>
    <col min="3075" max="3075" width="17.140625" customWidth="1"/>
    <col min="3076" max="3076" width="18.42578125" customWidth="1"/>
    <col min="3077" max="3077" width="20.5703125" customWidth="1"/>
    <col min="3078" max="3078" width="22.42578125" customWidth="1"/>
    <col min="3329" max="3329" width="25.140625" customWidth="1"/>
    <col min="3330" max="3330" width="0" hidden="1" customWidth="1"/>
    <col min="3331" max="3331" width="17.140625" customWidth="1"/>
    <col min="3332" max="3332" width="18.42578125" customWidth="1"/>
    <col min="3333" max="3333" width="20.5703125" customWidth="1"/>
    <col min="3334" max="3334" width="22.42578125" customWidth="1"/>
    <col min="3585" max="3585" width="25.140625" customWidth="1"/>
    <col min="3586" max="3586" width="0" hidden="1" customWidth="1"/>
    <col min="3587" max="3587" width="17.140625" customWidth="1"/>
    <col min="3588" max="3588" width="18.42578125" customWidth="1"/>
    <col min="3589" max="3589" width="20.5703125" customWidth="1"/>
    <col min="3590" max="3590" width="22.42578125" customWidth="1"/>
    <col min="3841" max="3841" width="25.140625" customWidth="1"/>
    <col min="3842" max="3842" width="0" hidden="1" customWidth="1"/>
    <col min="3843" max="3843" width="17.140625" customWidth="1"/>
    <col min="3844" max="3844" width="18.42578125" customWidth="1"/>
    <col min="3845" max="3845" width="20.5703125" customWidth="1"/>
    <col min="3846" max="3846" width="22.42578125" customWidth="1"/>
    <col min="4097" max="4097" width="25.140625" customWidth="1"/>
    <col min="4098" max="4098" width="0" hidden="1" customWidth="1"/>
    <col min="4099" max="4099" width="17.140625" customWidth="1"/>
    <col min="4100" max="4100" width="18.42578125" customWidth="1"/>
    <col min="4101" max="4101" width="20.5703125" customWidth="1"/>
    <col min="4102" max="4102" width="22.42578125" customWidth="1"/>
    <col min="4353" max="4353" width="25.140625" customWidth="1"/>
    <col min="4354" max="4354" width="0" hidden="1" customWidth="1"/>
    <col min="4355" max="4355" width="17.140625" customWidth="1"/>
    <col min="4356" max="4356" width="18.42578125" customWidth="1"/>
    <col min="4357" max="4357" width="20.5703125" customWidth="1"/>
    <col min="4358" max="4358" width="22.42578125" customWidth="1"/>
    <col min="4609" max="4609" width="25.140625" customWidth="1"/>
    <col min="4610" max="4610" width="0" hidden="1" customWidth="1"/>
    <col min="4611" max="4611" width="17.140625" customWidth="1"/>
    <col min="4612" max="4612" width="18.42578125" customWidth="1"/>
    <col min="4613" max="4613" width="20.5703125" customWidth="1"/>
    <col min="4614" max="4614" width="22.42578125" customWidth="1"/>
    <col min="4865" max="4865" width="25.140625" customWidth="1"/>
    <col min="4866" max="4866" width="0" hidden="1" customWidth="1"/>
    <col min="4867" max="4867" width="17.140625" customWidth="1"/>
    <col min="4868" max="4868" width="18.42578125" customWidth="1"/>
    <col min="4869" max="4869" width="20.5703125" customWidth="1"/>
    <col min="4870" max="4870" width="22.42578125" customWidth="1"/>
    <col min="5121" max="5121" width="25.140625" customWidth="1"/>
    <col min="5122" max="5122" width="0" hidden="1" customWidth="1"/>
    <col min="5123" max="5123" width="17.140625" customWidth="1"/>
    <col min="5124" max="5124" width="18.42578125" customWidth="1"/>
    <col min="5125" max="5125" width="20.5703125" customWidth="1"/>
    <col min="5126" max="5126" width="22.42578125" customWidth="1"/>
    <col min="5377" max="5377" width="25.140625" customWidth="1"/>
    <col min="5378" max="5378" width="0" hidden="1" customWidth="1"/>
    <col min="5379" max="5379" width="17.140625" customWidth="1"/>
    <col min="5380" max="5380" width="18.42578125" customWidth="1"/>
    <col min="5381" max="5381" width="20.5703125" customWidth="1"/>
    <col min="5382" max="5382" width="22.42578125" customWidth="1"/>
    <col min="5633" max="5633" width="25.140625" customWidth="1"/>
    <col min="5634" max="5634" width="0" hidden="1" customWidth="1"/>
    <col min="5635" max="5635" width="17.140625" customWidth="1"/>
    <col min="5636" max="5636" width="18.42578125" customWidth="1"/>
    <col min="5637" max="5637" width="20.5703125" customWidth="1"/>
    <col min="5638" max="5638" width="22.42578125" customWidth="1"/>
    <col min="5889" max="5889" width="25.140625" customWidth="1"/>
    <col min="5890" max="5890" width="0" hidden="1" customWidth="1"/>
    <col min="5891" max="5891" width="17.140625" customWidth="1"/>
    <col min="5892" max="5892" width="18.42578125" customWidth="1"/>
    <col min="5893" max="5893" width="20.5703125" customWidth="1"/>
    <col min="5894" max="5894" width="22.42578125" customWidth="1"/>
    <col min="6145" max="6145" width="25.140625" customWidth="1"/>
    <col min="6146" max="6146" width="0" hidden="1" customWidth="1"/>
    <col min="6147" max="6147" width="17.140625" customWidth="1"/>
    <col min="6148" max="6148" width="18.42578125" customWidth="1"/>
    <col min="6149" max="6149" width="20.5703125" customWidth="1"/>
    <col min="6150" max="6150" width="22.42578125" customWidth="1"/>
    <col min="6401" max="6401" width="25.140625" customWidth="1"/>
    <col min="6402" max="6402" width="0" hidden="1" customWidth="1"/>
    <col min="6403" max="6403" width="17.140625" customWidth="1"/>
    <col min="6404" max="6404" width="18.42578125" customWidth="1"/>
    <col min="6405" max="6405" width="20.5703125" customWidth="1"/>
    <col min="6406" max="6406" width="22.42578125" customWidth="1"/>
    <col min="6657" max="6657" width="25.140625" customWidth="1"/>
    <col min="6658" max="6658" width="0" hidden="1" customWidth="1"/>
    <col min="6659" max="6659" width="17.140625" customWidth="1"/>
    <col min="6660" max="6660" width="18.42578125" customWidth="1"/>
    <col min="6661" max="6661" width="20.5703125" customWidth="1"/>
    <col min="6662" max="6662" width="22.42578125" customWidth="1"/>
    <col min="6913" max="6913" width="25.140625" customWidth="1"/>
    <col min="6914" max="6914" width="0" hidden="1" customWidth="1"/>
    <col min="6915" max="6915" width="17.140625" customWidth="1"/>
    <col min="6916" max="6916" width="18.42578125" customWidth="1"/>
    <col min="6917" max="6917" width="20.5703125" customWidth="1"/>
    <col min="6918" max="6918" width="22.42578125" customWidth="1"/>
    <col min="7169" max="7169" width="25.140625" customWidth="1"/>
    <col min="7170" max="7170" width="0" hidden="1" customWidth="1"/>
    <col min="7171" max="7171" width="17.140625" customWidth="1"/>
    <col min="7172" max="7172" width="18.42578125" customWidth="1"/>
    <col min="7173" max="7173" width="20.5703125" customWidth="1"/>
    <col min="7174" max="7174" width="22.42578125" customWidth="1"/>
    <col min="7425" max="7425" width="25.140625" customWidth="1"/>
    <col min="7426" max="7426" width="0" hidden="1" customWidth="1"/>
    <col min="7427" max="7427" width="17.140625" customWidth="1"/>
    <col min="7428" max="7428" width="18.42578125" customWidth="1"/>
    <col min="7429" max="7429" width="20.5703125" customWidth="1"/>
    <col min="7430" max="7430" width="22.42578125" customWidth="1"/>
    <col min="7681" max="7681" width="25.140625" customWidth="1"/>
    <col min="7682" max="7682" width="0" hidden="1" customWidth="1"/>
    <col min="7683" max="7683" width="17.140625" customWidth="1"/>
    <col min="7684" max="7684" width="18.42578125" customWidth="1"/>
    <col min="7685" max="7685" width="20.5703125" customWidth="1"/>
    <col min="7686" max="7686" width="22.42578125" customWidth="1"/>
    <col min="7937" max="7937" width="25.140625" customWidth="1"/>
    <col min="7938" max="7938" width="0" hidden="1" customWidth="1"/>
    <col min="7939" max="7939" width="17.140625" customWidth="1"/>
    <col min="7940" max="7940" width="18.42578125" customWidth="1"/>
    <col min="7941" max="7941" width="20.5703125" customWidth="1"/>
    <col min="7942" max="7942" width="22.42578125" customWidth="1"/>
    <col min="8193" max="8193" width="25.140625" customWidth="1"/>
    <col min="8194" max="8194" width="0" hidden="1" customWidth="1"/>
    <col min="8195" max="8195" width="17.140625" customWidth="1"/>
    <col min="8196" max="8196" width="18.42578125" customWidth="1"/>
    <col min="8197" max="8197" width="20.5703125" customWidth="1"/>
    <col min="8198" max="8198" width="22.42578125" customWidth="1"/>
    <col min="8449" max="8449" width="25.140625" customWidth="1"/>
    <col min="8450" max="8450" width="0" hidden="1" customWidth="1"/>
    <col min="8451" max="8451" width="17.140625" customWidth="1"/>
    <col min="8452" max="8452" width="18.42578125" customWidth="1"/>
    <col min="8453" max="8453" width="20.5703125" customWidth="1"/>
    <col min="8454" max="8454" width="22.42578125" customWidth="1"/>
    <col min="8705" max="8705" width="25.140625" customWidth="1"/>
    <col min="8706" max="8706" width="0" hidden="1" customWidth="1"/>
    <col min="8707" max="8707" width="17.140625" customWidth="1"/>
    <col min="8708" max="8708" width="18.42578125" customWidth="1"/>
    <col min="8709" max="8709" width="20.5703125" customWidth="1"/>
    <col min="8710" max="8710" width="22.42578125" customWidth="1"/>
    <col min="8961" max="8961" width="25.140625" customWidth="1"/>
    <col min="8962" max="8962" width="0" hidden="1" customWidth="1"/>
    <col min="8963" max="8963" width="17.140625" customWidth="1"/>
    <col min="8964" max="8964" width="18.42578125" customWidth="1"/>
    <col min="8965" max="8965" width="20.5703125" customWidth="1"/>
    <col min="8966" max="8966" width="22.42578125" customWidth="1"/>
    <col min="9217" max="9217" width="25.140625" customWidth="1"/>
    <col min="9218" max="9218" width="0" hidden="1" customWidth="1"/>
    <col min="9219" max="9219" width="17.140625" customWidth="1"/>
    <col min="9220" max="9220" width="18.42578125" customWidth="1"/>
    <col min="9221" max="9221" width="20.5703125" customWidth="1"/>
    <col min="9222" max="9222" width="22.42578125" customWidth="1"/>
    <col min="9473" max="9473" width="25.140625" customWidth="1"/>
    <col min="9474" max="9474" width="0" hidden="1" customWidth="1"/>
    <col min="9475" max="9475" width="17.140625" customWidth="1"/>
    <col min="9476" max="9476" width="18.42578125" customWidth="1"/>
    <col min="9477" max="9477" width="20.5703125" customWidth="1"/>
    <col min="9478" max="9478" width="22.42578125" customWidth="1"/>
    <col min="9729" max="9729" width="25.140625" customWidth="1"/>
    <col min="9730" max="9730" width="0" hidden="1" customWidth="1"/>
    <col min="9731" max="9731" width="17.140625" customWidth="1"/>
    <col min="9732" max="9732" width="18.42578125" customWidth="1"/>
    <col min="9733" max="9733" width="20.5703125" customWidth="1"/>
    <col min="9734" max="9734" width="22.42578125" customWidth="1"/>
    <col min="9985" max="9985" width="25.140625" customWidth="1"/>
    <col min="9986" max="9986" width="0" hidden="1" customWidth="1"/>
    <col min="9987" max="9987" width="17.140625" customWidth="1"/>
    <col min="9988" max="9988" width="18.42578125" customWidth="1"/>
    <col min="9989" max="9989" width="20.5703125" customWidth="1"/>
    <col min="9990" max="9990" width="22.42578125" customWidth="1"/>
    <col min="10241" max="10241" width="25.140625" customWidth="1"/>
    <col min="10242" max="10242" width="0" hidden="1" customWidth="1"/>
    <col min="10243" max="10243" width="17.140625" customWidth="1"/>
    <col min="10244" max="10244" width="18.42578125" customWidth="1"/>
    <col min="10245" max="10245" width="20.5703125" customWidth="1"/>
    <col min="10246" max="10246" width="22.42578125" customWidth="1"/>
    <col min="10497" max="10497" width="25.140625" customWidth="1"/>
    <col min="10498" max="10498" width="0" hidden="1" customWidth="1"/>
    <col min="10499" max="10499" width="17.140625" customWidth="1"/>
    <col min="10500" max="10500" width="18.42578125" customWidth="1"/>
    <col min="10501" max="10501" width="20.5703125" customWidth="1"/>
    <col min="10502" max="10502" width="22.42578125" customWidth="1"/>
    <col min="10753" max="10753" width="25.140625" customWidth="1"/>
    <col min="10754" max="10754" width="0" hidden="1" customWidth="1"/>
    <col min="10755" max="10755" width="17.140625" customWidth="1"/>
    <col min="10756" max="10756" width="18.42578125" customWidth="1"/>
    <col min="10757" max="10757" width="20.5703125" customWidth="1"/>
    <col min="10758" max="10758" width="22.42578125" customWidth="1"/>
    <col min="11009" max="11009" width="25.140625" customWidth="1"/>
    <col min="11010" max="11010" width="0" hidden="1" customWidth="1"/>
    <col min="11011" max="11011" width="17.140625" customWidth="1"/>
    <col min="11012" max="11012" width="18.42578125" customWidth="1"/>
    <col min="11013" max="11013" width="20.5703125" customWidth="1"/>
    <col min="11014" max="11014" width="22.42578125" customWidth="1"/>
    <col min="11265" max="11265" width="25.140625" customWidth="1"/>
    <col min="11266" max="11266" width="0" hidden="1" customWidth="1"/>
    <col min="11267" max="11267" width="17.140625" customWidth="1"/>
    <col min="11268" max="11268" width="18.42578125" customWidth="1"/>
    <col min="11269" max="11269" width="20.5703125" customWidth="1"/>
    <col min="11270" max="11270" width="22.42578125" customWidth="1"/>
    <col min="11521" max="11521" width="25.140625" customWidth="1"/>
    <col min="11522" max="11522" width="0" hidden="1" customWidth="1"/>
    <col min="11523" max="11523" width="17.140625" customWidth="1"/>
    <col min="11524" max="11524" width="18.42578125" customWidth="1"/>
    <col min="11525" max="11525" width="20.5703125" customWidth="1"/>
    <col min="11526" max="11526" width="22.42578125" customWidth="1"/>
    <col min="11777" max="11777" width="25.140625" customWidth="1"/>
    <col min="11778" max="11778" width="0" hidden="1" customWidth="1"/>
    <col min="11779" max="11779" width="17.140625" customWidth="1"/>
    <col min="11780" max="11780" width="18.42578125" customWidth="1"/>
    <col min="11781" max="11781" width="20.5703125" customWidth="1"/>
    <col min="11782" max="11782" width="22.42578125" customWidth="1"/>
    <col min="12033" max="12033" width="25.140625" customWidth="1"/>
    <col min="12034" max="12034" width="0" hidden="1" customWidth="1"/>
    <col min="12035" max="12035" width="17.140625" customWidth="1"/>
    <col min="12036" max="12036" width="18.42578125" customWidth="1"/>
    <col min="12037" max="12037" width="20.5703125" customWidth="1"/>
    <col min="12038" max="12038" width="22.42578125" customWidth="1"/>
    <col min="12289" max="12289" width="25.140625" customWidth="1"/>
    <col min="12290" max="12290" width="0" hidden="1" customWidth="1"/>
    <col min="12291" max="12291" width="17.140625" customWidth="1"/>
    <col min="12292" max="12292" width="18.42578125" customWidth="1"/>
    <col min="12293" max="12293" width="20.5703125" customWidth="1"/>
    <col min="12294" max="12294" width="22.42578125" customWidth="1"/>
    <col min="12545" max="12545" width="25.140625" customWidth="1"/>
    <col min="12546" max="12546" width="0" hidden="1" customWidth="1"/>
    <col min="12547" max="12547" width="17.140625" customWidth="1"/>
    <col min="12548" max="12548" width="18.42578125" customWidth="1"/>
    <col min="12549" max="12549" width="20.5703125" customWidth="1"/>
    <col min="12550" max="12550" width="22.42578125" customWidth="1"/>
    <col min="12801" max="12801" width="25.140625" customWidth="1"/>
    <col min="12802" max="12802" width="0" hidden="1" customWidth="1"/>
    <col min="12803" max="12803" width="17.140625" customWidth="1"/>
    <col min="12804" max="12804" width="18.42578125" customWidth="1"/>
    <col min="12805" max="12805" width="20.5703125" customWidth="1"/>
    <col min="12806" max="12806" width="22.42578125" customWidth="1"/>
    <col min="13057" max="13057" width="25.140625" customWidth="1"/>
    <col min="13058" max="13058" width="0" hidden="1" customWidth="1"/>
    <col min="13059" max="13059" width="17.140625" customWidth="1"/>
    <col min="13060" max="13060" width="18.42578125" customWidth="1"/>
    <col min="13061" max="13061" width="20.5703125" customWidth="1"/>
    <col min="13062" max="13062" width="22.42578125" customWidth="1"/>
    <col min="13313" max="13313" width="25.140625" customWidth="1"/>
    <col min="13314" max="13314" width="0" hidden="1" customWidth="1"/>
    <col min="13315" max="13315" width="17.140625" customWidth="1"/>
    <col min="13316" max="13316" width="18.42578125" customWidth="1"/>
    <col min="13317" max="13317" width="20.5703125" customWidth="1"/>
    <col min="13318" max="13318" width="22.42578125" customWidth="1"/>
    <col min="13569" max="13569" width="25.140625" customWidth="1"/>
    <col min="13570" max="13570" width="0" hidden="1" customWidth="1"/>
    <col min="13571" max="13571" width="17.140625" customWidth="1"/>
    <col min="13572" max="13572" width="18.42578125" customWidth="1"/>
    <col min="13573" max="13573" width="20.5703125" customWidth="1"/>
    <col min="13574" max="13574" width="22.42578125" customWidth="1"/>
    <col min="13825" max="13825" width="25.140625" customWidth="1"/>
    <col min="13826" max="13826" width="0" hidden="1" customWidth="1"/>
    <col min="13827" max="13827" width="17.140625" customWidth="1"/>
    <col min="13828" max="13828" width="18.42578125" customWidth="1"/>
    <col min="13829" max="13829" width="20.5703125" customWidth="1"/>
    <col min="13830" max="13830" width="22.42578125" customWidth="1"/>
    <col min="14081" max="14081" width="25.140625" customWidth="1"/>
    <col min="14082" max="14082" width="0" hidden="1" customWidth="1"/>
    <col min="14083" max="14083" width="17.140625" customWidth="1"/>
    <col min="14084" max="14084" width="18.42578125" customWidth="1"/>
    <col min="14085" max="14085" width="20.5703125" customWidth="1"/>
    <col min="14086" max="14086" width="22.42578125" customWidth="1"/>
    <col min="14337" max="14337" width="25.140625" customWidth="1"/>
    <col min="14338" max="14338" width="0" hidden="1" customWidth="1"/>
    <col min="14339" max="14339" width="17.140625" customWidth="1"/>
    <col min="14340" max="14340" width="18.42578125" customWidth="1"/>
    <col min="14341" max="14341" width="20.5703125" customWidth="1"/>
    <col min="14342" max="14342" width="22.42578125" customWidth="1"/>
    <col min="14593" max="14593" width="25.140625" customWidth="1"/>
    <col min="14594" max="14594" width="0" hidden="1" customWidth="1"/>
    <col min="14595" max="14595" width="17.140625" customWidth="1"/>
    <col min="14596" max="14596" width="18.42578125" customWidth="1"/>
    <col min="14597" max="14597" width="20.5703125" customWidth="1"/>
    <col min="14598" max="14598" width="22.42578125" customWidth="1"/>
    <col min="14849" max="14849" width="25.140625" customWidth="1"/>
    <col min="14850" max="14850" width="0" hidden="1" customWidth="1"/>
    <col min="14851" max="14851" width="17.140625" customWidth="1"/>
    <col min="14852" max="14852" width="18.42578125" customWidth="1"/>
    <col min="14853" max="14853" width="20.5703125" customWidth="1"/>
    <col min="14854" max="14854" width="22.42578125" customWidth="1"/>
    <col min="15105" max="15105" width="25.140625" customWidth="1"/>
    <col min="15106" max="15106" width="0" hidden="1" customWidth="1"/>
    <col min="15107" max="15107" width="17.140625" customWidth="1"/>
    <col min="15108" max="15108" width="18.42578125" customWidth="1"/>
    <col min="15109" max="15109" width="20.5703125" customWidth="1"/>
    <col min="15110" max="15110" width="22.42578125" customWidth="1"/>
    <col min="15361" max="15361" width="25.140625" customWidth="1"/>
    <col min="15362" max="15362" width="0" hidden="1" customWidth="1"/>
    <col min="15363" max="15363" width="17.140625" customWidth="1"/>
    <col min="15364" max="15364" width="18.42578125" customWidth="1"/>
    <col min="15365" max="15365" width="20.5703125" customWidth="1"/>
    <col min="15366" max="15366" width="22.42578125" customWidth="1"/>
    <col min="15617" max="15617" width="25.140625" customWidth="1"/>
    <col min="15618" max="15618" width="0" hidden="1" customWidth="1"/>
    <col min="15619" max="15619" width="17.140625" customWidth="1"/>
    <col min="15620" max="15620" width="18.42578125" customWidth="1"/>
    <col min="15621" max="15621" width="20.5703125" customWidth="1"/>
    <col min="15622" max="15622" width="22.42578125" customWidth="1"/>
    <col min="15873" max="15873" width="25.140625" customWidth="1"/>
    <col min="15874" max="15874" width="0" hidden="1" customWidth="1"/>
    <col min="15875" max="15875" width="17.140625" customWidth="1"/>
    <col min="15876" max="15876" width="18.42578125" customWidth="1"/>
    <col min="15877" max="15877" width="20.5703125" customWidth="1"/>
    <col min="15878" max="15878" width="22.42578125" customWidth="1"/>
    <col min="16129" max="16129" width="25.140625" customWidth="1"/>
    <col min="16130" max="16130" width="0" hidden="1" customWidth="1"/>
    <col min="16131" max="16131" width="17.140625" customWidth="1"/>
    <col min="16132" max="16132" width="18.42578125" customWidth="1"/>
    <col min="16133" max="16133" width="20.5703125" customWidth="1"/>
    <col min="16134" max="16134" width="22.42578125" customWidth="1"/>
  </cols>
  <sheetData>
    <row r="1" spans="1:6" ht="23.25" customHeight="1">
      <c r="A1" s="78" t="s">
        <v>499</v>
      </c>
    </row>
    <row r="2" spans="1:6">
      <c r="A2" s="79">
        <v>2014</v>
      </c>
    </row>
    <row r="3" spans="1:6" ht="78" customHeight="1">
      <c r="A3" s="212" t="s">
        <v>500</v>
      </c>
      <c r="B3" s="212"/>
      <c r="C3" s="212"/>
      <c r="D3" s="212"/>
      <c r="E3" s="212"/>
      <c r="F3" s="212"/>
    </row>
    <row r="4" spans="1:6" s="80" customFormat="1" ht="12.75"/>
    <row r="5" spans="1:6" s="85" customFormat="1" ht="51.75">
      <c r="A5" s="81" t="s">
        <v>1</v>
      </c>
      <c r="B5" s="82" t="s">
        <v>501</v>
      </c>
      <c r="C5" s="83" t="s">
        <v>502</v>
      </c>
      <c r="D5" s="83" t="s">
        <v>503</v>
      </c>
      <c r="E5" s="84" t="s">
        <v>504</v>
      </c>
    </row>
    <row r="6" spans="1:6" s="89" customFormat="1">
      <c r="A6" s="86" t="s">
        <v>374</v>
      </c>
      <c r="B6" s="87">
        <v>821626</v>
      </c>
      <c r="C6" s="87">
        <v>806449</v>
      </c>
      <c r="D6" s="87">
        <v>15177</v>
      </c>
      <c r="E6" s="88">
        <f t="shared" ref="E6:E65" si="0">C6/B6</f>
        <v>0.98152809185687895</v>
      </c>
    </row>
    <row r="7" spans="1:6" s="89" customFormat="1">
      <c r="A7" s="86" t="s">
        <v>377</v>
      </c>
      <c r="B7" s="87">
        <v>629513</v>
      </c>
      <c r="C7" s="87">
        <v>613061</v>
      </c>
      <c r="D7" s="87">
        <v>16452</v>
      </c>
      <c r="E7" s="88">
        <f t="shared" si="0"/>
        <v>0.97386551191158877</v>
      </c>
    </row>
    <row r="8" spans="1:6" s="89" customFormat="1">
      <c r="A8" s="86" t="s">
        <v>373</v>
      </c>
      <c r="B8" s="87">
        <v>8286182</v>
      </c>
      <c r="C8" s="87">
        <v>8006720</v>
      </c>
      <c r="D8" s="87">
        <v>279462</v>
      </c>
      <c r="E8" s="88">
        <f t="shared" si="0"/>
        <v>0.96627373137592198</v>
      </c>
    </row>
    <row r="9" spans="1:6" s="89" customFormat="1">
      <c r="A9" s="86" t="s">
        <v>355</v>
      </c>
      <c r="B9" s="87">
        <v>623280</v>
      </c>
      <c r="C9" s="87">
        <v>600036</v>
      </c>
      <c r="D9" s="87">
        <v>23244</v>
      </c>
      <c r="E9" s="88">
        <f t="shared" si="0"/>
        <v>0.9627069695802849</v>
      </c>
    </row>
    <row r="10" spans="1:6" s="89" customFormat="1">
      <c r="A10" s="86" t="s">
        <v>378</v>
      </c>
      <c r="B10" s="87">
        <v>386057</v>
      </c>
      <c r="C10" s="87">
        <v>363247</v>
      </c>
      <c r="D10" s="87">
        <v>22810</v>
      </c>
      <c r="E10" s="88">
        <f t="shared" si="0"/>
        <v>0.94091546067031551</v>
      </c>
    </row>
    <row r="11" spans="1:6" s="89" customFormat="1">
      <c r="A11" s="86" t="s">
        <v>379</v>
      </c>
      <c r="B11" s="87">
        <v>1543416</v>
      </c>
      <c r="C11" s="87">
        <v>1424355</v>
      </c>
      <c r="D11" s="87">
        <v>119061</v>
      </c>
      <c r="E11" s="88">
        <f t="shared" si="0"/>
        <v>0.92285877559906082</v>
      </c>
    </row>
    <row r="12" spans="1:6" s="89" customFormat="1">
      <c r="A12" s="86" t="s">
        <v>380</v>
      </c>
      <c r="B12" s="87">
        <v>604066</v>
      </c>
      <c r="C12" s="87">
        <v>557414</v>
      </c>
      <c r="D12" s="87">
        <v>46652</v>
      </c>
      <c r="E12" s="88">
        <f t="shared" si="0"/>
        <v>0.92277002844060085</v>
      </c>
    </row>
    <row r="13" spans="1:6" s="89" customFormat="1">
      <c r="A13" s="86" t="s">
        <v>384</v>
      </c>
      <c r="B13" s="87">
        <v>2731970</v>
      </c>
      <c r="C13" s="87">
        <v>2479821</v>
      </c>
      <c r="D13" s="87">
        <v>252149</v>
      </c>
      <c r="E13" s="88">
        <f t="shared" si="0"/>
        <v>0.90770433057464028</v>
      </c>
    </row>
    <row r="14" spans="1:6" s="89" customFormat="1">
      <c r="A14" s="86" t="s">
        <v>396</v>
      </c>
      <c r="B14" s="87">
        <v>592601</v>
      </c>
      <c r="C14" s="87">
        <v>515430</v>
      </c>
      <c r="D14" s="87">
        <v>77171</v>
      </c>
      <c r="E14" s="88">
        <f t="shared" si="0"/>
        <v>0.86977578505604947</v>
      </c>
    </row>
    <row r="15" spans="1:6" s="89" customFormat="1">
      <c r="A15" s="86" t="s">
        <v>375</v>
      </c>
      <c r="B15" s="87">
        <v>398288</v>
      </c>
      <c r="C15" s="87">
        <v>337372</v>
      </c>
      <c r="D15" s="87">
        <v>60916</v>
      </c>
      <c r="E15" s="88">
        <f t="shared" si="0"/>
        <v>0.84705539709958622</v>
      </c>
    </row>
    <row r="16" spans="1:6" s="89" customFormat="1">
      <c r="A16" s="86" t="s">
        <v>383</v>
      </c>
      <c r="B16" s="87">
        <v>620625</v>
      </c>
      <c r="C16" s="87">
        <v>525157</v>
      </c>
      <c r="D16" s="87">
        <v>95468</v>
      </c>
      <c r="E16" s="88">
        <f t="shared" si="0"/>
        <v>0.84617442094662643</v>
      </c>
    </row>
    <row r="17" spans="1:5" s="89" customFormat="1">
      <c r="A17" s="86" t="s">
        <v>450</v>
      </c>
      <c r="B17" s="87">
        <v>330877</v>
      </c>
      <c r="C17" s="87">
        <v>279793</v>
      </c>
      <c r="D17" s="87">
        <v>51084</v>
      </c>
      <c r="E17" s="88">
        <f t="shared" si="0"/>
        <v>0.84561030231777967</v>
      </c>
    </row>
    <row r="18" spans="1:5" s="89" customFormat="1">
      <c r="A18" s="86" t="s">
        <v>399</v>
      </c>
      <c r="B18" s="87">
        <v>628067</v>
      </c>
      <c r="C18" s="87">
        <v>524809</v>
      </c>
      <c r="D18" s="87">
        <v>103258</v>
      </c>
      <c r="E18" s="88">
        <f t="shared" si="0"/>
        <v>0.83559397325444573</v>
      </c>
    </row>
    <row r="19" spans="1:5" s="89" customFormat="1">
      <c r="A19" s="86" t="s">
        <v>392</v>
      </c>
      <c r="B19" s="87">
        <v>596947</v>
      </c>
      <c r="C19" s="87">
        <v>498768</v>
      </c>
      <c r="D19" s="87">
        <v>98179</v>
      </c>
      <c r="E19" s="88">
        <f t="shared" si="0"/>
        <v>0.83553146259215638</v>
      </c>
    </row>
    <row r="20" spans="1:5" s="89" customFormat="1">
      <c r="A20" s="86" t="s">
        <v>372</v>
      </c>
      <c r="B20" s="87">
        <v>341636</v>
      </c>
      <c r="C20" s="87">
        <v>284248</v>
      </c>
      <c r="D20" s="87">
        <v>57388</v>
      </c>
      <c r="E20" s="88">
        <f t="shared" si="0"/>
        <v>0.83202004472596569</v>
      </c>
    </row>
    <row r="21" spans="1:5" s="89" customFormat="1">
      <c r="A21" s="86" t="s">
        <v>405</v>
      </c>
      <c r="B21" s="87">
        <v>529766</v>
      </c>
      <c r="C21" s="87">
        <v>430224</v>
      </c>
      <c r="D21" s="87">
        <v>99542</v>
      </c>
      <c r="E21" s="88">
        <f t="shared" si="0"/>
        <v>0.81210194689730941</v>
      </c>
    </row>
    <row r="22" spans="1:5" s="89" customFormat="1">
      <c r="A22" s="86" t="s">
        <v>382</v>
      </c>
      <c r="B22" s="87">
        <v>467590</v>
      </c>
      <c r="C22" s="87">
        <v>371634</v>
      </c>
      <c r="D22" s="87">
        <v>95956</v>
      </c>
      <c r="E22" s="88">
        <f t="shared" si="0"/>
        <v>0.79478603049680274</v>
      </c>
    </row>
    <row r="23" spans="1:5" s="89" customFormat="1">
      <c r="A23" s="86" t="s">
        <v>395</v>
      </c>
      <c r="B23" s="87">
        <v>319491</v>
      </c>
      <c r="C23" s="87">
        <v>251782</v>
      </c>
      <c r="D23" s="87">
        <v>67709</v>
      </c>
      <c r="E23" s="88">
        <f t="shared" si="0"/>
        <v>0.78807227746634489</v>
      </c>
    </row>
    <row r="24" spans="1:5" s="89" customFormat="1">
      <c r="A24" s="86" t="s">
        <v>423</v>
      </c>
      <c r="B24" s="87">
        <v>465696</v>
      </c>
      <c r="C24" s="87">
        <v>357703</v>
      </c>
      <c r="D24" s="87">
        <v>107993</v>
      </c>
      <c r="E24" s="88">
        <f t="shared" si="0"/>
        <v>0.7681040850683708</v>
      </c>
    </row>
    <row r="25" spans="1:5" s="89" customFormat="1">
      <c r="A25" s="86" t="s">
        <v>426</v>
      </c>
      <c r="B25" s="87">
        <v>679623</v>
      </c>
      <c r="C25" s="87">
        <v>521788</v>
      </c>
      <c r="D25" s="87">
        <v>157835</v>
      </c>
      <c r="E25" s="88">
        <f t="shared" si="0"/>
        <v>0.76776094982070942</v>
      </c>
    </row>
    <row r="26" spans="1:5" s="89" customFormat="1">
      <c r="A26" s="86" t="s">
        <v>402</v>
      </c>
      <c r="B26" s="87">
        <v>387521</v>
      </c>
      <c r="C26" s="87">
        <v>296512</v>
      </c>
      <c r="D26" s="87">
        <v>91009</v>
      </c>
      <c r="E26" s="88">
        <f t="shared" si="0"/>
        <v>0.76515079182805579</v>
      </c>
    </row>
    <row r="27" spans="1:5" s="89" customFormat="1">
      <c r="A27" s="86" t="s">
        <v>416</v>
      </c>
      <c r="B27" s="87">
        <v>430497</v>
      </c>
      <c r="C27" s="87">
        <v>326487</v>
      </c>
      <c r="D27" s="87">
        <v>104010</v>
      </c>
      <c r="E27" s="88">
        <f t="shared" si="0"/>
        <v>0.7583955288887031</v>
      </c>
    </row>
    <row r="28" spans="1:5" s="89" customFormat="1">
      <c r="A28" s="86" t="s">
        <v>406</v>
      </c>
      <c r="B28" s="87">
        <v>1324770</v>
      </c>
      <c r="C28" s="87">
        <v>1004368</v>
      </c>
      <c r="D28" s="87">
        <v>320402</v>
      </c>
      <c r="E28" s="88">
        <f t="shared" si="0"/>
        <v>0.75814518746650361</v>
      </c>
    </row>
    <row r="29" spans="1:5" s="89" customFormat="1">
      <c r="A29" s="86" t="s">
        <v>385</v>
      </c>
      <c r="B29" s="87">
        <v>411040</v>
      </c>
      <c r="C29" s="87">
        <v>307550</v>
      </c>
      <c r="D29" s="87">
        <v>103490</v>
      </c>
      <c r="E29" s="88">
        <f t="shared" si="0"/>
        <v>0.74822401712728692</v>
      </c>
    </row>
    <row r="30" spans="1:5" s="89" customFormat="1">
      <c r="A30" s="86" t="s">
        <v>446</v>
      </c>
      <c r="B30" s="87">
        <v>377969</v>
      </c>
      <c r="C30" s="87">
        <v>273629</v>
      </c>
      <c r="D30" s="87">
        <v>104340</v>
      </c>
      <c r="E30" s="88">
        <f t="shared" si="0"/>
        <v>0.72394561458743967</v>
      </c>
    </row>
    <row r="31" spans="1:5" s="89" customFormat="1">
      <c r="A31" s="86" t="s">
        <v>454</v>
      </c>
      <c r="B31" s="87">
        <v>305784</v>
      </c>
      <c r="C31" s="87">
        <v>214262</v>
      </c>
      <c r="D31" s="87">
        <v>91522</v>
      </c>
      <c r="E31" s="88">
        <f t="shared" si="0"/>
        <v>0.70069722418439162</v>
      </c>
    </row>
    <row r="32" spans="1:5" s="89" customFormat="1">
      <c r="A32" s="86" t="s">
        <v>387</v>
      </c>
      <c r="B32" s="87">
        <v>327538</v>
      </c>
      <c r="C32" s="87">
        <v>227994</v>
      </c>
      <c r="D32" s="87">
        <v>99544</v>
      </c>
      <c r="E32" s="88">
        <f t="shared" si="0"/>
        <v>0.69608411848396212</v>
      </c>
    </row>
    <row r="33" spans="1:8" s="89" customFormat="1">
      <c r="A33" s="86" t="s">
        <v>394</v>
      </c>
      <c r="B33" s="87">
        <v>944450</v>
      </c>
      <c r="C33" s="87">
        <v>654685</v>
      </c>
      <c r="D33" s="87">
        <v>289765</v>
      </c>
      <c r="E33" s="88">
        <f t="shared" si="0"/>
        <v>0.6931918047540897</v>
      </c>
    </row>
    <row r="34" spans="1:8" s="89" customFormat="1">
      <c r="A34" s="86" t="s">
        <v>452</v>
      </c>
      <c r="B34" s="87">
        <v>425559</v>
      </c>
      <c r="C34" s="87">
        <v>287932</v>
      </c>
      <c r="D34" s="87">
        <v>137627</v>
      </c>
      <c r="E34" s="88">
        <f t="shared" si="0"/>
        <v>0.67659713459238324</v>
      </c>
    </row>
    <row r="35" spans="1:8" s="89" customFormat="1">
      <c r="A35" s="86" t="s">
        <v>427</v>
      </c>
      <c r="B35" s="87">
        <v>429540</v>
      </c>
      <c r="C35" s="87">
        <v>278880</v>
      </c>
      <c r="D35" s="87">
        <v>150660</v>
      </c>
      <c r="E35" s="88">
        <f t="shared" si="0"/>
        <v>0.64925268892303389</v>
      </c>
    </row>
    <row r="36" spans="1:8" s="89" customFormat="1">
      <c r="A36" s="86" t="s">
        <v>453</v>
      </c>
      <c r="B36" s="87">
        <v>470591</v>
      </c>
      <c r="C36" s="87">
        <v>301818</v>
      </c>
      <c r="D36" s="87">
        <v>168773</v>
      </c>
      <c r="E36" s="88">
        <f t="shared" si="0"/>
        <v>0.64135948201304316</v>
      </c>
      <c r="H36" s="89" t="s">
        <v>505</v>
      </c>
    </row>
    <row r="37" spans="1:8" s="89" customFormat="1">
      <c r="A37" s="86" t="s">
        <v>439</v>
      </c>
      <c r="B37" s="87">
        <v>447522</v>
      </c>
      <c r="C37" s="87">
        <v>268335</v>
      </c>
      <c r="D37" s="87">
        <v>179187</v>
      </c>
      <c r="E37" s="88">
        <f t="shared" si="0"/>
        <v>0.59960180728545187</v>
      </c>
    </row>
    <row r="38" spans="1:8" s="89" customFormat="1">
      <c r="A38" s="86" t="s">
        <v>401</v>
      </c>
      <c r="B38" s="87">
        <v>341140</v>
      </c>
      <c r="C38" s="87">
        <v>203521</v>
      </c>
      <c r="D38" s="87">
        <v>137619</v>
      </c>
      <c r="E38" s="88">
        <f t="shared" si="0"/>
        <v>0.59659084246936744</v>
      </c>
    </row>
    <row r="39" spans="1:8" s="89" customFormat="1">
      <c r="A39" s="86" t="s">
        <v>425</v>
      </c>
      <c r="B39" s="87">
        <v>345979</v>
      </c>
      <c r="C39" s="87">
        <v>205218</v>
      </c>
      <c r="D39" s="87">
        <v>140761</v>
      </c>
      <c r="E39" s="88">
        <f t="shared" si="0"/>
        <v>0.59315160746750528</v>
      </c>
    </row>
    <row r="40" spans="1:8" s="89" customFormat="1">
      <c r="A40" s="86" t="s">
        <v>448</v>
      </c>
      <c r="B40" s="87">
        <v>442158</v>
      </c>
      <c r="C40" s="87">
        <v>251599</v>
      </c>
      <c r="D40" s="87">
        <v>190559</v>
      </c>
      <c r="E40" s="88">
        <f t="shared" si="0"/>
        <v>0.5690250996250209</v>
      </c>
    </row>
    <row r="41" spans="1:8" s="89" customFormat="1">
      <c r="A41" s="86" t="s">
        <v>455</v>
      </c>
      <c r="B41" s="87">
        <v>394293</v>
      </c>
      <c r="C41" s="87">
        <v>214682</v>
      </c>
      <c r="D41" s="87">
        <v>179611</v>
      </c>
      <c r="E41" s="88">
        <f t="shared" si="0"/>
        <v>0.54447327241416921</v>
      </c>
    </row>
    <row r="42" spans="1:8" s="89" customFormat="1">
      <c r="A42" s="86" t="s">
        <v>417</v>
      </c>
      <c r="B42" s="87">
        <v>1256935</v>
      </c>
      <c r="C42" s="87">
        <v>681278</v>
      </c>
      <c r="D42" s="87">
        <v>575657</v>
      </c>
      <c r="E42" s="88">
        <f t="shared" si="0"/>
        <v>0.54201529912047963</v>
      </c>
    </row>
    <row r="43" spans="1:8" s="89" customFormat="1">
      <c r="A43" s="86" t="s">
        <v>381</v>
      </c>
      <c r="B43" s="87">
        <v>3837892</v>
      </c>
      <c r="C43" s="87">
        <v>2077053</v>
      </c>
      <c r="D43" s="87">
        <v>1760839</v>
      </c>
      <c r="E43" s="88">
        <f t="shared" si="0"/>
        <v>0.54119631297597748</v>
      </c>
    </row>
    <row r="44" spans="1:8" s="89" customFormat="1">
      <c r="A44" s="86" t="s">
        <v>471</v>
      </c>
      <c r="B44" s="87">
        <v>528169</v>
      </c>
      <c r="C44" s="87">
        <v>282292</v>
      </c>
      <c r="D44" s="87">
        <v>245877</v>
      </c>
      <c r="E44" s="88">
        <f t="shared" si="0"/>
        <v>0.53447286758594315</v>
      </c>
    </row>
    <row r="45" spans="1:8" s="89" customFormat="1">
      <c r="A45" s="86" t="s">
        <v>415</v>
      </c>
      <c r="B45" s="87">
        <v>378494</v>
      </c>
      <c r="C45" s="87">
        <v>201944</v>
      </c>
      <c r="D45" s="87">
        <v>176550</v>
      </c>
      <c r="E45" s="88">
        <f t="shared" si="0"/>
        <v>0.53354610641119804</v>
      </c>
    </row>
    <row r="46" spans="1:8" s="89" customFormat="1">
      <c r="A46" s="86" t="s">
        <v>18</v>
      </c>
      <c r="B46" s="87">
        <v>371636</v>
      </c>
      <c r="C46" s="87">
        <v>196155</v>
      </c>
      <c r="D46" s="87">
        <v>175481</v>
      </c>
      <c r="E46" s="88">
        <f t="shared" si="0"/>
        <v>0.52781485109085235</v>
      </c>
    </row>
    <row r="47" spans="1:8" s="89" customFormat="1">
      <c r="A47" s="86" t="s">
        <v>461</v>
      </c>
      <c r="B47" s="87">
        <v>773978</v>
      </c>
      <c r="C47" s="87">
        <v>405964</v>
      </c>
      <c r="D47" s="87">
        <v>368014</v>
      </c>
      <c r="E47" s="88">
        <f t="shared" si="0"/>
        <v>0.5245162007188835</v>
      </c>
    </row>
    <row r="48" spans="1:8" s="89" customFormat="1">
      <c r="A48" s="86" t="s">
        <v>440</v>
      </c>
      <c r="B48" s="87">
        <v>475291</v>
      </c>
      <c r="C48" s="87">
        <v>240522</v>
      </c>
      <c r="D48" s="87">
        <v>234769</v>
      </c>
      <c r="E48" s="88">
        <f t="shared" si="0"/>
        <v>0.50605208177726912</v>
      </c>
    </row>
    <row r="49" spans="1:5" s="89" customFormat="1">
      <c r="A49" s="86" t="s">
        <v>465</v>
      </c>
      <c r="B49" s="87">
        <v>362940</v>
      </c>
      <c r="C49" s="87">
        <v>180536</v>
      </c>
      <c r="D49" s="87">
        <v>182404</v>
      </c>
      <c r="E49" s="88">
        <f t="shared" si="0"/>
        <v>0.4974265718851601</v>
      </c>
    </row>
    <row r="50" spans="1:5" s="89" customFormat="1">
      <c r="A50" s="86" t="s">
        <v>420</v>
      </c>
      <c r="B50" s="87">
        <v>747016</v>
      </c>
      <c r="C50" s="87">
        <v>368890</v>
      </c>
      <c r="D50" s="87">
        <v>378126</v>
      </c>
      <c r="E50" s="88">
        <f t="shared" si="0"/>
        <v>0.49381807083114687</v>
      </c>
    </row>
    <row r="51" spans="1:5" s="89" customFormat="1">
      <c r="A51" s="86" t="s">
        <v>413</v>
      </c>
      <c r="B51" s="87">
        <v>788005</v>
      </c>
      <c r="C51" s="87">
        <v>381613</v>
      </c>
      <c r="D51" s="87">
        <v>406392</v>
      </c>
      <c r="E51" s="88">
        <f t="shared" si="0"/>
        <v>0.48427738402675108</v>
      </c>
    </row>
    <row r="52" spans="1:5" s="89" customFormat="1">
      <c r="A52" s="86" t="s">
        <v>409</v>
      </c>
      <c r="B52" s="87">
        <v>657332</v>
      </c>
      <c r="C52" s="87">
        <v>317372</v>
      </c>
      <c r="D52" s="87">
        <v>339960</v>
      </c>
      <c r="E52" s="88">
        <f t="shared" si="0"/>
        <v>0.48281842356678206</v>
      </c>
    </row>
    <row r="53" spans="1:5" s="89" customFormat="1">
      <c r="A53" s="86" t="s">
        <v>436</v>
      </c>
      <c r="B53" s="87">
        <v>584787</v>
      </c>
      <c r="C53" s="87">
        <v>269585</v>
      </c>
      <c r="D53" s="87">
        <v>315202</v>
      </c>
      <c r="E53" s="88">
        <f t="shared" si="0"/>
        <v>0.4609969099860291</v>
      </c>
    </row>
    <row r="54" spans="1:5" s="89" customFormat="1">
      <c r="A54" s="86" t="s">
        <v>414</v>
      </c>
      <c r="B54" s="87">
        <v>2326952</v>
      </c>
      <c r="C54" s="87">
        <v>1057817</v>
      </c>
      <c r="D54" s="87">
        <v>1269135</v>
      </c>
      <c r="E54" s="88">
        <f t="shared" si="0"/>
        <v>0.45459339083917505</v>
      </c>
    </row>
    <row r="55" spans="1:5" s="89" customFormat="1">
      <c r="A55" s="86" t="s">
        <v>412</v>
      </c>
      <c r="B55" s="87">
        <v>1473139</v>
      </c>
      <c r="C55" s="87">
        <v>666276</v>
      </c>
      <c r="D55" s="87">
        <v>806863</v>
      </c>
      <c r="E55" s="88">
        <f t="shared" si="0"/>
        <v>0.45228318576862059</v>
      </c>
    </row>
    <row r="56" spans="1:5" s="89" customFormat="1">
      <c r="A56" s="86" t="s">
        <v>424</v>
      </c>
      <c r="B56" s="87">
        <v>309525</v>
      </c>
      <c r="C56" s="87">
        <v>139991</v>
      </c>
      <c r="D56" s="87">
        <v>169534</v>
      </c>
      <c r="E56" s="88">
        <f t="shared" si="0"/>
        <v>0.45227687585816978</v>
      </c>
    </row>
    <row r="57" spans="1:5" s="89" customFormat="1">
      <c r="A57" s="86" t="s">
        <v>459</v>
      </c>
      <c r="B57" s="87">
        <v>349741</v>
      </c>
      <c r="C57" s="87">
        <v>144756</v>
      </c>
      <c r="D57" s="87">
        <v>204985</v>
      </c>
      <c r="E57" s="88">
        <f t="shared" si="0"/>
        <v>0.41389485362025041</v>
      </c>
    </row>
    <row r="58" spans="1:5" s="89" customFormat="1">
      <c r="A58" s="86" t="s">
        <v>456</v>
      </c>
      <c r="B58" s="87">
        <v>512287</v>
      </c>
      <c r="C58" s="87">
        <v>211764</v>
      </c>
      <c r="D58" s="87">
        <v>300523</v>
      </c>
      <c r="E58" s="88">
        <f t="shared" si="0"/>
        <v>0.4133698493227429</v>
      </c>
    </row>
    <row r="59" spans="1:5" s="89" customFormat="1">
      <c r="A59" s="86" t="s">
        <v>464</v>
      </c>
      <c r="B59" s="87">
        <v>624504</v>
      </c>
      <c r="C59" s="87">
        <v>246278</v>
      </c>
      <c r="D59" s="87">
        <v>378226</v>
      </c>
      <c r="E59" s="88">
        <f t="shared" si="0"/>
        <v>0.39435776232017727</v>
      </c>
    </row>
    <row r="60" spans="1:5" s="89" customFormat="1">
      <c r="A60" s="86" t="s">
        <v>451</v>
      </c>
      <c r="B60" s="87">
        <v>646639</v>
      </c>
      <c r="C60" s="87">
        <v>238674</v>
      </c>
      <c r="D60" s="87">
        <v>407965</v>
      </c>
      <c r="E60" s="88">
        <f t="shared" si="0"/>
        <v>0.36909929651629425</v>
      </c>
    </row>
    <row r="61" spans="1:5" s="89" customFormat="1">
      <c r="A61" s="86" t="s">
        <v>421</v>
      </c>
      <c r="B61" s="87">
        <v>1376500</v>
      </c>
      <c r="C61" s="87">
        <v>479317</v>
      </c>
      <c r="D61" s="87">
        <v>897183</v>
      </c>
      <c r="E61" s="88">
        <f t="shared" si="0"/>
        <v>0.34821431166000727</v>
      </c>
    </row>
    <row r="62" spans="1:5" s="89" customFormat="1">
      <c r="A62" s="86" t="s">
        <v>463</v>
      </c>
      <c r="B62" s="87">
        <v>828514</v>
      </c>
      <c r="C62" s="87">
        <v>261595</v>
      </c>
      <c r="D62" s="87">
        <v>566919</v>
      </c>
      <c r="E62" s="88">
        <f t="shared" si="0"/>
        <v>0.31573998749568505</v>
      </c>
    </row>
    <row r="63" spans="1:5" s="89" customFormat="1">
      <c r="A63" s="86" t="s">
        <v>457</v>
      </c>
      <c r="B63" s="87">
        <v>744245</v>
      </c>
      <c r="C63" s="87">
        <v>234589</v>
      </c>
      <c r="D63" s="87">
        <v>509656</v>
      </c>
      <c r="E63" s="88">
        <f t="shared" si="0"/>
        <v>0.31520399868322929</v>
      </c>
    </row>
    <row r="64" spans="1:5" s="89" customFormat="1">
      <c r="A64" s="86" t="s">
        <v>449</v>
      </c>
      <c r="B64" s="87">
        <v>838128</v>
      </c>
      <c r="C64" s="87">
        <v>255254</v>
      </c>
      <c r="D64" s="87">
        <v>582874</v>
      </c>
      <c r="E64" s="88">
        <f t="shared" si="0"/>
        <v>0.30455252658305176</v>
      </c>
    </row>
    <row r="65" spans="1:5" s="89" customFormat="1">
      <c r="A65" s="90" t="s">
        <v>458</v>
      </c>
      <c r="B65" s="91">
        <v>790304</v>
      </c>
      <c r="C65" s="91">
        <v>211747</v>
      </c>
      <c r="D65" s="91">
        <v>578557</v>
      </c>
      <c r="E65" s="92">
        <f t="shared" si="0"/>
        <v>0.26793107462444832</v>
      </c>
    </row>
    <row r="66" spans="1:5">
      <c r="A66" s="93"/>
      <c r="B66" s="93"/>
      <c r="C66" s="93"/>
      <c r="D66" s="93"/>
    </row>
    <row r="67" spans="1:5">
      <c r="C67" s="94"/>
      <c r="D67" s="94"/>
      <c r="E67" s="94"/>
    </row>
  </sheetData>
  <mergeCells count="1">
    <mergeCell ref="A3:F3"/>
  </mergeCells>
  <pageMargins left="0.7" right="0.7" top="0.75" bottom="0.75" header="0.3" footer="0.3"/>
  <pageSetup orientation="landscape" horizontalDpi="1200" verticalDpi="1200" r:id="rId1"/>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heetViews>
  <sheetFormatPr defaultRowHeight="15"/>
  <cols>
    <col min="1" max="1" width="53.5703125" customWidth="1"/>
    <col min="3" max="3" width="26.85546875" customWidth="1"/>
    <col min="4" max="4" width="24.85546875" customWidth="1"/>
  </cols>
  <sheetData>
    <row r="1" spans="1:4" ht="25.5">
      <c r="A1" s="155" t="s">
        <v>591</v>
      </c>
      <c r="B1" s="156"/>
      <c r="C1" s="156"/>
      <c r="D1" s="157"/>
    </row>
    <row r="2" spans="1:4" ht="15.75">
      <c r="A2" s="205" t="s">
        <v>592</v>
      </c>
      <c r="B2" s="205"/>
      <c r="C2" s="205"/>
      <c r="D2" s="205"/>
    </row>
    <row r="3" spans="1:4" ht="15.75">
      <c r="A3" s="158" t="s">
        <v>593</v>
      </c>
      <c r="B3" s="159"/>
      <c r="C3" s="159"/>
      <c r="D3" s="160"/>
    </row>
    <row r="4" spans="1:4" ht="15.75">
      <c r="A4" s="161" t="s">
        <v>594</v>
      </c>
      <c r="B4" s="162"/>
      <c r="C4" s="161" t="s">
        <v>595</v>
      </c>
      <c r="D4" s="162"/>
    </row>
    <row r="5" spans="1:4" ht="15.75">
      <c r="A5" s="161" t="s">
        <v>596</v>
      </c>
      <c r="B5" s="162"/>
      <c r="C5" s="161" t="s">
        <v>597</v>
      </c>
      <c r="D5" s="162"/>
    </row>
    <row r="6" spans="1:4" ht="15.75">
      <c r="A6" s="161" t="s">
        <v>598</v>
      </c>
      <c r="B6" s="162"/>
      <c r="C6" s="161" t="s">
        <v>599</v>
      </c>
      <c r="D6" s="162"/>
    </row>
    <row r="7" spans="1:4" ht="15.75">
      <c r="A7" s="161" t="s">
        <v>600</v>
      </c>
      <c r="B7" s="162"/>
      <c r="C7" s="162"/>
      <c r="D7" s="163"/>
    </row>
    <row r="8" spans="1:4">
      <c r="A8" s="129" t="s">
        <v>601</v>
      </c>
      <c r="B8" s="164" t="s">
        <v>602</v>
      </c>
      <c r="C8" s="165" t="s">
        <v>529</v>
      </c>
      <c r="D8" s="128" t="s">
        <v>1</v>
      </c>
    </row>
    <row r="9" spans="1:4" ht="15.75">
      <c r="A9" s="131" t="s">
        <v>603</v>
      </c>
      <c r="B9" s="166" t="s">
        <v>604</v>
      </c>
      <c r="C9" s="167">
        <v>464318</v>
      </c>
      <c r="D9" s="130" t="s">
        <v>444</v>
      </c>
    </row>
    <row r="10" spans="1:4" ht="15.75">
      <c r="A10" s="131" t="s">
        <v>605</v>
      </c>
      <c r="B10" s="166" t="s">
        <v>606</v>
      </c>
      <c r="C10" s="167">
        <v>245684</v>
      </c>
      <c r="D10" s="130" t="s">
        <v>444</v>
      </c>
    </row>
    <row r="11" spans="1:4" ht="15.75">
      <c r="A11" s="131" t="s">
        <v>607</v>
      </c>
      <c r="B11" s="166" t="s">
        <v>608</v>
      </c>
      <c r="C11" s="167">
        <v>49246</v>
      </c>
      <c r="D11" s="130" t="s">
        <v>445</v>
      </c>
    </row>
    <row r="12" spans="1:4" ht="15.75">
      <c r="A12" s="131" t="s">
        <v>609</v>
      </c>
      <c r="B12" s="166" t="s">
        <v>610</v>
      </c>
      <c r="C12" s="167">
        <v>27765</v>
      </c>
      <c r="D12" s="130" t="s">
        <v>447</v>
      </c>
    </row>
    <row r="13" spans="1:4" ht="15.75">
      <c r="A13" s="131" t="s">
        <v>611</v>
      </c>
      <c r="B13" s="166" t="s">
        <v>604</v>
      </c>
      <c r="C13" s="167">
        <v>25631</v>
      </c>
      <c r="D13" s="130" t="s">
        <v>409</v>
      </c>
    </row>
    <row r="14" spans="1:4" ht="15.75">
      <c r="A14" s="131" t="s">
        <v>612</v>
      </c>
      <c r="B14" s="166" t="s">
        <v>608</v>
      </c>
      <c r="C14" s="167">
        <v>24293</v>
      </c>
      <c r="D14" s="130" t="s">
        <v>446</v>
      </c>
    </row>
    <row r="15" spans="1:4" ht="15.75">
      <c r="A15" s="131" t="s">
        <v>613</v>
      </c>
      <c r="B15" s="166" t="s">
        <v>610</v>
      </c>
      <c r="C15" s="167">
        <v>16094</v>
      </c>
      <c r="D15" s="130" t="s">
        <v>412</v>
      </c>
    </row>
    <row r="16" spans="1:4" ht="15.75">
      <c r="A16" s="131" t="s">
        <v>614</v>
      </c>
      <c r="B16" s="166" t="s">
        <v>608</v>
      </c>
      <c r="C16" s="167">
        <v>14839</v>
      </c>
      <c r="D16" s="130" t="s">
        <v>391</v>
      </c>
    </row>
    <row r="17" spans="1:4" ht="15.75">
      <c r="A17" s="131" t="s">
        <v>615</v>
      </c>
      <c r="B17" s="166" t="s">
        <v>604</v>
      </c>
      <c r="C17" s="167">
        <v>9951</v>
      </c>
      <c r="D17" s="130" t="s">
        <v>372</v>
      </c>
    </row>
    <row r="18" spans="1:4" ht="15.75">
      <c r="A18" s="131" t="s">
        <v>616</v>
      </c>
      <c r="B18" s="166" t="s">
        <v>610</v>
      </c>
      <c r="C18" s="167">
        <v>9270</v>
      </c>
      <c r="D18" s="130" t="s">
        <v>414</v>
      </c>
    </row>
    <row r="19" spans="1:4" ht="15.75">
      <c r="A19" s="131" t="s">
        <v>617</v>
      </c>
      <c r="B19" s="166" t="s">
        <v>608</v>
      </c>
      <c r="C19" s="167">
        <v>9180</v>
      </c>
      <c r="D19" s="130" t="s">
        <v>448</v>
      </c>
    </row>
    <row r="20" spans="1:4" ht="15.75">
      <c r="A20" s="131" t="s">
        <v>618</v>
      </c>
      <c r="B20" s="166" t="s">
        <v>604</v>
      </c>
      <c r="C20" s="167">
        <v>8960</v>
      </c>
      <c r="D20" s="130" t="s">
        <v>381</v>
      </c>
    </row>
    <row r="21" spans="1:4" ht="15.75">
      <c r="A21" s="131" t="s">
        <v>619</v>
      </c>
      <c r="B21" s="166" t="s">
        <v>604</v>
      </c>
      <c r="C21" s="167">
        <v>8322</v>
      </c>
      <c r="D21" s="130" t="s">
        <v>449</v>
      </c>
    </row>
    <row r="22" spans="1:4" ht="15.75">
      <c r="A22" s="131" t="s">
        <v>620</v>
      </c>
      <c r="B22" s="166" t="s">
        <v>621</v>
      </c>
      <c r="C22" s="167">
        <v>8262</v>
      </c>
      <c r="D22" s="130" t="s">
        <v>449</v>
      </c>
    </row>
    <row r="23" spans="1:4" ht="15.75">
      <c r="A23" s="131" t="s">
        <v>622</v>
      </c>
      <c r="B23" s="166" t="s">
        <v>623</v>
      </c>
      <c r="C23" s="167">
        <v>7800</v>
      </c>
      <c r="D23" s="130" t="s">
        <v>414</v>
      </c>
    </row>
    <row r="24" spans="1:4" ht="15.75">
      <c r="A24" s="131" t="s">
        <v>624</v>
      </c>
      <c r="B24" s="166" t="s">
        <v>610</v>
      </c>
      <c r="C24" s="167">
        <v>7500</v>
      </c>
      <c r="D24" s="130" t="s">
        <v>412</v>
      </c>
    </row>
    <row r="25" spans="1:4" ht="15.75">
      <c r="A25" s="131" t="s">
        <v>625</v>
      </c>
      <c r="B25" s="166" t="s">
        <v>621</v>
      </c>
      <c r="C25" s="167">
        <v>7138</v>
      </c>
      <c r="D25" s="130" t="s">
        <v>373</v>
      </c>
    </row>
    <row r="26" spans="1:4" ht="15.75">
      <c r="A26" s="131" t="s">
        <v>626</v>
      </c>
      <c r="B26" s="166" t="s">
        <v>610</v>
      </c>
      <c r="C26" s="167">
        <v>6932</v>
      </c>
      <c r="D26" s="130" t="s">
        <v>406</v>
      </c>
    </row>
    <row r="27" spans="1:4" ht="15.75">
      <c r="A27" s="131" t="s">
        <v>614</v>
      </c>
      <c r="B27" s="168" t="s">
        <v>608</v>
      </c>
      <c r="C27" s="169">
        <v>6800</v>
      </c>
      <c r="D27" s="130" t="s">
        <v>394</v>
      </c>
    </row>
    <row r="28" spans="1:4" ht="15.75">
      <c r="A28" s="131" t="s">
        <v>627</v>
      </c>
      <c r="B28" s="168" t="s">
        <v>610</v>
      </c>
      <c r="C28" s="169">
        <v>6578</v>
      </c>
      <c r="D28" s="130" t="s">
        <v>588</v>
      </c>
    </row>
    <row r="29" spans="1:4" ht="15.75">
      <c r="A29" s="163" t="s">
        <v>628</v>
      </c>
      <c r="B29" s="162" t="s">
        <v>610</v>
      </c>
      <c r="C29" s="170">
        <v>6190</v>
      </c>
      <c r="D29" s="154" t="s">
        <v>456</v>
      </c>
    </row>
    <row r="30" spans="1:4" ht="15.75">
      <c r="A30" s="131" t="s">
        <v>629</v>
      </c>
      <c r="B30" s="166" t="s">
        <v>604</v>
      </c>
      <c r="C30" s="167">
        <v>5579</v>
      </c>
      <c r="D30" s="130" t="s">
        <v>415</v>
      </c>
    </row>
    <row r="31" spans="1:4" ht="15.75">
      <c r="A31" s="131" t="s">
        <v>630</v>
      </c>
      <c r="B31" s="166" t="s">
        <v>610</v>
      </c>
      <c r="C31" s="167">
        <v>5366</v>
      </c>
      <c r="D31" s="130" t="s">
        <v>449</v>
      </c>
    </row>
    <row r="32" spans="1:4" ht="15.75">
      <c r="A32" s="130" t="s">
        <v>631</v>
      </c>
      <c r="B32" s="166" t="s">
        <v>604</v>
      </c>
      <c r="C32" s="167">
        <v>5229</v>
      </c>
      <c r="D32" s="130" t="s">
        <v>372</v>
      </c>
    </row>
    <row r="33" spans="1:4" ht="15.75">
      <c r="A33" s="131" t="s">
        <v>573</v>
      </c>
      <c r="B33" s="166" t="s">
        <v>610</v>
      </c>
      <c r="C33" s="167">
        <v>5157</v>
      </c>
      <c r="D33" s="130" t="s">
        <v>392</v>
      </c>
    </row>
    <row r="34" spans="1:4" ht="15.75">
      <c r="A34" s="131" t="s">
        <v>632</v>
      </c>
      <c r="B34" s="166" t="s">
        <v>610</v>
      </c>
      <c r="C34" s="167">
        <v>4766</v>
      </c>
      <c r="D34" s="130" t="s">
        <v>463</v>
      </c>
    </row>
    <row r="35" spans="1:4" ht="15.75">
      <c r="A35" s="163" t="s">
        <v>633</v>
      </c>
      <c r="B35" s="162" t="s">
        <v>610</v>
      </c>
      <c r="C35" s="170">
        <v>4596</v>
      </c>
      <c r="D35" s="130" t="s">
        <v>405</v>
      </c>
    </row>
    <row r="36" spans="1:4" ht="15.75">
      <c r="A36" s="131" t="s">
        <v>634</v>
      </c>
      <c r="B36" s="166" t="s">
        <v>604</v>
      </c>
      <c r="C36" s="167">
        <v>4558</v>
      </c>
      <c r="D36" s="130" t="s">
        <v>445</v>
      </c>
    </row>
    <row r="37" spans="1:4" ht="15.75">
      <c r="A37" s="131" t="s">
        <v>635</v>
      </c>
      <c r="B37" s="166" t="s">
        <v>610</v>
      </c>
      <c r="C37" s="167">
        <v>4500</v>
      </c>
      <c r="D37" s="130" t="s">
        <v>444</v>
      </c>
    </row>
    <row r="38" spans="1:4" ht="15.75">
      <c r="A38" s="131" t="s">
        <v>582</v>
      </c>
      <c r="B38" s="166" t="s">
        <v>610</v>
      </c>
      <c r="C38" s="167">
        <v>4282</v>
      </c>
      <c r="D38" s="130" t="s">
        <v>381</v>
      </c>
    </row>
    <row r="39" spans="1:4" ht="15.75">
      <c r="A39" s="163" t="s">
        <v>636</v>
      </c>
      <c r="B39" s="162" t="s">
        <v>604</v>
      </c>
      <c r="C39" s="170">
        <v>4218.5</v>
      </c>
      <c r="D39" s="130" t="s">
        <v>454</v>
      </c>
    </row>
    <row r="40" spans="1:4" ht="15.75">
      <c r="A40" s="131" t="s">
        <v>637</v>
      </c>
      <c r="B40" s="166" t="s">
        <v>610</v>
      </c>
      <c r="C40" s="167">
        <v>4201</v>
      </c>
      <c r="D40" s="130" t="s">
        <v>449</v>
      </c>
    </row>
    <row r="41" spans="1:4" ht="15.75">
      <c r="A41" s="163" t="s">
        <v>638</v>
      </c>
      <c r="B41" s="162" t="s">
        <v>610</v>
      </c>
      <c r="C41" s="170">
        <v>4200</v>
      </c>
      <c r="D41" s="130" t="s">
        <v>405</v>
      </c>
    </row>
    <row r="42" spans="1:4" ht="15.75">
      <c r="A42" s="131" t="s">
        <v>639</v>
      </c>
      <c r="B42" s="166" t="s">
        <v>610</v>
      </c>
      <c r="C42" s="167">
        <v>4167</v>
      </c>
      <c r="D42" s="130" t="s">
        <v>379</v>
      </c>
    </row>
    <row r="43" spans="1:4" ht="15.75">
      <c r="A43" s="131" t="s">
        <v>640</v>
      </c>
      <c r="B43" s="166" t="s">
        <v>604</v>
      </c>
      <c r="C43" s="167">
        <v>3994</v>
      </c>
      <c r="D43" s="130" t="s">
        <v>449</v>
      </c>
    </row>
    <row r="44" spans="1:4" ht="15.75">
      <c r="A44" s="131" t="s">
        <v>641</v>
      </c>
      <c r="B44" s="166" t="s">
        <v>610</v>
      </c>
      <c r="C44" s="167">
        <v>3653</v>
      </c>
      <c r="D44" s="130" t="s">
        <v>417</v>
      </c>
    </row>
    <row r="45" spans="1:4" ht="15.75">
      <c r="A45" s="131" t="s">
        <v>642</v>
      </c>
      <c r="B45" s="166" t="s">
        <v>610</v>
      </c>
      <c r="C45" s="167">
        <v>3631</v>
      </c>
      <c r="D45" s="130" t="s">
        <v>461</v>
      </c>
    </row>
    <row r="46" spans="1:4" ht="15.75">
      <c r="A46" s="131" t="s">
        <v>643</v>
      </c>
      <c r="B46" s="168" t="s">
        <v>604</v>
      </c>
      <c r="C46" s="169">
        <v>3572</v>
      </c>
      <c r="D46" s="130" t="s">
        <v>448</v>
      </c>
    </row>
    <row r="47" spans="1:4" ht="15.75">
      <c r="A47" s="131" t="s">
        <v>644</v>
      </c>
      <c r="B47" s="168" t="s">
        <v>604</v>
      </c>
      <c r="C47" s="169">
        <v>3440</v>
      </c>
      <c r="D47" s="130" t="s">
        <v>448</v>
      </c>
    </row>
    <row r="48" spans="1:4" ht="15.75">
      <c r="A48" s="131" t="s">
        <v>587</v>
      </c>
      <c r="B48" s="166" t="s">
        <v>604</v>
      </c>
      <c r="C48" s="167">
        <v>3410</v>
      </c>
      <c r="D48" s="130" t="s">
        <v>448</v>
      </c>
    </row>
    <row r="49" spans="1:4" ht="15.75">
      <c r="A49" s="131" t="s">
        <v>645</v>
      </c>
      <c r="B49" s="166" t="s">
        <v>610</v>
      </c>
      <c r="C49" s="167">
        <v>3400</v>
      </c>
      <c r="D49" s="130" t="s">
        <v>459</v>
      </c>
    </row>
    <row r="50" spans="1:4" ht="15.75">
      <c r="A50" s="131" t="s">
        <v>646</v>
      </c>
      <c r="B50" s="166" t="s">
        <v>610</v>
      </c>
      <c r="C50" s="170">
        <v>3360.64</v>
      </c>
      <c r="D50" s="130" t="s">
        <v>406</v>
      </c>
    </row>
    <row r="51" spans="1:4" ht="15.75">
      <c r="A51" s="163" t="s">
        <v>647</v>
      </c>
      <c r="B51" s="162" t="s">
        <v>610</v>
      </c>
      <c r="C51" s="170">
        <v>3247.5</v>
      </c>
      <c r="D51" s="130" t="s">
        <v>405</v>
      </c>
    </row>
    <row r="52" spans="1:4" ht="15.75">
      <c r="A52" s="131" t="s">
        <v>648</v>
      </c>
      <c r="B52" s="166" t="s">
        <v>623</v>
      </c>
      <c r="C52" s="167">
        <v>3200</v>
      </c>
      <c r="D52" s="130" t="s">
        <v>464</v>
      </c>
    </row>
    <row r="53" spans="1:4" ht="15.75">
      <c r="A53" s="131" t="s">
        <v>649</v>
      </c>
      <c r="B53" s="166" t="s">
        <v>610</v>
      </c>
      <c r="C53" s="167">
        <v>3173</v>
      </c>
      <c r="D53" s="130" t="s">
        <v>417</v>
      </c>
    </row>
    <row r="54" spans="1:4" ht="15.75">
      <c r="A54" s="131" t="s">
        <v>650</v>
      </c>
      <c r="B54" s="166" t="s">
        <v>610</v>
      </c>
      <c r="C54" s="167">
        <v>3170</v>
      </c>
      <c r="D54" s="130" t="s">
        <v>455</v>
      </c>
    </row>
    <row r="55" spans="1:4" ht="15.75">
      <c r="A55" s="131" t="s">
        <v>651</v>
      </c>
      <c r="B55" s="166" t="s">
        <v>610</v>
      </c>
      <c r="C55" s="167">
        <v>3079</v>
      </c>
      <c r="D55" s="130" t="s">
        <v>449</v>
      </c>
    </row>
    <row r="56" spans="1:4" ht="15.75">
      <c r="A56" s="131" t="s">
        <v>652</v>
      </c>
      <c r="B56" s="166" t="s">
        <v>610</v>
      </c>
      <c r="C56" s="167">
        <v>3033</v>
      </c>
      <c r="D56" s="130" t="s">
        <v>451</v>
      </c>
    </row>
    <row r="57" spans="1:4" ht="15.75">
      <c r="A57" s="131" t="s">
        <v>653</v>
      </c>
      <c r="B57" s="166" t="s">
        <v>606</v>
      </c>
      <c r="C57" s="167">
        <v>2800</v>
      </c>
      <c r="D57" s="130" t="s">
        <v>654</v>
      </c>
    </row>
    <row r="58" spans="1:4" ht="15.75">
      <c r="A58" s="131" t="s">
        <v>590</v>
      </c>
      <c r="B58" s="166" t="s">
        <v>610</v>
      </c>
      <c r="C58" s="167">
        <v>2765</v>
      </c>
      <c r="D58" s="130" t="s">
        <v>373</v>
      </c>
    </row>
    <row r="59" spans="1:4" ht="15.75">
      <c r="A59" s="131" t="s">
        <v>655</v>
      </c>
      <c r="B59" s="166" t="s">
        <v>610</v>
      </c>
      <c r="C59" s="167">
        <v>2626</v>
      </c>
      <c r="D59" s="130" t="s">
        <v>449</v>
      </c>
    </row>
    <row r="60" spans="1:4" ht="15.75">
      <c r="A60" s="131" t="s">
        <v>656</v>
      </c>
      <c r="B60" s="166" t="s">
        <v>610</v>
      </c>
      <c r="C60" s="167">
        <v>2600</v>
      </c>
      <c r="D60" s="132" t="s">
        <v>588</v>
      </c>
    </row>
    <row r="61" spans="1:4" ht="15.75">
      <c r="A61" s="131" t="s">
        <v>657</v>
      </c>
      <c r="B61" s="166" t="s">
        <v>623</v>
      </c>
      <c r="C61" s="167">
        <v>2381</v>
      </c>
      <c r="D61" s="130" t="s">
        <v>453</v>
      </c>
    </row>
    <row r="62" spans="1:4" ht="15.75">
      <c r="A62" s="131" t="s">
        <v>658</v>
      </c>
      <c r="B62" s="166" t="s">
        <v>623</v>
      </c>
      <c r="C62" s="167">
        <v>2319</v>
      </c>
      <c r="D62" s="130" t="s">
        <v>453</v>
      </c>
    </row>
    <row r="63" spans="1:4" ht="15.75">
      <c r="A63" s="131" t="s">
        <v>659</v>
      </c>
      <c r="B63" s="166" t="s">
        <v>623</v>
      </c>
      <c r="C63" s="167">
        <v>2168</v>
      </c>
      <c r="D63" s="130" t="s">
        <v>414</v>
      </c>
    </row>
    <row r="64" spans="1:4" ht="15.75">
      <c r="A64" s="131" t="s">
        <v>660</v>
      </c>
      <c r="B64" s="166" t="s">
        <v>610</v>
      </c>
      <c r="C64" s="167">
        <v>2031</v>
      </c>
      <c r="D64" s="130" t="s">
        <v>381</v>
      </c>
    </row>
    <row r="65" spans="1:4" ht="15.75">
      <c r="A65" s="131" t="s">
        <v>661</v>
      </c>
      <c r="B65" s="166" t="s">
        <v>604</v>
      </c>
      <c r="C65" s="167">
        <v>2007</v>
      </c>
      <c r="D65" s="130" t="s">
        <v>449</v>
      </c>
    </row>
    <row r="66" spans="1:4" ht="15.75">
      <c r="A66" s="131" t="s">
        <v>662</v>
      </c>
      <c r="B66" s="166" t="s">
        <v>663</v>
      </c>
      <c r="C66" s="167">
        <v>1973.24</v>
      </c>
      <c r="D66" s="130" t="s">
        <v>392</v>
      </c>
    </row>
    <row r="67" spans="1:4" ht="15.75">
      <c r="A67" s="131" t="s">
        <v>664</v>
      </c>
      <c r="B67" s="166" t="s">
        <v>610</v>
      </c>
      <c r="C67" s="167">
        <v>1952</v>
      </c>
      <c r="D67" s="130" t="s">
        <v>417</v>
      </c>
    </row>
    <row r="68" spans="1:4" ht="15.75">
      <c r="A68" s="131" t="s">
        <v>665</v>
      </c>
      <c r="B68" s="166" t="s">
        <v>604</v>
      </c>
      <c r="C68" s="167">
        <v>1900</v>
      </c>
      <c r="D68" s="130" t="s">
        <v>451</v>
      </c>
    </row>
    <row r="69" spans="1:4" ht="15.75">
      <c r="A69" s="131" t="s">
        <v>666</v>
      </c>
      <c r="B69" s="166" t="s">
        <v>610</v>
      </c>
      <c r="C69" s="167">
        <v>1866</v>
      </c>
      <c r="D69" s="130" t="s">
        <v>413</v>
      </c>
    </row>
    <row r="70" spans="1:4" ht="15.75">
      <c r="A70" s="131" t="s">
        <v>667</v>
      </c>
      <c r="B70" s="166" t="s">
        <v>610</v>
      </c>
      <c r="C70" s="167">
        <v>1861</v>
      </c>
      <c r="D70" s="130" t="s">
        <v>450</v>
      </c>
    </row>
    <row r="71" spans="1:4" ht="15.75">
      <c r="A71" s="131" t="s">
        <v>586</v>
      </c>
      <c r="B71" s="166" t="s">
        <v>610</v>
      </c>
      <c r="C71" s="167">
        <v>1805</v>
      </c>
      <c r="D71" s="130" t="s">
        <v>453</v>
      </c>
    </row>
    <row r="72" spans="1:4" ht="15.75">
      <c r="A72" s="131" t="s">
        <v>668</v>
      </c>
      <c r="B72" s="166" t="s">
        <v>604</v>
      </c>
      <c r="C72" s="167">
        <v>1800</v>
      </c>
      <c r="D72" s="130" t="s">
        <v>406</v>
      </c>
    </row>
    <row r="73" spans="1:4" ht="15.75">
      <c r="A73" s="131" t="s">
        <v>669</v>
      </c>
      <c r="B73" s="166" t="s">
        <v>623</v>
      </c>
      <c r="C73" s="167">
        <v>1782</v>
      </c>
      <c r="D73" s="132" t="s">
        <v>394</v>
      </c>
    </row>
    <row r="74" spans="1:4" ht="15.75">
      <c r="A74" s="131" t="s">
        <v>670</v>
      </c>
      <c r="B74" s="166" t="s">
        <v>610</v>
      </c>
      <c r="C74" s="167">
        <v>1778</v>
      </c>
      <c r="D74" s="130" t="s">
        <v>373</v>
      </c>
    </row>
    <row r="75" spans="1:4" ht="15.75">
      <c r="A75" s="131" t="s">
        <v>671</v>
      </c>
      <c r="B75" s="166" t="s">
        <v>610</v>
      </c>
      <c r="C75" s="167">
        <v>1771</v>
      </c>
      <c r="D75" s="130" t="s">
        <v>413</v>
      </c>
    </row>
    <row r="76" spans="1:4" ht="15.75">
      <c r="A76" s="131" t="s">
        <v>672</v>
      </c>
      <c r="B76" s="166" t="s">
        <v>604</v>
      </c>
      <c r="C76" s="167">
        <v>1680</v>
      </c>
      <c r="D76" s="130" t="s">
        <v>452</v>
      </c>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zoomScaleNormal="182" zoomScaleSheetLayoutView="152" workbookViewId="0"/>
  </sheetViews>
  <sheetFormatPr defaultRowHeight="12.75"/>
  <cols>
    <col min="1" max="1" width="52.7109375" style="50" customWidth="1"/>
    <col min="2" max="2" width="31.5703125" style="50" customWidth="1"/>
    <col min="3" max="3" width="12.85546875" style="50" customWidth="1"/>
    <col min="4" max="16384" width="9.140625" style="50"/>
  </cols>
  <sheetData>
    <row r="1" spans="1:3" ht="15" customHeight="1">
      <c r="A1" s="244" t="s">
        <v>479</v>
      </c>
      <c r="B1" s="51"/>
      <c r="C1" s="51"/>
    </row>
    <row r="2" spans="1:3" ht="12.75" customHeight="1">
      <c r="A2" s="76" t="s">
        <v>732</v>
      </c>
      <c r="B2" s="76" t="s">
        <v>527</v>
      </c>
      <c r="C2" s="76" t="s">
        <v>1119</v>
      </c>
    </row>
    <row r="3" spans="1:3" ht="15" customHeight="1">
      <c r="A3" s="242" t="s">
        <v>317</v>
      </c>
      <c r="B3" s="242" t="s">
        <v>1118</v>
      </c>
      <c r="C3" s="243">
        <v>21400</v>
      </c>
    </row>
    <row r="4" spans="1:3" ht="15" customHeight="1">
      <c r="A4" s="242" t="s">
        <v>261</v>
      </c>
      <c r="B4" s="242" t="s">
        <v>1117</v>
      </c>
      <c r="C4" s="243">
        <v>16094</v>
      </c>
    </row>
    <row r="5" spans="1:3" ht="15" customHeight="1">
      <c r="A5" s="242" t="s">
        <v>139</v>
      </c>
      <c r="B5" s="242" t="s">
        <v>616</v>
      </c>
      <c r="C5" s="243">
        <v>9270</v>
      </c>
    </row>
    <row r="6" spans="1:3" ht="15" customHeight="1">
      <c r="A6" s="242" t="s">
        <v>297</v>
      </c>
      <c r="B6" s="242" t="s">
        <v>1116</v>
      </c>
      <c r="C6" s="243">
        <v>6932</v>
      </c>
    </row>
    <row r="7" spans="1:3" ht="15" customHeight="1">
      <c r="A7" s="242" t="s">
        <v>188</v>
      </c>
      <c r="B7" s="242" t="s">
        <v>627</v>
      </c>
      <c r="C7" s="243">
        <v>6578</v>
      </c>
    </row>
    <row r="8" spans="1:3" ht="25.15" customHeight="1">
      <c r="A8" s="242" t="s">
        <v>154</v>
      </c>
      <c r="B8" s="242" t="s">
        <v>630</v>
      </c>
      <c r="C8" s="243">
        <v>5366</v>
      </c>
    </row>
    <row r="9" spans="1:3" ht="15" customHeight="1">
      <c r="A9" s="242" t="s">
        <v>269</v>
      </c>
      <c r="B9" s="242" t="s">
        <v>573</v>
      </c>
      <c r="C9" s="243">
        <v>5172</v>
      </c>
    </row>
    <row r="10" spans="1:3" ht="15" customHeight="1">
      <c r="A10" s="242" t="s">
        <v>145</v>
      </c>
      <c r="B10" s="242" t="s">
        <v>1115</v>
      </c>
      <c r="C10" s="243">
        <v>4766</v>
      </c>
    </row>
    <row r="11" spans="1:3" ht="15" customHeight="1">
      <c r="A11" s="242" t="s">
        <v>17</v>
      </c>
      <c r="B11" s="242" t="s">
        <v>635</v>
      </c>
      <c r="C11" s="243">
        <v>4500</v>
      </c>
    </row>
    <row r="12" spans="1:3" ht="15" customHeight="1">
      <c r="A12" s="242" t="s">
        <v>180</v>
      </c>
      <c r="B12" s="242" t="s">
        <v>582</v>
      </c>
      <c r="C12" s="243">
        <v>4282</v>
      </c>
    </row>
    <row r="13" spans="1:3" ht="15" customHeight="1">
      <c r="A13" s="242" t="s">
        <v>93</v>
      </c>
      <c r="B13" s="242" t="s">
        <v>641</v>
      </c>
      <c r="C13" s="243">
        <v>3653</v>
      </c>
    </row>
    <row r="14" spans="1:3" ht="15" customHeight="1">
      <c r="A14" s="242" t="s">
        <v>111</v>
      </c>
      <c r="B14" s="242" t="s">
        <v>1114</v>
      </c>
      <c r="C14" s="243">
        <v>3631</v>
      </c>
    </row>
    <row r="15" spans="1:3" ht="15" customHeight="1">
      <c r="A15" s="242" t="s">
        <v>347</v>
      </c>
      <c r="B15" s="242" t="s">
        <v>650</v>
      </c>
      <c r="C15" s="243">
        <v>3100</v>
      </c>
    </row>
    <row r="16" spans="1:3" ht="15" customHeight="1">
      <c r="A16" s="242" t="s">
        <v>31</v>
      </c>
      <c r="B16" s="242" t="s">
        <v>1113</v>
      </c>
      <c r="C16" s="243">
        <v>3037</v>
      </c>
    </row>
    <row r="17" spans="1:3" ht="25.15" customHeight="1">
      <c r="A17" s="242" t="s">
        <v>217</v>
      </c>
      <c r="B17" s="242" t="s">
        <v>1112</v>
      </c>
      <c r="C17" s="243">
        <v>3033</v>
      </c>
    </row>
    <row r="18" spans="1:3" ht="15" customHeight="1">
      <c r="A18" s="242" t="s">
        <v>231</v>
      </c>
      <c r="B18" s="242" t="s">
        <v>1111</v>
      </c>
      <c r="C18" s="243">
        <v>2765</v>
      </c>
    </row>
    <row r="19" spans="1:3" ht="15" customHeight="1">
      <c r="A19" s="242" t="s">
        <v>29</v>
      </c>
      <c r="B19" s="242" t="s">
        <v>667</v>
      </c>
      <c r="C19" s="243">
        <v>1861</v>
      </c>
    </row>
    <row r="20" spans="1:3" ht="15" customHeight="1">
      <c r="A20" s="242" t="s">
        <v>164</v>
      </c>
      <c r="B20" s="242" t="s">
        <v>586</v>
      </c>
      <c r="C20" s="243">
        <v>1805</v>
      </c>
    </row>
    <row r="21" spans="1:3" ht="15" customHeight="1">
      <c r="A21" s="242" t="s">
        <v>255</v>
      </c>
      <c r="B21" s="242" t="s">
        <v>1110</v>
      </c>
      <c r="C21" s="243">
        <v>1750</v>
      </c>
    </row>
    <row r="22" spans="1:3" ht="15" customHeight="1">
      <c r="A22" s="242" t="s">
        <v>356</v>
      </c>
      <c r="B22" s="242" t="s">
        <v>1109</v>
      </c>
      <c r="C22" s="243">
        <v>1748</v>
      </c>
    </row>
    <row r="23" spans="1:3" ht="15" customHeight="1">
      <c r="A23" s="242" t="s">
        <v>74</v>
      </c>
      <c r="B23" s="242" t="s">
        <v>1108</v>
      </c>
      <c r="C23" s="243">
        <v>1582</v>
      </c>
    </row>
    <row r="24" spans="1:3" ht="15" customHeight="1">
      <c r="A24" s="242" t="s">
        <v>364</v>
      </c>
      <c r="B24" s="242" t="s">
        <v>875</v>
      </c>
      <c r="C24" s="243">
        <v>1475</v>
      </c>
    </row>
    <row r="25" spans="1:3" ht="15" customHeight="1">
      <c r="A25" s="242" t="s">
        <v>176</v>
      </c>
      <c r="B25" s="242" t="s">
        <v>1107</v>
      </c>
      <c r="C25" s="243">
        <v>1472</v>
      </c>
    </row>
    <row r="26" spans="1:3" ht="25.15" customHeight="1">
      <c r="A26" s="242" t="s">
        <v>282</v>
      </c>
      <c r="B26" s="242" t="s">
        <v>1106</v>
      </c>
      <c r="C26" s="243">
        <v>1467</v>
      </c>
    </row>
    <row r="27" spans="1:3" ht="15" customHeight="1">
      <c r="A27" s="242" t="s">
        <v>82</v>
      </c>
      <c r="B27" s="242" t="s">
        <v>1105</v>
      </c>
      <c r="C27" s="243">
        <v>1465</v>
      </c>
    </row>
    <row r="28" spans="1:3" ht="25.15" customHeight="1">
      <c r="A28" s="242" t="s">
        <v>250</v>
      </c>
      <c r="B28" s="242" t="s">
        <v>1104</v>
      </c>
      <c r="C28" s="243">
        <v>1439</v>
      </c>
    </row>
    <row r="29" spans="1:3" ht="15" customHeight="1">
      <c r="A29" s="242" t="s">
        <v>353</v>
      </c>
      <c r="B29" s="242" t="s">
        <v>1103</v>
      </c>
      <c r="C29" s="243">
        <v>1435</v>
      </c>
    </row>
    <row r="30" spans="1:3" ht="15" customHeight="1">
      <c r="A30" s="242" t="s">
        <v>291</v>
      </c>
      <c r="B30" s="242" t="s">
        <v>1102</v>
      </c>
      <c r="C30" s="243">
        <v>1392</v>
      </c>
    </row>
    <row r="31" spans="1:3" ht="15" customHeight="1">
      <c r="A31" s="242" t="s">
        <v>59</v>
      </c>
      <c r="B31" s="242" t="s">
        <v>1101</v>
      </c>
      <c r="C31" s="243">
        <v>1351</v>
      </c>
    </row>
    <row r="32" spans="1:3" ht="15" customHeight="1">
      <c r="A32" s="242" t="s">
        <v>148</v>
      </c>
      <c r="B32" s="242" t="s">
        <v>1100</v>
      </c>
      <c r="C32" s="243">
        <v>1347</v>
      </c>
    </row>
    <row r="33" spans="1:3" ht="25.15" customHeight="1">
      <c r="A33" s="242" t="s">
        <v>195</v>
      </c>
      <c r="B33" s="242" t="s">
        <v>1099</v>
      </c>
      <c r="C33" s="243">
        <v>1299</v>
      </c>
    </row>
    <row r="34" spans="1:3" ht="15" customHeight="1">
      <c r="A34" s="242" t="s">
        <v>322</v>
      </c>
      <c r="B34" s="242" t="s">
        <v>573</v>
      </c>
      <c r="C34" s="243">
        <v>1293</v>
      </c>
    </row>
    <row r="35" spans="1:3" ht="15" customHeight="1">
      <c r="A35" s="242" t="s">
        <v>65</v>
      </c>
      <c r="B35" s="242" t="s">
        <v>1098</v>
      </c>
      <c r="C35" s="243">
        <v>1216</v>
      </c>
    </row>
    <row r="36" spans="1:3" ht="15" customHeight="1">
      <c r="A36" s="242" t="s">
        <v>40</v>
      </c>
      <c r="B36" s="242" t="s">
        <v>1097</v>
      </c>
      <c r="C36" s="243">
        <v>1200</v>
      </c>
    </row>
    <row r="37" spans="1:3" ht="15" customHeight="1">
      <c r="A37" s="242" t="s">
        <v>124</v>
      </c>
      <c r="B37" s="242" t="s">
        <v>1096</v>
      </c>
      <c r="C37" s="243">
        <v>1185</v>
      </c>
    </row>
    <row r="38" spans="1:3" ht="15" customHeight="1">
      <c r="A38" s="242" t="s">
        <v>86</v>
      </c>
      <c r="B38" s="242" t="s">
        <v>1095</v>
      </c>
      <c r="C38" s="243">
        <v>1156</v>
      </c>
    </row>
    <row r="39" spans="1:3" ht="15" customHeight="1">
      <c r="A39" s="242" t="s">
        <v>98</v>
      </c>
      <c r="B39" s="242" t="s">
        <v>1094</v>
      </c>
      <c r="C39" s="243">
        <v>1100</v>
      </c>
    </row>
    <row r="40" spans="1:3" ht="15" customHeight="1">
      <c r="A40" s="242" t="s">
        <v>862</v>
      </c>
      <c r="B40" s="242" t="s">
        <v>1093</v>
      </c>
      <c r="C40" s="243">
        <v>1052</v>
      </c>
    </row>
    <row r="41" spans="1:3" ht="15" customHeight="1">
      <c r="A41" s="242" t="s">
        <v>19</v>
      </c>
      <c r="B41" s="242" t="s">
        <v>890</v>
      </c>
      <c r="C41" s="243">
        <v>1031</v>
      </c>
    </row>
    <row r="42" spans="1:3" ht="15" customHeight="1">
      <c r="A42" s="242" t="s">
        <v>304</v>
      </c>
      <c r="B42" s="242" t="s">
        <v>566</v>
      </c>
      <c r="C42" s="243">
        <v>1027</v>
      </c>
    </row>
    <row r="43" spans="1:3" ht="15" customHeight="1">
      <c r="A43" s="242" t="s">
        <v>247</v>
      </c>
      <c r="B43" s="242" t="s">
        <v>1092</v>
      </c>
      <c r="C43" s="243">
        <v>988</v>
      </c>
    </row>
    <row r="44" spans="1:3" ht="15" customHeight="1">
      <c r="A44" s="242" t="s">
        <v>126</v>
      </c>
      <c r="B44" s="242" t="s">
        <v>1091</v>
      </c>
      <c r="C44" s="243">
        <v>980</v>
      </c>
    </row>
    <row r="45" spans="1:3" ht="25.15" customHeight="1">
      <c r="A45" s="242" t="s">
        <v>273</v>
      </c>
      <c r="B45" s="242" t="s">
        <v>1090</v>
      </c>
      <c r="C45" s="243">
        <v>874</v>
      </c>
    </row>
    <row r="46" spans="1:3" ht="15" customHeight="1">
      <c r="A46" s="242" t="s">
        <v>267</v>
      </c>
      <c r="B46" s="242" t="s">
        <v>1089</v>
      </c>
      <c r="C46" s="243">
        <v>801</v>
      </c>
    </row>
    <row r="47" spans="1:3" ht="15" customHeight="1">
      <c r="A47" s="242" t="s">
        <v>893</v>
      </c>
      <c r="B47" s="242" t="s">
        <v>1088</v>
      </c>
      <c r="C47" s="243">
        <v>763</v>
      </c>
    </row>
    <row r="48" spans="1:3" ht="15" customHeight="1">
      <c r="A48" s="242" t="s">
        <v>178</v>
      </c>
      <c r="B48" s="242" t="s">
        <v>845</v>
      </c>
      <c r="C48" s="243">
        <v>763</v>
      </c>
    </row>
    <row r="49" spans="1:3" ht="15" customHeight="1">
      <c r="A49" s="242" t="s">
        <v>215</v>
      </c>
      <c r="B49" s="242" t="s">
        <v>1087</v>
      </c>
      <c r="C49" s="243">
        <v>759</v>
      </c>
    </row>
    <row r="50" spans="1:3" ht="15" customHeight="1">
      <c r="A50" s="242" t="s">
        <v>332</v>
      </c>
      <c r="B50" s="242" t="s">
        <v>1086</v>
      </c>
      <c r="C50" s="243">
        <v>748</v>
      </c>
    </row>
    <row r="51" spans="1:3" ht="25.15" customHeight="1">
      <c r="A51" s="242" t="s">
        <v>173</v>
      </c>
      <c r="B51" s="242" t="s">
        <v>1085</v>
      </c>
      <c r="C51" s="243">
        <v>735</v>
      </c>
    </row>
    <row r="52" spans="1:3" ht="25.15" customHeight="1">
      <c r="A52" s="242" t="s">
        <v>311</v>
      </c>
      <c r="B52" s="242" t="s">
        <v>1084</v>
      </c>
      <c r="C52" s="243">
        <v>718</v>
      </c>
    </row>
    <row r="53" spans="1:3" ht="25.15" customHeight="1">
      <c r="A53" s="242" t="s">
        <v>170</v>
      </c>
      <c r="B53" s="242" t="s">
        <v>871</v>
      </c>
      <c r="C53" s="243">
        <v>660</v>
      </c>
    </row>
    <row r="54" spans="1:3" ht="15" customHeight="1">
      <c r="A54" s="242" t="s">
        <v>119</v>
      </c>
      <c r="B54" s="242" t="s">
        <v>1083</v>
      </c>
      <c r="C54" s="243">
        <v>636</v>
      </c>
    </row>
    <row r="55" spans="1:3" ht="15" customHeight="1">
      <c r="A55" s="242" t="s">
        <v>362</v>
      </c>
      <c r="B55" s="242" t="s">
        <v>1082</v>
      </c>
      <c r="C55" s="243">
        <v>624</v>
      </c>
    </row>
    <row r="56" spans="1:3" ht="25.15" customHeight="1">
      <c r="A56" s="242" t="s">
        <v>203</v>
      </c>
      <c r="B56" s="242" t="s">
        <v>1081</v>
      </c>
      <c r="C56" s="243">
        <v>582</v>
      </c>
    </row>
    <row r="57" spans="1:3" ht="15" customHeight="1">
      <c r="A57" s="242" t="s">
        <v>264</v>
      </c>
      <c r="B57" s="242" t="s">
        <v>1080</v>
      </c>
      <c r="C57" s="243">
        <v>580</v>
      </c>
    </row>
    <row r="58" spans="1:3" ht="25.15" customHeight="1">
      <c r="A58" s="242" t="s">
        <v>47</v>
      </c>
      <c r="B58" s="242" t="s">
        <v>1079</v>
      </c>
      <c r="C58" s="243">
        <v>567</v>
      </c>
    </row>
    <row r="59" spans="1:3" ht="15" customHeight="1">
      <c r="A59" s="242" t="s">
        <v>319</v>
      </c>
      <c r="B59" s="242" t="s">
        <v>1078</v>
      </c>
      <c r="C59" s="243">
        <v>534</v>
      </c>
    </row>
    <row r="60" spans="1:3" ht="15" customHeight="1">
      <c r="A60" s="242" t="s">
        <v>243</v>
      </c>
      <c r="B60" s="242" t="s">
        <v>1077</v>
      </c>
      <c r="C60" s="243">
        <v>500</v>
      </c>
    </row>
    <row r="61" spans="1:3" ht="15" customHeight="1">
      <c r="A61" s="242" t="s">
        <v>115</v>
      </c>
      <c r="B61" s="242" t="s">
        <v>552</v>
      </c>
      <c r="C61" s="243">
        <v>450</v>
      </c>
    </row>
    <row r="62" spans="1:3" ht="25.15" customHeight="1">
      <c r="A62" s="242" t="s">
        <v>25</v>
      </c>
      <c r="B62" s="242" t="s">
        <v>1076</v>
      </c>
      <c r="C62" s="243">
        <v>422</v>
      </c>
    </row>
    <row r="63" spans="1:3" ht="15" customHeight="1">
      <c r="A63" s="242" t="s">
        <v>327</v>
      </c>
      <c r="B63" s="242" t="s">
        <v>1075</v>
      </c>
      <c r="C63" s="243">
        <v>412</v>
      </c>
    </row>
    <row r="64" spans="1:3" ht="15" customHeight="1">
      <c r="A64" s="242" t="s">
        <v>879</v>
      </c>
      <c r="B64" s="242" t="s">
        <v>1074</v>
      </c>
      <c r="C64" s="243">
        <v>398</v>
      </c>
    </row>
    <row r="65" spans="1:3" ht="15" customHeight="1">
      <c r="A65" s="242" t="s">
        <v>48</v>
      </c>
      <c r="B65" s="242" t="s">
        <v>1073</v>
      </c>
      <c r="C65" s="243">
        <v>393</v>
      </c>
    </row>
    <row r="66" spans="1:3" ht="15" customHeight="1">
      <c r="A66" s="242" t="s">
        <v>336</v>
      </c>
      <c r="B66" s="242" t="s">
        <v>1072</v>
      </c>
      <c r="C66" s="243">
        <v>389</v>
      </c>
    </row>
    <row r="67" spans="1:3" ht="15" customHeight="1">
      <c r="A67" s="242" t="s">
        <v>198</v>
      </c>
      <c r="B67" s="242" t="s">
        <v>1071</v>
      </c>
      <c r="C67" s="243">
        <v>375</v>
      </c>
    </row>
    <row r="68" spans="1:3" ht="15" customHeight="1">
      <c r="A68" s="242" t="s">
        <v>53</v>
      </c>
      <c r="B68" s="242" t="s">
        <v>891</v>
      </c>
      <c r="C68" s="243">
        <v>367</v>
      </c>
    </row>
    <row r="69" spans="1:3" ht="25.15" customHeight="1">
      <c r="A69" s="242" t="s">
        <v>737</v>
      </c>
      <c r="B69" s="242" t="s">
        <v>1070</v>
      </c>
      <c r="C69" s="243">
        <v>362</v>
      </c>
    </row>
    <row r="70" spans="1:3" ht="15" customHeight="1">
      <c r="A70" s="242" t="s">
        <v>6</v>
      </c>
      <c r="B70" s="242" t="s">
        <v>887</v>
      </c>
      <c r="C70" s="243">
        <v>350</v>
      </c>
    </row>
    <row r="71" spans="1:3" ht="15" customHeight="1">
      <c r="A71" s="242" t="s">
        <v>343</v>
      </c>
      <c r="B71" s="242" t="s">
        <v>1069</v>
      </c>
      <c r="C71" s="243">
        <v>346</v>
      </c>
    </row>
    <row r="72" spans="1:3" ht="25.15" customHeight="1">
      <c r="A72" s="242" t="s">
        <v>236</v>
      </c>
      <c r="B72" s="242" t="s">
        <v>897</v>
      </c>
      <c r="C72" s="243">
        <v>328</v>
      </c>
    </row>
    <row r="73" spans="1:3" ht="15" customHeight="1">
      <c r="A73" s="242" t="s">
        <v>109</v>
      </c>
      <c r="B73" s="242" t="s">
        <v>850</v>
      </c>
      <c r="C73" s="243">
        <v>316</v>
      </c>
    </row>
    <row r="74" spans="1:3" ht="15" customHeight="1">
      <c r="A74" s="242" t="s">
        <v>75</v>
      </c>
      <c r="B74" s="242" t="s">
        <v>1068</v>
      </c>
      <c r="C74" s="243">
        <v>315</v>
      </c>
    </row>
    <row r="75" spans="1:3" ht="15" customHeight="1">
      <c r="A75" s="242" t="s">
        <v>96</v>
      </c>
      <c r="B75" s="242" t="s">
        <v>575</v>
      </c>
      <c r="C75" s="243">
        <v>314</v>
      </c>
    </row>
    <row r="76" spans="1:3" ht="15" customHeight="1">
      <c r="A76" s="242" t="s">
        <v>340</v>
      </c>
      <c r="B76" s="242" t="s">
        <v>1067</v>
      </c>
      <c r="C76" s="243">
        <v>311</v>
      </c>
    </row>
    <row r="77" spans="1:3" ht="25.15" customHeight="1">
      <c r="A77" s="242" t="s">
        <v>117</v>
      </c>
      <c r="B77" s="242" t="s">
        <v>837</v>
      </c>
      <c r="C77" s="243">
        <v>300</v>
      </c>
    </row>
    <row r="78" spans="1:3" ht="15" customHeight="1">
      <c r="A78" s="242" t="s">
        <v>252</v>
      </c>
      <c r="B78" s="242" t="s">
        <v>1066</v>
      </c>
      <c r="C78" s="243">
        <v>300</v>
      </c>
    </row>
    <row r="79" spans="1:3" ht="15" customHeight="1">
      <c r="A79" s="242" t="s">
        <v>193</v>
      </c>
      <c r="B79" s="242" t="s">
        <v>1065</v>
      </c>
      <c r="C79" s="243">
        <v>272</v>
      </c>
    </row>
    <row r="80" spans="1:3" ht="15" customHeight="1">
      <c r="A80" s="242" t="s">
        <v>286</v>
      </c>
      <c r="B80" s="242" t="s">
        <v>1064</v>
      </c>
      <c r="C80" s="243">
        <v>263</v>
      </c>
    </row>
    <row r="81" spans="1:3" ht="15" customHeight="1">
      <c r="A81" s="242" t="s">
        <v>225</v>
      </c>
      <c r="B81" s="242" t="s">
        <v>1063</v>
      </c>
      <c r="C81" s="243">
        <v>229</v>
      </c>
    </row>
    <row r="82" spans="1:3" ht="15" customHeight="1">
      <c r="A82" s="242" t="s">
        <v>57</v>
      </c>
      <c r="B82" s="242" t="s">
        <v>1062</v>
      </c>
      <c r="C82" s="243">
        <v>205</v>
      </c>
    </row>
    <row r="83" spans="1:3" ht="15" customHeight="1">
      <c r="A83" s="242" t="s">
        <v>224</v>
      </c>
      <c r="B83" s="242" t="s">
        <v>1061</v>
      </c>
      <c r="C83" s="243">
        <v>198</v>
      </c>
    </row>
    <row r="84" spans="1:3" ht="25.15" customHeight="1">
      <c r="A84" s="242" t="s">
        <v>136</v>
      </c>
      <c r="B84" s="242" t="s">
        <v>1060</v>
      </c>
      <c r="C84" s="243">
        <v>188</v>
      </c>
    </row>
    <row r="85" spans="1:3" ht="15" customHeight="1">
      <c r="A85" s="242" t="s">
        <v>846</v>
      </c>
      <c r="B85" s="242" t="s">
        <v>1059</v>
      </c>
      <c r="C85" s="243">
        <v>178</v>
      </c>
    </row>
    <row r="86" spans="1:3" ht="15" customHeight="1">
      <c r="A86" s="242" t="s">
        <v>151</v>
      </c>
      <c r="B86" s="242" t="s">
        <v>1058</v>
      </c>
      <c r="C86" s="243">
        <v>164</v>
      </c>
    </row>
    <row r="87" spans="1:3" ht="15" customHeight="1">
      <c r="A87" s="242" t="s">
        <v>735</v>
      </c>
      <c r="B87" s="242" t="s">
        <v>1057</v>
      </c>
      <c r="C87" s="243">
        <v>161</v>
      </c>
    </row>
    <row r="88" spans="1:3" ht="25.15" customHeight="1">
      <c r="A88" s="242" t="s">
        <v>898</v>
      </c>
      <c r="B88" s="242" t="s">
        <v>852</v>
      </c>
      <c r="C88" s="243">
        <v>160</v>
      </c>
    </row>
    <row r="89" spans="1:3" ht="25.15" customHeight="1">
      <c r="A89" s="242" t="s">
        <v>868</v>
      </c>
      <c r="B89" s="242" t="s">
        <v>575</v>
      </c>
      <c r="C89" s="243">
        <v>147</v>
      </c>
    </row>
    <row r="90" spans="1:3" ht="15" customHeight="1">
      <c r="A90" s="242" t="s">
        <v>90</v>
      </c>
      <c r="B90" s="242" t="s">
        <v>1056</v>
      </c>
      <c r="C90" s="243">
        <v>136</v>
      </c>
    </row>
    <row r="91" spans="1:3" ht="15" customHeight="1">
      <c r="A91" s="242" t="s">
        <v>357</v>
      </c>
      <c r="B91" s="242" t="s">
        <v>1055</v>
      </c>
      <c r="C91" s="243">
        <v>136</v>
      </c>
    </row>
    <row r="92" spans="1:3" ht="15" customHeight="1">
      <c r="A92" s="242" t="s">
        <v>80</v>
      </c>
      <c r="B92" s="242" t="s">
        <v>1054</v>
      </c>
      <c r="C92" s="243">
        <v>130</v>
      </c>
    </row>
    <row r="93" spans="1:3" ht="25.15" customHeight="1">
      <c r="A93" s="242" t="s">
        <v>122</v>
      </c>
      <c r="B93" s="242" t="s">
        <v>1053</v>
      </c>
      <c r="C93" s="243">
        <v>110</v>
      </c>
    </row>
    <row r="94" spans="1:3" ht="15" customHeight="1">
      <c r="A94" s="242" t="s">
        <v>21</v>
      </c>
      <c r="B94" s="242" t="s">
        <v>1052</v>
      </c>
      <c r="C94" s="243">
        <v>96</v>
      </c>
    </row>
    <row r="95" spans="1:3" ht="15" customHeight="1">
      <c r="A95" s="242" t="s">
        <v>239</v>
      </c>
      <c r="B95" s="242" t="s">
        <v>1051</v>
      </c>
      <c r="C95" s="243">
        <v>92</v>
      </c>
    </row>
    <row r="96" spans="1:3" ht="15" customHeight="1">
      <c r="A96" s="242" t="s">
        <v>205</v>
      </c>
      <c r="B96" s="242" t="s">
        <v>1050</v>
      </c>
      <c r="C96" s="243">
        <v>89</v>
      </c>
    </row>
    <row r="97" spans="1:3" ht="15" customHeight="1">
      <c r="A97" s="242" t="s">
        <v>314</v>
      </c>
      <c r="B97" s="242" t="s">
        <v>842</v>
      </c>
      <c r="C97" s="243">
        <v>82</v>
      </c>
    </row>
    <row r="98" spans="1:3" ht="15" customHeight="1">
      <c r="A98" s="242" t="s">
        <v>334</v>
      </c>
      <c r="B98" s="242" t="s">
        <v>1049</v>
      </c>
      <c r="C98" s="243">
        <v>74</v>
      </c>
    </row>
    <row r="99" spans="1:3" ht="15" customHeight="1">
      <c r="A99" s="242" t="s">
        <v>105</v>
      </c>
      <c r="B99" s="242" t="s">
        <v>1048</v>
      </c>
      <c r="C99" s="243">
        <v>72</v>
      </c>
    </row>
    <row r="100" spans="1:3" ht="15" customHeight="1">
      <c r="A100" s="242" t="s">
        <v>70</v>
      </c>
      <c r="B100" s="242" t="s">
        <v>876</v>
      </c>
      <c r="C100" s="243">
        <v>60</v>
      </c>
    </row>
    <row r="101" spans="1:3" ht="15" customHeight="1">
      <c r="A101" s="242" t="s">
        <v>883</v>
      </c>
      <c r="B101" s="242" t="s">
        <v>1047</v>
      </c>
      <c r="C101" s="243">
        <v>50</v>
      </c>
    </row>
    <row r="102" spans="1:3" ht="25.15" customHeight="1">
      <c r="A102" s="242" t="s">
        <v>277</v>
      </c>
      <c r="B102" s="242" t="s">
        <v>1046</v>
      </c>
      <c r="C102" s="243">
        <v>49</v>
      </c>
    </row>
    <row r="103" spans="1:3" ht="25.15" customHeight="1">
      <c r="A103" s="242" t="s">
        <v>241</v>
      </c>
      <c r="B103" s="242" t="s">
        <v>1045</v>
      </c>
      <c r="C103" s="243">
        <v>38</v>
      </c>
    </row>
    <row r="104" spans="1:3" ht="15" customHeight="1">
      <c r="A104" s="242" t="s">
        <v>13</v>
      </c>
      <c r="B104" s="242" t="s">
        <v>1044</v>
      </c>
      <c r="C104" s="243">
        <v>27</v>
      </c>
    </row>
    <row r="105" spans="1:3" ht="15" customHeight="1">
      <c r="A105" s="242" t="s">
        <v>133</v>
      </c>
      <c r="B105" s="242" t="s">
        <v>1031</v>
      </c>
      <c r="C105" s="243">
        <v>18</v>
      </c>
    </row>
    <row r="106" spans="1:3" ht="15" customHeight="1">
      <c r="A106" s="242" t="s">
        <v>162</v>
      </c>
      <c r="B106" s="242" t="s">
        <v>885</v>
      </c>
      <c r="C106" s="243">
        <v>13</v>
      </c>
    </row>
    <row r="107" spans="1:3" ht="15" customHeight="1">
      <c r="A107" s="242" t="s">
        <v>167</v>
      </c>
      <c r="B107" s="242" t="s">
        <v>730</v>
      </c>
      <c r="C107" s="243"/>
    </row>
    <row r="108" spans="1:3" ht="25.15" customHeight="1">
      <c r="A108" s="242" t="s">
        <v>280</v>
      </c>
      <c r="B108" s="242" t="s">
        <v>730</v>
      </c>
      <c r="C108" s="243"/>
    </row>
    <row r="109" spans="1:3" ht="15" customHeight="1">
      <c r="A109" s="242" t="s">
        <v>161</v>
      </c>
      <c r="B109" s="242" t="s">
        <v>730</v>
      </c>
    </row>
    <row r="110" spans="1:3" ht="15" customHeight="1">
      <c r="A110" s="242" t="s">
        <v>213</v>
      </c>
      <c r="B110" s="242" t="s">
        <v>730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zoomScaleNormal="176" zoomScaleSheetLayoutView="138" workbookViewId="0">
      <selection activeCell="A2" sqref="A2:E2"/>
    </sheetView>
  </sheetViews>
  <sheetFormatPr defaultRowHeight="12.75"/>
  <cols>
    <col min="1" max="1" width="67.42578125" style="50" customWidth="1"/>
    <col min="2" max="2" width="34.5703125" style="50" customWidth="1"/>
    <col min="3" max="3" width="14" style="199" customWidth="1"/>
    <col min="4" max="256" width="9.140625" style="50"/>
    <col min="257" max="257" width="67.42578125" style="50" customWidth="1"/>
    <col min="258" max="258" width="34.5703125" style="50" customWidth="1"/>
    <col min="259" max="259" width="14" style="50" customWidth="1"/>
    <col min="260" max="512" width="9.140625" style="50"/>
    <col min="513" max="513" width="67.42578125" style="50" customWidth="1"/>
    <col min="514" max="514" width="34.5703125" style="50" customWidth="1"/>
    <col min="515" max="515" width="14" style="50" customWidth="1"/>
    <col min="516" max="768" width="9.140625" style="50"/>
    <col min="769" max="769" width="67.42578125" style="50" customWidth="1"/>
    <col min="770" max="770" width="34.5703125" style="50" customWidth="1"/>
    <col min="771" max="771" width="14" style="50" customWidth="1"/>
    <col min="772" max="1024" width="9.140625" style="50"/>
    <col min="1025" max="1025" width="67.42578125" style="50" customWidth="1"/>
    <col min="1026" max="1026" width="34.5703125" style="50" customWidth="1"/>
    <col min="1027" max="1027" width="14" style="50" customWidth="1"/>
    <col min="1028" max="1280" width="9.140625" style="50"/>
    <col min="1281" max="1281" width="67.42578125" style="50" customWidth="1"/>
    <col min="1282" max="1282" width="34.5703125" style="50" customWidth="1"/>
    <col min="1283" max="1283" width="14" style="50" customWidth="1"/>
    <col min="1284" max="1536" width="9.140625" style="50"/>
    <col min="1537" max="1537" width="67.42578125" style="50" customWidth="1"/>
    <col min="1538" max="1538" width="34.5703125" style="50" customWidth="1"/>
    <col min="1539" max="1539" width="14" style="50" customWidth="1"/>
    <col min="1540" max="1792" width="9.140625" style="50"/>
    <col min="1793" max="1793" width="67.42578125" style="50" customWidth="1"/>
    <col min="1794" max="1794" width="34.5703125" style="50" customWidth="1"/>
    <col min="1795" max="1795" width="14" style="50" customWidth="1"/>
    <col min="1796" max="2048" width="9.140625" style="50"/>
    <col min="2049" max="2049" width="67.42578125" style="50" customWidth="1"/>
    <col min="2050" max="2050" width="34.5703125" style="50" customWidth="1"/>
    <col min="2051" max="2051" width="14" style="50" customWidth="1"/>
    <col min="2052" max="2304" width="9.140625" style="50"/>
    <col min="2305" max="2305" width="67.42578125" style="50" customWidth="1"/>
    <col min="2306" max="2306" width="34.5703125" style="50" customWidth="1"/>
    <col min="2307" max="2307" width="14" style="50" customWidth="1"/>
    <col min="2308" max="2560" width="9.140625" style="50"/>
    <col min="2561" max="2561" width="67.42578125" style="50" customWidth="1"/>
    <col min="2562" max="2562" width="34.5703125" style="50" customWidth="1"/>
    <col min="2563" max="2563" width="14" style="50" customWidth="1"/>
    <col min="2564" max="2816" width="9.140625" style="50"/>
    <col min="2817" max="2817" width="67.42578125" style="50" customWidth="1"/>
    <col min="2818" max="2818" width="34.5703125" style="50" customWidth="1"/>
    <col min="2819" max="2819" width="14" style="50" customWidth="1"/>
    <col min="2820" max="3072" width="9.140625" style="50"/>
    <col min="3073" max="3073" width="67.42578125" style="50" customWidth="1"/>
    <col min="3074" max="3074" width="34.5703125" style="50" customWidth="1"/>
    <col min="3075" max="3075" width="14" style="50" customWidth="1"/>
    <col min="3076" max="3328" width="9.140625" style="50"/>
    <col min="3329" max="3329" width="67.42578125" style="50" customWidth="1"/>
    <col min="3330" max="3330" width="34.5703125" style="50" customWidth="1"/>
    <col min="3331" max="3331" width="14" style="50" customWidth="1"/>
    <col min="3332" max="3584" width="9.140625" style="50"/>
    <col min="3585" max="3585" width="67.42578125" style="50" customWidth="1"/>
    <col min="3586" max="3586" width="34.5703125" style="50" customWidth="1"/>
    <col min="3587" max="3587" width="14" style="50" customWidth="1"/>
    <col min="3588" max="3840" width="9.140625" style="50"/>
    <col min="3841" max="3841" width="67.42578125" style="50" customWidth="1"/>
    <col min="3842" max="3842" width="34.5703125" style="50" customWidth="1"/>
    <col min="3843" max="3843" width="14" style="50" customWidth="1"/>
    <col min="3844" max="4096" width="9.140625" style="50"/>
    <col min="4097" max="4097" width="67.42578125" style="50" customWidth="1"/>
    <col min="4098" max="4098" width="34.5703125" style="50" customWidth="1"/>
    <col min="4099" max="4099" width="14" style="50" customWidth="1"/>
    <col min="4100" max="4352" width="9.140625" style="50"/>
    <col min="4353" max="4353" width="67.42578125" style="50" customWidth="1"/>
    <col min="4354" max="4354" width="34.5703125" style="50" customWidth="1"/>
    <col min="4355" max="4355" width="14" style="50" customWidth="1"/>
    <col min="4356" max="4608" width="9.140625" style="50"/>
    <col min="4609" max="4609" width="67.42578125" style="50" customWidth="1"/>
    <col min="4610" max="4610" width="34.5703125" style="50" customWidth="1"/>
    <col min="4611" max="4611" width="14" style="50" customWidth="1"/>
    <col min="4612" max="4864" width="9.140625" style="50"/>
    <col min="4865" max="4865" width="67.42578125" style="50" customWidth="1"/>
    <col min="4866" max="4866" width="34.5703125" style="50" customWidth="1"/>
    <col min="4867" max="4867" width="14" style="50" customWidth="1"/>
    <col min="4868" max="5120" width="9.140625" style="50"/>
    <col min="5121" max="5121" width="67.42578125" style="50" customWidth="1"/>
    <col min="5122" max="5122" width="34.5703125" style="50" customWidth="1"/>
    <col min="5123" max="5123" width="14" style="50" customWidth="1"/>
    <col min="5124" max="5376" width="9.140625" style="50"/>
    <col min="5377" max="5377" width="67.42578125" style="50" customWidth="1"/>
    <col min="5378" max="5378" width="34.5703125" style="50" customWidth="1"/>
    <col min="5379" max="5379" width="14" style="50" customWidth="1"/>
    <col min="5380" max="5632" width="9.140625" style="50"/>
    <col min="5633" max="5633" width="67.42578125" style="50" customWidth="1"/>
    <col min="5634" max="5634" width="34.5703125" style="50" customWidth="1"/>
    <col min="5635" max="5635" width="14" style="50" customWidth="1"/>
    <col min="5636" max="5888" width="9.140625" style="50"/>
    <col min="5889" max="5889" width="67.42578125" style="50" customWidth="1"/>
    <col min="5890" max="5890" width="34.5703125" style="50" customWidth="1"/>
    <col min="5891" max="5891" width="14" style="50" customWidth="1"/>
    <col min="5892" max="6144" width="9.140625" style="50"/>
    <col min="6145" max="6145" width="67.42578125" style="50" customWidth="1"/>
    <col min="6146" max="6146" width="34.5703125" style="50" customWidth="1"/>
    <col min="6147" max="6147" width="14" style="50" customWidth="1"/>
    <col min="6148" max="6400" width="9.140625" style="50"/>
    <col min="6401" max="6401" width="67.42578125" style="50" customWidth="1"/>
    <col min="6402" max="6402" width="34.5703125" style="50" customWidth="1"/>
    <col min="6403" max="6403" width="14" style="50" customWidth="1"/>
    <col min="6404" max="6656" width="9.140625" style="50"/>
    <col min="6657" max="6657" width="67.42578125" style="50" customWidth="1"/>
    <col min="6658" max="6658" width="34.5703125" style="50" customWidth="1"/>
    <col min="6659" max="6659" width="14" style="50" customWidth="1"/>
    <col min="6660" max="6912" width="9.140625" style="50"/>
    <col min="6913" max="6913" width="67.42578125" style="50" customWidth="1"/>
    <col min="6914" max="6914" width="34.5703125" style="50" customWidth="1"/>
    <col min="6915" max="6915" width="14" style="50" customWidth="1"/>
    <col min="6916" max="7168" width="9.140625" style="50"/>
    <col min="7169" max="7169" width="67.42578125" style="50" customWidth="1"/>
    <col min="7170" max="7170" width="34.5703125" style="50" customWidth="1"/>
    <col min="7171" max="7171" width="14" style="50" customWidth="1"/>
    <col min="7172" max="7424" width="9.140625" style="50"/>
    <col min="7425" max="7425" width="67.42578125" style="50" customWidth="1"/>
    <col min="7426" max="7426" width="34.5703125" style="50" customWidth="1"/>
    <col min="7427" max="7427" width="14" style="50" customWidth="1"/>
    <col min="7428" max="7680" width="9.140625" style="50"/>
    <col min="7681" max="7681" width="67.42578125" style="50" customWidth="1"/>
    <col min="7682" max="7682" width="34.5703125" style="50" customWidth="1"/>
    <col min="7683" max="7683" width="14" style="50" customWidth="1"/>
    <col min="7684" max="7936" width="9.140625" style="50"/>
    <col min="7937" max="7937" width="67.42578125" style="50" customWidth="1"/>
    <col min="7938" max="7938" width="34.5703125" style="50" customWidth="1"/>
    <col min="7939" max="7939" width="14" style="50" customWidth="1"/>
    <col min="7940" max="8192" width="9.140625" style="50"/>
    <col min="8193" max="8193" width="67.42578125" style="50" customWidth="1"/>
    <col min="8194" max="8194" width="34.5703125" style="50" customWidth="1"/>
    <col min="8195" max="8195" width="14" style="50" customWidth="1"/>
    <col min="8196" max="8448" width="9.140625" style="50"/>
    <col min="8449" max="8449" width="67.42578125" style="50" customWidth="1"/>
    <col min="8450" max="8450" width="34.5703125" style="50" customWidth="1"/>
    <col min="8451" max="8451" width="14" style="50" customWidth="1"/>
    <col min="8452" max="8704" width="9.140625" style="50"/>
    <col min="8705" max="8705" width="67.42578125" style="50" customWidth="1"/>
    <col min="8706" max="8706" width="34.5703125" style="50" customWidth="1"/>
    <col min="8707" max="8707" width="14" style="50" customWidth="1"/>
    <col min="8708" max="8960" width="9.140625" style="50"/>
    <col min="8961" max="8961" width="67.42578125" style="50" customWidth="1"/>
    <col min="8962" max="8962" width="34.5703125" style="50" customWidth="1"/>
    <col min="8963" max="8963" width="14" style="50" customWidth="1"/>
    <col min="8964" max="9216" width="9.140625" style="50"/>
    <col min="9217" max="9217" width="67.42578125" style="50" customWidth="1"/>
    <col min="9218" max="9218" width="34.5703125" style="50" customWidth="1"/>
    <col min="9219" max="9219" width="14" style="50" customWidth="1"/>
    <col min="9220" max="9472" width="9.140625" style="50"/>
    <col min="9473" max="9473" width="67.42578125" style="50" customWidth="1"/>
    <col min="9474" max="9474" width="34.5703125" style="50" customWidth="1"/>
    <col min="9475" max="9475" width="14" style="50" customWidth="1"/>
    <col min="9476" max="9728" width="9.140625" style="50"/>
    <col min="9729" max="9729" width="67.42578125" style="50" customWidth="1"/>
    <col min="9730" max="9730" width="34.5703125" style="50" customWidth="1"/>
    <col min="9731" max="9731" width="14" style="50" customWidth="1"/>
    <col min="9732" max="9984" width="9.140625" style="50"/>
    <col min="9985" max="9985" width="67.42578125" style="50" customWidth="1"/>
    <col min="9986" max="9986" width="34.5703125" style="50" customWidth="1"/>
    <col min="9987" max="9987" width="14" style="50" customWidth="1"/>
    <col min="9988" max="10240" width="9.140625" style="50"/>
    <col min="10241" max="10241" width="67.42578125" style="50" customWidth="1"/>
    <col min="10242" max="10242" width="34.5703125" style="50" customWidth="1"/>
    <col min="10243" max="10243" width="14" style="50" customWidth="1"/>
    <col min="10244" max="10496" width="9.140625" style="50"/>
    <col min="10497" max="10497" width="67.42578125" style="50" customWidth="1"/>
    <col min="10498" max="10498" width="34.5703125" style="50" customWidth="1"/>
    <col min="10499" max="10499" width="14" style="50" customWidth="1"/>
    <col min="10500" max="10752" width="9.140625" style="50"/>
    <col min="10753" max="10753" width="67.42578125" style="50" customWidth="1"/>
    <col min="10754" max="10754" width="34.5703125" style="50" customWidth="1"/>
    <col min="10755" max="10755" width="14" style="50" customWidth="1"/>
    <col min="10756" max="11008" width="9.140625" style="50"/>
    <col min="11009" max="11009" width="67.42578125" style="50" customWidth="1"/>
    <col min="11010" max="11010" width="34.5703125" style="50" customWidth="1"/>
    <col min="11011" max="11011" width="14" style="50" customWidth="1"/>
    <col min="11012" max="11264" width="9.140625" style="50"/>
    <col min="11265" max="11265" width="67.42578125" style="50" customWidth="1"/>
    <col min="11266" max="11266" width="34.5703125" style="50" customWidth="1"/>
    <col min="11267" max="11267" width="14" style="50" customWidth="1"/>
    <col min="11268" max="11520" width="9.140625" style="50"/>
    <col min="11521" max="11521" width="67.42578125" style="50" customWidth="1"/>
    <col min="11522" max="11522" width="34.5703125" style="50" customWidth="1"/>
    <col min="11523" max="11523" width="14" style="50" customWidth="1"/>
    <col min="11524" max="11776" width="9.140625" style="50"/>
    <col min="11777" max="11777" width="67.42578125" style="50" customWidth="1"/>
    <col min="11778" max="11778" width="34.5703125" style="50" customWidth="1"/>
    <col min="11779" max="11779" width="14" style="50" customWidth="1"/>
    <col min="11780" max="12032" width="9.140625" style="50"/>
    <col min="12033" max="12033" width="67.42578125" style="50" customWidth="1"/>
    <col min="12034" max="12034" width="34.5703125" style="50" customWidth="1"/>
    <col min="12035" max="12035" width="14" style="50" customWidth="1"/>
    <col min="12036" max="12288" width="9.140625" style="50"/>
    <col min="12289" max="12289" width="67.42578125" style="50" customWidth="1"/>
    <col min="12290" max="12290" width="34.5703125" style="50" customWidth="1"/>
    <col min="12291" max="12291" width="14" style="50" customWidth="1"/>
    <col min="12292" max="12544" width="9.140625" style="50"/>
    <col min="12545" max="12545" width="67.42578125" style="50" customWidth="1"/>
    <col min="12546" max="12546" width="34.5703125" style="50" customWidth="1"/>
    <col min="12547" max="12547" width="14" style="50" customWidth="1"/>
    <col min="12548" max="12800" width="9.140625" style="50"/>
    <col min="12801" max="12801" width="67.42578125" style="50" customWidth="1"/>
    <col min="12802" max="12802" width="34.5703125" style="50" customWidth="1"/>
    <col min="12803" max="12803" width="14" style="50" customWidth="1"/>
    <col min="12804" max="13056" width="9.140625" style="50"/>
    <col min="13057" max="13057" width="67.42578125" style="50" customWidth="1"/>
    <col min="13058" max="13058" width="34.5703125" style="50" customWidth="1"/>
    <col min="13059" max="13059" width="14" style="50" customWidth="1"/>
    <col min="13060" max="13312" width="9.140625" style="50"/>
    <col min="13313" max="13313" width="67.42578125" style="50" customWidth="1"/>
    <col min="13314" max="13314" width="34.5703125" style="50" customWidth="1"/>
    <col min="13315" max="13315" width="14" style="50" customWidth="1"/>
    <col min="13316" max="13568" width="9.140625" style="50"/>
    <col min="13569" max="13569" width="67.42578125" style="50" customWidth="1"/>
    <col min="13570" max="13570" width="34.5703125" style="50" customWidth="1"/>
    <col min="13571" max="13571" width="14" style="50" customWidth="1"/>
    <col min="13572" max="13824" width="9.140625" style="50"/>
    <col min="13825" max="13825" width="67.42578125" style="50" customWidth="1"/>
    <col min="13826" max="13826" width="34.5703125" style="50" customWidth="1"/>
    <col min="13827" max="13827" width="14" style="50" customWidth="1"/>
    <col min="13828" max="14080" width="9.140625" style="50"/>
    <col min="14081" max="14081" width="67.42578125" style="50" customWidth="1"/>
    <col min="14082" max="14082" width="34.5703125" style="50" customWidth="1"/>
    <col min="14083" max="14083" width="14" style="50" customWidth="1"/>
    <col min="14084" max="14336" width="9.140625" style="50"/>
    <col min="14337" max="14337" width="67.42578125" style="50" customWidth="1"/>
    <col min="14338" max="14338" width="34.5703125" style="50" customWidth="1"/>
    <col min="14339" max="14339" width="14" style="50" customWidth="1"/>
    <col min="14340" max="14592" width="9.140625" style="50"/>
    <col min="14593" max="14593" width="67.42578125" style="50" customWidth="1"/>
    <col min="14594" max="14594" width="34.5703125" style="50" customWidth="1"/>
    <col min="14595" max="14595" width="14" style="50" customWidth="1"/>
    <col min="14596" max="14848" width="9.140625" style="50"/>
    <col min="14849" max="14849" width="67.42578125" style="50" customWidth="1"/>
    <col min="14850" max="14850" width="34.5703125" style="50" customWidth="1"/>
    <col min="14851" max="14851" width="14" style="50" customWidth="1"/>
    <col min="14852" max="15104" width="9.140625" style="50"/>
    <col min="15105" max="15105" width="67.42578125" style="50" customWidth="1"/>
    <col min="15106" max="15106" width="34.5703125" style="50" customWidth="1"/>
    <col min="15107" max="15107" width="14" style="50" customWidth="1"/>
    <col min="15108" max="15360" width="9.140625" style="50"/>
    <col min="15361" max="15361" width="67.42578125" style="50" customWidth="1"/>
    <col min="15362" max="15362" width="34.5703125" style="50" customWidth="1"/>
    <col min="15363" max="15363" width="14" style="50" customWidth="1"/>
    <col min="15364" max="15616" width="9.140625" style="50"/>
    <col min="15617" max="15617" width="67.42578125" style="50" customWidth="1"/>
    <col min="15618" max="15618" width="34.5703125" style="50" customWidth="1"/>
    <col min="15619" max="15619" width="14" style="50" customWidth="1"/>
    <col min="15620" max="15872" width="9.140625" style="50"/>
    <col min="15873" max="15873" width="67.42578125" style="50" customWidth="1"/>
    <col min="15874" max="15874" width="34.5703125" style="50" customWidth="1"/>
    <col min="15875" max="15875" width="14" style="50" customWidth="1"/>
    <col min="15876" max="16128" width="9.140625" style="50"/>
    <col min="16129" max="16129" width="67.42578125" style="50" customWidth="1"/>
    <col min="16130" max="16130" width="34.5703125" style="50" customWidth="1"/>
    <col min="16131" max="16131" width="14" style="50" customWidth="1"/>
    <col min="16132" max="16384" width="9.140625" style="50"/>
  </cols>
  <sheetData>
    <row r="1" spans="1:5" s="51" customFormat="1" ht="29.25" customHeight="1">
      <c r="A1" s="127" t="s">
        <v>480</v>
      </c>
      <c r="B1" s="133"/>
      <c r="C1" s="134"/>
      <c r="D1" s="135"/>
      <c r="E1" s="136"/>
    </row>
    <row r="2" spans="1:5" s="51" customFormat="1" ht="15" customHeight="1">
      <c r="A2" s="206" t="s">
        <v>825</v>
      </c>
      <c r="B2" s="206"/>
      <c r="C2" s="206"/>
      <c r="D2" s="206"/>
      <c r="E2" s="206"/>
    </row>
    <row r="3" spans="1:5" s="51" customFormat="1" ht="12.75" customHeight="1">
      <c r="A3" s="76" t="s">
        <v>732</v>
      </c>
      <c r="B3" s="76" t="s">
        <v>527</v>
      </c>
      <c r="C3" s="75" t="s">
        <v>528</v>
      </c>
    </row>
    <row r="4" spans="1:5" ht="15" customHeight="1">
      <c r="A4" s="66" t="s">
        <v>231</v>
      </c>
      <c r="B4" s="66" t="s">
        <v>552</v>
      </c>
      <c r="C4" s="235">
        <v>40000000</v>
      </c>
    </row>
    <row r="5" spans="1:5" ht="15" customHeight="1">
      <c r="A5" s="66" t="s">
        <v>356</v>
      </c>
      <c r="B5" s="66" t="s">
        <v>826</v>
      </c>
      <c r="C5" s="235">
        <v>29408432</v>
      </c>
    </row>
    <row r="6" spans="1:5" ht="15" customHeight="1">
      <c r="A6" s="66" t="s">
        <v>65</v>
      </c>
      <c r="B6" s="66" t="s">
        <v>564</v>
      </c>
      <c r="C6" s="235">
        <v>20000000</v>
      </c>
    </row>
    <row r="7" spans="1:5" ht="15" customHeight="1">
      <c r="A7" s="66" t="s">
        <v>297</v>
      </c>
      <c r="B7" s="66" t="s">
        <v>580</v>
      </c>
      <c r="C7" s="235">
        <v>16500000</v>
      </c>
    </row>
    <row r="8" spans="1:5" ht="15" customHeight="1">
      <c r="A8" s="66" t="s">
        <v>304</v>
      </c>
      <c r="B8" s="66" t="s">
        <v>566</v>
      </c>
      <c r="C8" s="235">
        <v>14000000</v>
      </c>
    </row>
    <row r="9" spans="1:5" ht="15" customHeight="1">
      <c r="A9" s="66" t="s">
        <v>180</v>
      </c>
      <c r="B9" s="66" t="s">
        <v>582</v>
      </c>
      <c r="C9" s="235">
        <v>12000000</v>
      </c>
    </row>
    <row r="10" spans="1:5" ht="15" customHeight="1">
      <c r="A10" s="66" t="s">
        <v>322</v>
      </c>
      <c r="B10" s="66" t="s">
        <v>573</v>
      </c>
      <c r="C10" s="235">
        <v>12000000</v>
      </c>
    </row>
    <row r="11" spans="1:5" ht="15" customHeight="1">
      <c r="A11" s="66" t="s">
        <v>255</v>
      </c>
      <c r="B11" s="66" t="s">
        <v>576</v>
      </c>
      <c r="C11" s="235">
        <v>10000000</v>
      </c>
    </row>
    <row r="12" spans="1:5" ht="15" customHeight="1">
      <c r="A12" s="66" t="s">
        <v>261</v>
      </c>
      <c r="B12" s="66" t="s">
        <v>827</v>
      </c>
      <c r="C12" s="235">
        <v>7500000</v>
      </c>
    </row>
    <row r="13" spans="1:5" ht="15" customHeight="1">
      <c r="A13" s="66" t="s">
        <v>93</v>
      </c>
      <c r="B13" s="66" t="s">
        <v>559</v>
      </c>
      <c r="C13" s="235">
        <v>5531500</v>
      </c>
    </row>
    <row r="14" spans="1:5" ht="15" customHeight="1">
      <c r="A14" s="66" t="s">
        <v>139</v>
      </c>
      <c r="B14" s="66" t="s">
        <v>570</v>
      </c>
      <c r="C14" s="235">
        <v>5467968</v>
      </c>
    </row>
    <row r="15" spans="1:5" ht="15" customHeight="1">
      <c r="A15" s="66" t="s">
        <v>215</v>
      </c>
      <c r="B15" s="66" t="s">
        <v>581</v>
      </c>
      <c r="C15" s="235">
        <v>5361200</v>
      </c>
    </row>
    <row r="16" spans="1:5" ht="26.65" customHeight="1">
      <c r="A16" s="66" t="s">
        <v>737</v>
      </c>
      <c r="B16" s="66" t="s">
        <v>543</v>
      </c>
      <c r="C16" s="235">
        <v>5000000</v>
      </c>
    </row>
    <row r="17" spans="1:3" ht="15" customHeight="1">
      <c r="A17" s="66" t="s">
        <v>327</v>
      </c>
      <c r="B17" s="66" t="s">
        <v>828</v>
      </c>
      <c r="C17" s="235">
        <v>4476100</v>
      </c>
    </row>
    <row r="18" spans="1:3" ht="15" customHeight="1">
      <c r="A18" s="66" t="s">
        <v>25</v>
      </c>
      <c r="B18" s="66" t="s">
        <v>558</v>
      </c>
      <c r="C18" s="235">
        <v>4000000</v>
      </c>
    </row>
    <row r="19" spans="1:3" ht="15" customHeight="1">
      <c r="A19" s="66" t="s">
        <v>98</v>
      </c>
      <c r="B19" s="66" t="s">
        <v>829</v>
      </c>
      <c r="C19" s="235">
        <v>4000000</v>
      </c>
    </row>
    <row r="20" spans="1:3" ht="15" customHeight="1">
      <c r="A20" s="66" t="s">
        <v>243</v>
      </c>
      <c r="B20" s="66" t="s">
        <v>542</v>
      </c>
      <c r="C20" s="235">
        <v>4000000</v>
      </c>
    </row>
    <row r="21" spans="1:3" ht="15" customHeight="1">
      <c r="A21" s="66" t="s">
        <v>319</v>
      </c>
      <c r="B21" s="66" t="s">
        <v>572</v>
      </c>
      <c r="C21" s="235">
        <v>3650000</v>
      </c>
    </row>
    <row r="22" spans="1:3" ht="15" customHeight="1">
      <c r="A22" s="66" t="s">
        <v>31</v>
      </c>
      <c r="B22" s="66" t="s">
        <v>567</v>
      </c>
      <c r="C22" s="235">
        <v>3275605</v>
      </c>
    </row>
    <row r="23" spans="1:3" ht="15" customHeight="1">
      <c r="A23" s="66" t="s">
        <v>291</v>
      </c>
      <c r="B23" s="66" t="s">
        <v>535</v>
      </c>
      <c r="C23" s="235">
        <v>3000000</v>
      </c>
    </row>
    <row r="24" spans="1:3" ht="15" customHeight="1">
      <c r="A24" s="66" t="s">
        <v>154</v>
      </c>
      <c r="B24" s="66" t="s">
        <v>830</v>
      </c>
      <c r="C24" s="235">
        <v>2500000</v>
      </c>
    </row>
    <row r="25" spans="1:3" ht="15" customHeight="1">
      <c r="A25" s="66" t="s">
        <v>252</v>
      </c>
      <c r="B25" s="66" t="s">
        <v>831</v>
      </c>
      <c r="C25" s="235">
        <v>2500000</v>
      </c>
    </row>
    <row r="26" spans="1:3" ht="15" customHeight="1">
      <c r="A26" s="66" t="s">
        <v>164</v>
      </c>
      <c r="B26" s="66" t="s">
        <v>586</v>
      </c>
      <c r="C26" s="235">
        <v>2125000</v>
      </c>
    </row>
    <row r="27" spans="1:3" ht="15" customHeight="1">
      <c r="A27" s="66" t="s">
        <v>82</v>
      </c>
      <c r="B27" s="66" t="s">
        <v>832</v>
      </c>
      <c r="C27" s="235">
        <v>2000000</v>
      </c>
    </row>
    <row r="28" spans="1:3" ht="15" customHeight="1">
      <c r="A28" s="66" t="s">
        <v>96</v>
      </c>
      <c r="B28" s="66" t="s">
        <v>833</v>
      </c>
      <c r="C28" s="235">
        <v>2000000</v>
      </c>
    </row>
    <row r="29" spans="1:3" ht="15" customHeight="1">
      <c r="A29" s="66" t="s">
        <v>264</v>
      </c>
      <c r="B29" s="66" t="s">
        <v>834</v>
      </c>
      <c r="C29" s="235">
        <v>2000000</v>
      </c>
    </row>
    <row r="30" spans="1:3" ht="15" customHeight="1">
      <c r="A30" s="66" t="s">
        <v>48</v>
      </c>
      <c r="B30" s="66" t="s">
        <v>553</v>
      </c>
      <c r="C30" s="235">
        <v>1675000</v>
      </c>
    </row>
    <row r="31" spans="1:3" ht="15" customHeight="1">
      <c r="A31" s="66" t="s">
        <v>126</v>
      </c>
      <c r="B31" s="66" t="s">
        <v>835</v>
      </c>
      <c r="C31" s="235">
        <v>1415173</v>
      </c>
    </row>
    <row r="32" spans="1:3" ht="26.65" customHeight="1">
      <c r="A32" s="66" t="s">
        <v>47</v>
      </c>
      <c r="B32" s="66" t="s">
        <v>836</v>
      </c>
      <c r="C32" s="235">
        <v>1100000</v>
      </c>
    </row>
    <row r="33" spans="1:3" ht="26.65" customHeight="1">
      <c r="A33" s="66" t="s">
        <v>117</v>
      </c>
      <c r="B33" s="66" t="s">
        <v>837</v>
      </c>
      <c r="C33" s="235">
        <v>1010958</v>
      </c>
    </row>
    <row r="34" spans="1:3" ht="15" customHeight="1">
      <c r="A34" s="66" t="s">
        <v>74</v>
      </c>
      <c r="B34" s="66" t="s">
        <v>838</v>
      </c>
      <c r="C34" s="235">
        <v>1000000</v>
      </c>
    </row>
    <row r="35" spans="1:3" ht="15" customHeight="1">
      <c r="A35" s="66" t="s">
        <v>198</v>
      </c>
      <c r="B35" s="66" t="s">
        <v>839</v>
      </c>
      <c r="C35" s="235">
        <v>1000000</v>
      </c>
    </row>
    <row r="36" spans="1:3" ht="15" customHeight="1">
      <c r="A36" s="66" t="s">
        <v>217</v>
      </c>
      <c r="B36" s="66" t="s">
        <v>840</v>
      </c>
      <c r="C36" s="235">
        <v>1000000</v>
      </c>
    </row>
    <row r="37" spans="1:3" ht="15" customHeight="1">
      <c r="A37" s="66" t="s">
        <v>224</v>
      </c>
      <c r="B37" s="66" t="s">
        <v>679</v>
      </c>
      <c r="C37" s="235">
        <v>1000000</v>
      </c>
    </row>
    <row r="38" spans="1:3" ht="15" customHeight="1">
      <c r="A38" s="66" t="s">
        <v>247</v>
      </c>
      <c r="B38" s="66" t="s">
        <v>248</v>
      </c>
      <c r="C38" s="235">
        <v>1000000</v>
      </c>
    </row>
    <row r="39" spans="1:3" ht="15" customHeight="1">
      <c r="A39" s="66" t="s">
        <v>336</v>
      </c>
      <c r="B39" s="66" t="s">
        <v>841</v>
      </c>
      <c r="C39" s="235">
        <v>1000000</v>
      </c>
    </row>
    <row r="40" spans="1:3" ht="15" customHeight="1">
      <c r="A40" s="66" t="s">
        <v>314</v>
      </c>
      <c r="B40" s="66" t="s">
        <v>842</v>
      </c>
      <c r="C40" s="235">
        <v>964327</v>
      </c>
    </row>
    <row r="41" spans="1:3" ht="15" customHeight="1">
      <c r="A41" s="66" t="s">
        <v>317</v>
      </c>
      <c r="B41" s="66" t="s">
        <v>843</v>
      </c>
      <c r="C41" s="235">
        <v>892581</v>
      </c>
    </row>
    <row r="42" spans="1:3" ht="15" customHeight="1">
      <c r="A42" s="66" t="s">
        <v>286</v>
      </c>
      <c r="B42" s="66" t="s">
        <v>844</v>
      </c>
      <c r="C42" s="235">
        <v>852921</v>
      </c>
    </row>
    <row r="43" spans="1:3" ht="15" customHeight="1">
      <c r="A43" s="66" t="s">
        <v>178</v>
      </c>
      <c r="B43" s="66" t="s">
        <v>845</v>
      </c>
      <c r="C43" s="235">
        <v>800002</v>
      </c>
    </row>
    <row r="44" spans="1:3" ht="15" customHeight="1">
      <c r="A44" s="66" t="s">
        <v>846</v>
      </c>
      <c r="B44" s="66" t="s">
        <v>847</v>
      </c>
      <c r="C44" s="235">
        <v>793627</v>
      </c>
    </row>
    <row r="45" spans="1:3" ht="15" customHeight="1">
      <c r="A45" s="66" t="s">
        <v>353</v>
      </c>
      <c r="B45" s="66" t="s">
        <v>848</v>
      </c>
      <c r="C45" s="235">
        <v>760309</v>
      </c>
    </row>
    <row r="46" spans="1:3" ht="15" customHeight="1">
      <c r="A46" s="66" t="s">
        <v>273</v>
      </c>
      <c r="B46" s="66" t="s">
        <v>849</v>
      </c>
      <c r="C46" s="235">
        <v>754201</v>
      </c>
    </row>
    <row r="47" spans="1:3" ht="15" customHeight="1">
      <c r="A47" s="66" t="s">
        <v>109</v>
      </c>
      <c r="B47" s="66" t="s">
        <v>850</v>
      </c>
      <c r="C47" s="235">
        <v>750000</v>
      </c>
    </row>
    <row r="48" spans="1:3" ht="15" customHeight="1">
      <c r="A48" s="66" t="s">
        <v>59</v>
      </c>
      <c r="B48" s="66" t="s">
        <v>851</v>
      </c>
      <c r="C48" s="235">
        <v>708900</v>
      </c>
    </row>
    <row r="49" spans="1:3" ht="15" customHeight="1">
      <c r="A49" s="66" t="s">
        <v>148</v>
      </c>
      <c r="B49" s="66" t="s">
        <v>852</v>
      </c>
      <c r="C49" s="235">
        <v>700000</v>
      </c>
    </row>
    <row r="50" spans="1:3" ht="15" customHeight="1">
      <c r="A50" s="66" t="s">
        <v>735</v>
      </c>
      <c r="B50" s="66" t="s">
        <v>853</v>
      </c>
      <c r="C50" s="235">
        <v>629067</v>
      </c>
    </row>
    <row r="51" spans="1:3" ht="15" customHeight="1">
      <c r="A51" s="66" t="s">
        <v>176</v>
      </c>
      <c r="B51" s="66" t="s">
        <v>854</v>
      </c>
      <c r="C51" s="235">
        <v>550000</v>
      </c>
    </row>
    <row r="52" spans="1:3" ht="15" customHeight="1">
      <c r="A52" s="66" t="s">
        <v>195</v>
      </c>
      <c r="B52" s="66" t="s">
        <v>855</v>
      </c>
      <c r="C52" s="235">
        <v>500000</v>
      </c>
    </row>
    <row r="53" spans="1:3" ht="15" customHeight="1">
      <c r="A53" s="66" t="s">
        <v>203</v>
      </c>
      <c r="B53" s="66" t="s">
        <v>856</v>
      </c>
      <c r="C53" s="235">
        <v>500000</v>
      </c>
    </row>
    <row r="54" spans="1:3" ht="15" customHeight="1">
      <c r="A54" s="66" t="s">
        <v>347</v>
      </c>
      <c r="B54" s="66" t="s">
        <v>857</v>
      </c>
      <c r="C54" s="235">
        <v>500000</v>
      </c>
    </row>
    <row r="55" spans="1:3" ht="26.65" customHeight="1">
      <c r="A55" s="66" t="s">
        <v>311</v>
      </c>
      <c r="B55" s="66" t="s">
        <v>858</v>
      </c>
      <c r="C55" s="235">
        <v>444000</v>
      </c>
    </row>
    <row r="56" spans="1:3" ht="15" customHeight="1">
      <c r="A56" s="66" t="s">
        <v>17</v>
      </c>
      <c r="B56" s="66" t="s">
        <v>859</v>
      </c>
      <c r="C56" s="235">
        <v>425000</v>
      </c>
    </row>
    <row r="57" spans="1:3" ht="15" customHeight="1">
      <c r="A57" s="66" t="s">
        <v>124</v>
      </c>
      <c r="B57" s="66" t="s">
        <v>860</v>
      </c>
      <c r="C57" s="235">
        <v>395000</v>
      </c>
    </row>
    <row r="58" spans="1:3" ht="15" customHeight="1">
      <c r="A58" s="66" t="s">
        <v>239</v>
      </c>
      <c r="B58" s="66" t="s">
        <v>861</v>
      </c>
      <c r="C58" s="235">
        <v>360000</v>
      </c>
    </row>
    <row r="59" spans="1:3" ht="15" customHeight="1">
      <c r="A59" s="66" t="s">
        <v>145</v>
      </c>
      <c r="B59" s="66" t="s">
        <v>632</v>
      </c>
      <c r="C59" s="235">
        <v>324421</v>
      </c>
    </row>
    <row r="60" spans="1:3" ht="15" customHeight="1">
      <c r="A60" s="66" t="s">
        <v>862</v>
      </c>
      <c r="B60" s="66" t="s">
        <v>863</v>
      </c>
      <c r="C60" s="235">
        <v>315000</v>
      </c>
    </row>
    <row r="61" spans="1:3" ht="15" customHeight="1">
      <c r="A61" s="66" t="s">
        <v>40</v>
      </c>
      <c r="B61" s="66" t="s">
        <v>864</v>
      </c>
      <c r="C61" s="235">
        <v>300000</v>
      </c>
    </row>
    <row r="62" spans="1:3" ht="15" customHeight="1">
      <c r="A62" s="66" t="s">
        <v>119</v>
      </c>
      <c r="B62" s="66" t="s">
        <v>865</v>
      </c>
      <c r="C62" s="235">
        <v>256500</v>
      </c>
    </row>
    <row r="63" spans="1:3" ht="15" customHeight="1">
      <c r="A63" s="66" t="s">
        <v>122</v>
      </c>
      <c r="B63" s="66" t="s">
        <v>866</v>
      </c>
      <c r="C63" s="235">
        <v>250000</v>
      </c>
    </row>
    <row r="64" spans="1:3" ht="15" customHeight="1">
      <c r="A64" s="66" t="s">
        <v>29</v>
      </c>
      <c r="B64" s="66" t="s">
        <v>667</v>
      </c>
      <c r="C64" s="235">
        <v>240000</v>
      </c>
    </row>
    <row r="65" spans="1:3" ht="15" customHeight="1">
      <c r="A65" s="66" t="s">
        <v>111</v>
      </c>
      <c r="B65" s="66" t="s">
        <v>867</v>
      </c>
      <c r="C65" s="235">
        <v>225000</v>
      </c>
    </row>
    <row r="66" spans="1:3" ht="15" customHeight="1">
      <c r="A66" s="66" t="s">
        <v>868</v>
      </c>
      <c r="B66" s="66" t="s">
        <v>869</v>
      </c>
      <c r="C66" s="235">
        <v>225000</v>
      </c>
    </row>
    <row r="67" spans="1:3" ht="15" customHeight="1">
      <c r="A67" s="66" t="s">
        <v>332</v>
      </c>
      <c r="B67" s="66" t="s">
        <v>870</v>
      </c>
      <c r="C67" s="235">
        <v>221640</v>
      </c>
    </row>
    <row r="68" spans="1:3" ht="26.65" customHeight="1">
      <c r="A68" s="66" t="s">
        <v>170</v>
      </c>
      <c r="B68" s="66" t="s">
        <v>871</v>
      </c>
      <c r="C68" s="235">
        <v>200000</v>
      </c>
    </row>
    <row r="69" spans="1:3" ht="15" customHeight="1">
      <c r="A69" s="66" t="s">
        <v>205</v>
      </c>
      <c r="B69" s="66" t="s">
        <v>872</v>
      </c>
      <c r="C69" s="235">
        <v>186000</v>
      </c>
    </row>
    <row r="70" spans="1:3" ht="15" customHeight="1">
      <c r="A70" s="66" t="s">
        <v>75</v>
      </c>
      <c r="B70" s="66" t="s">
        <v>873</v>
      </c>
      <c r="C70" s="235">
        <v>150000</v>
      </c>
    </row>
    <row r="71" spans="1:3" ht="15" customHeight="1">
      <c r="A71" s="66" t="s">
        <v>80</v>
      </c>
      <c r="B71" s="66" t="s">
        <v>874</v>
      </c>
      <c r="C71" s="235">
        <v>138928</v>
      </c>
    </row>
    <row r="72" spans="1:3" ht="15" customHeight="1">
      <c r="A72" s="66" t="s">
        <v>282</v>
      </c>
      <c r="B72" s="66" t="s">
        <v>576</v>
      </c>
      <c r="C72" s="235">
        <v>110000</v>
      </c>
    </row>
    <row r="73" spans="1:3" ht="15" customHeight="1">
      <c r="A73" s="66" t="s">
        <v>364</v>
      </c>
      <c r="B73" s="66" t="s">
        <v>875</v>
      </c>
      <c r="C73" s="235">
        <v>105000</v>
      </c>
    </row>
    <row r="74" spans="1:3" ht="15" customHeight="1">
      <c r="A74" s="66" t="s">
        <v>70</v>
      </c>
      <c r="B74" s="66" t="s">
        <v>876</v>
      </c>
      <c r="C74" s="235">
        <v>100000</v>
      </c>
    </row>
    <row r="75" spans="1:3" ht="15" customHeight="1">
      <c r="A75" s="66" t="s">
        <v>340</v>
      </c>
      <c r="B75" s="66" t="s">
        <v>877</v>
      </c>
      <c r="C75" s="235">
        <v>100000</v>
      </c>
    </row>
    <row r="76" spans="1:3" ht="15" customHeight="1">
      <c r="A76" s="66" t="s">
        <v>133</v>
      </c>
      <c r="B76" s="66" t="s">
        <v>878</v>
      </c>
      <c r="C76" s="235">
        <v>95000</v>
      </c>
    </row>
    <row r="77" spans="1:3" ht="15" customHeight="1">
      <c r="A77" s="66" t="s">
        <v>879</v>
      </c>
      <c r="B77" s="66" t="s">
        <v>880</v>
      </c>
      <c r="C77" s="235">
        <v>90000</v>
      </c>
    </row>
    <row r="78" spans="1:3" ht="15" customHeight="1">
      <c r="A78" s="66" t="s">
        <v>250</v>
      </c>
      <c r="B78" s="66" t="s">
        <v>881</v>
      </c>
      <c r="C78" s="235">
        <v>67000</v>
      </c>
    </row>
    <row r="79" spans="1:3" ht="26.65" customHeight="1">
      <c r="A79" s="66" t="s">
        <v>173</v>
      </c>
      <c r="B79" s="66" t="s">
        <v>882</v>
      </c>
      <c r="C79" s="235">
        <v>50000</v>
      </c>
    </row>
    <row r="80" spans="1:3" ht="15" customHeight="1">
      <c r="A80" s="66" t="s">
        <v>883</v>
      </c>
      <c r="B80" s="66" t="s">
        <v>884</v>
      </c>
      <c r="C80" s="235">
        <v>23200</v>
      </c>
    </row>
    <row r="81" spans="1:3" ht="15" customHeight="1">
      <c r="A81" s="66" t="s">
        <v>162</v>
      </c>
      <c r="B81" s="66" t="s">
        <v>885</v>
      </c>
      <c r="C81" s="235">
        <v>20000</v>
      </c>
    </row>
    <row r="82" spans="1:3" ht="15" customHeight="1">
      <c r="A82" s="66" t="s">
        <v>86</v>
      </c>
      <c r="B82" s="66" t="s">
        <v>886</v>
      </c>
      <c r="C82" s="235" t="s">
        <v>730</v>
      </c>
    </row>
    <row r="83" spans="1:3" ht="15" customHeight="1">
      <c r="A83" s="66" t="s">
        <v>115</v>
      </c>
      <c r="B83" s="66" t="s">
        <v>552</v>
      </c>
      <c r="C83" s="235" t="s">
        <v>730</v>
      </c>
    </row>
    <row r="84" spans="1:3" ht="15" customHeight="1">
      <c r="A84" s="66" t="s">
        <v>6</v>
      </c>
      <c r="B84" s="66" t="s">
        <v>887</v>
      </c>
      <c r="C84" s="235" t="s">
        <v>730</v>
      </c>
    </row>
    <row r="85" spans="1:3" ht="15" customHeight="1">
      <c r="A85" s="66" t="s">
        <v>13</v>
      </c>
      <c r="B85" s="66" t="s">
        <v>888</v>
      </c>
      <c r="C85" s="235" t="s">
        <v>730</v>
      </c>
    </row>
    <row r="86" spans="1:3" ht="15" customHeight="1">
      <c r="A86" s="66" t="s">
        <v>21</v>
      </c>
      <c r="B86" s="66" t="s">
        <v>889</v>
      </c>
      <c r="C86" s="235" t="s">
        <v>730</v>
      </c>
    </row>
    <row r="87" spans="1:3" ht="15" customHeight="1">
      <c r="A87" s="66" t="s">
        <v>19</v>
      </c>
      <c r="B87" s="66" t="s">
        <v>890</v>
      </c>
      <c r="C87" s="235" t="s">
        <v>730</v>
      </c>
    </row>
    <row r="88" spans="1:3" ht="15" customHeight="1">
      <c r="A88" s="66" t="s">
        <v>53</v>
      </c>
      <c r="B88" s="66" t="s">
        <v>891</v>
      </c>
      <c r="C88" s="235" t="s">
        <v>730</v>
      </c>
    </row>
    <row r="89" spans="1:3" ht="15" customHeight="1">
      <c r="A89" s="66" t="s">
        <v>57</v>
      </c>
      <c r="B89" s="66" t="s">
        <v>892</v>
      </c>
      <c r="C89" s="235" t="s">
        <v>730</v>
      </c>
    </row>
    <row r="90" spans="1:3" ht="15" customHeight="1">
      <c r="A90" s="66" t="s">
        <v>893</v>
      </c>
      <c r="B90" s="66" t="s">
        <v>894</v>
      </c>
      <c r="C90" s="235" t="s">
        <v>730</v>
      </c>
    </row>
    <row r="91" spans="1:3" ht="15" customHeight="1">
      <c r="A91" s="66" t="s">
        <v>90</v>
      </c>
      <c r="B91" s="66" t="s">
        <v>895</v>
      </c>
      <c r="C91" s="235" t="s">
        <v>730</v>
      </c>
    </row>
    <row r="92" spans="1:3" ht="15" customHeight="1">
      <c r="A92" s="66" t="s">
        <v>105</v>
      </c>
      <c r="B92" s="66" t="s">
        <v>896</v>
      </c>
      <c r="C92" s="235" t="s">
        <v>730</v>
      </c>
    </row>
    <row r="93" spans="1:3" ht="15" customHeight="1">
      <c r="A93" s="66" t="s">
        <v>236</v>
      </c>
      <c r="B93" s="66" t="s">
        <v>897</v>
      </c>
      <c r="C93" s="235" t="s">
        <v>730</v>
      </c>
    </row>
    <row r="94" spans="1:3" ht="15" customHeight="1">
      <c r="A94" s="66" t="s">
        <v>898</v>
      </c>
      <c r="B94" s="66" t="s">
        <v>899</v>
      </c>
      <c r="C94" s="235" t="s">
        <v>730</v>
      </c>
    </row>
    <row r="95" spans="1:3" ht="15" customHeight="1">
      <c r="A95" s="66" t="s">
        <v>188</v>
      </c>
      <c r="B95" s="66" t="s">
        <v>900</v>
      </c>
      <c r="C95" s="235" t="s">
        <v>730</v>
      </c>
    </row>
    <row r="96" spans="1:3" ht="15" customHeight="1">
      <c r="A96" s="66" t="s">
        <v>193</v>
      </c>
      <c r="B96" s="66" t="s">
        <v>901</v>
      </c>
      <c r="C96" s="235" t="s">
        <v>730</v>
      </c>
    </row>
    <row r="97" spans="1:3" ht="15" customHeight="1">
      <c r="A97" s="66" t="s">
        <v>225</v>
      </c>
      <c r="B97" s="66" t="s">
        <v>679</v>
      </c>
      <c r="C97" s="235" t="s">
        <v>730</v>
      </c>
    </row>
    <row r="98" spans="1:3" ht="15" customHeight="1">
      <c r="A98" s="66" t="s">
        <v>269</v>
      </c>
      <c r="B98" s="66" t="s">
        <v>902</v>
      </c>
      <c r="C98" s="235" t="s">
        <v>730</v>
      </c>
    </row>
    <row r="99" spans="1:3" ht="15" customHeight="1">
      <c r="A99" s="66" t="s">
        <v>334</v>
      </c>
      <c r="B99" s="66" t="s">
        <v>903</v>
      </c>
      <c r="C99" s="235" t="s">
        <v>730</v>
      </c>
    </row>
    <row r="100" spans="1:3" ht="15" customHeight="1">
      <c r="A100" s="66" t="s">
        <v>343</v>
      </c>
      <c r="B100" s="66" t="s">
        <v>904</v>
      </c>
      <c r="C100" s="235" t="s">
        <v>730</v>
      </c>
    </row>
    <row r="101" spans="1:3" ht="15" customHeight="1">
      <c r="A101" s="66" t="s">
        <v>362</v>
      </c>
      <c r="B101" s="66" t="s">
        <v>905</v>
      </c>
      <c r="C101" s="235" t="s">
        <v>730</v>
      </c>
    </row>
    <row r="102" spans="1:3" ht="15" customHeight="1">
      <c r="A102" s="66" t="s">
        <v>167</v>
      </c>
      <c r="B102" s="236" t="s">
        <v>730</v>
      </c>
    </row>
    <row r="103" spans="1:3" ht="15" customHeight="1">
      <c r="A103" s="66" t="s">
        <v>241</v>
      </c>
      <c r="B103" s="236" t="s">
        <v>730</v>
      </c>
    </row>
    <row r="104" spans="1:3" ht="15" customHeight="1">
      <c r="A104" s="66" t="s">
        <v>280</v>
      </c>
      <c r="B104" s="236" t="s">
        <v>730</v>
      </c>
    </row>
    <row r="105" spans="1:3" ht="15" customHeight="1">
      <c r="A105" s="66" t="s">
        <v>357</v>
      </c>
      <c r="B105" s="236" t="s">
        <v>730</v>
      </c>
      <c r="C105" s="237"/>
    </row>
    <row r="106" spans="1:3" ht="26.65" customHeight="1">
      <c r="A106" s="66" t="s">
        <v>136</v>
      </c>
      <c r="B106" s="236" t="s">
        <v>730</v>
      </c>
      <c r="C106" s="237"/>
    </row>
    <row r="107" spans="1:3" ht="15" customHeight="1">
      <c r="A107" s="66" t="s">
        <v>161</v>
      </c>
      <c r="B107" s="236" t="s">
        <v>730</v>
      </c>
      <c r="C107" s="237"/>
    </row>
    <row r="108" spans="1:3" ht="15" customHeight="1">
      <c r="A108" s="66" t="s">
        <v>151</v>
      </c>
      <c r="B108" s="236" t="s">
        <v>730</v>
      </c>
      <c r="C108" s="237"/>
    </row>
    <row r="109" spans="1:3" ht="15" customHeight="1">
      <c r="A109" s="66" t="s">
        <v>213</v>
      </c>
      <c r="B109" s="236" t="s">
        <v>730</v>
      </c>
      <c r="C109" s="237"/>
    </row>
    <row r="110" spans="1:3" ht="15" customHeight="1">
      <c r="A110" s="66" t="s">
        <v>267</v>
      </c>
      <c r="B110" s="236" t="s">
        <v>730</v>
      </c>
      <c r="C110" s="237"/>
    </row>
    <row r="111" spans="1:3" ht="15" customHeight="1">
      <c r="A111" s="66" t="s">
        <v>277</v>
      </c>
      <c r="B111" s="236" t="s">
        <v>730</v>
      </c>
      <c r="C111" s="237"/>
    </row>
    <row r="112" spans="1:3" ht="15" customHeight="1">
      <c r="A112" s="238"/>
      <c r="B112" s="238"/>
      <c r="C112" s="235"/>
    </row>
  </sheetData>
  <mergeCells count="1">
    <mergeCell ref="A2: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sqref="A1:E2"/>
    </sheetView>
  </sheetViews>
  <sheetFormatPr defaultRowHeight="14.25"/>
  <cols>
    <col min="1" max="1" width="20.5703125" style="137" customWidth="1"/>
    <col min="2" max="2" width="56.85546875" style="137" customWidth="1"/>
    <col min="3" max="3" width="17.28515625" style="137" customWidth="1"/>
    <col min="4" max="4" width="9.140625" style="137"/>
    <col min="5" max="5" width="16.85546875" style="137" customWidth="1"/>
    <col min="6" max="16384" width="9.140625" style="137"/>
  </cols>
  <sheetData>
    <row r="1" spans="1:5" ht="25.5">
      <c r="A1" s="127" t="s">
        <v>526</v>
      </c>
      <c r="B1" s="133"/>
      <c r="C1" s="134"/>
      <c r="D1" s="135"/>
      <c r="E1" s="136"/>
    </row>
    <row r="2" spans="1:5">
      <c r="A2" s="206"/>
      <c r="B2" s="206"/>
      <c r="C2" s="206"/>
      <c r="D2" s="206"/>
      <c r="E2" s="206"/>
    </row>
    <row r="3" spans="1:5" ht="30">
      <c r="A3" s="138" t="s">
        <v>1</v>
      </c>
      <c r="B3" s="139" t="s">
        <v>527</v>
      </c>
      <c r="C3" s="140" t="s">
        <v>528</v>
      </c>
      <c r="D3" s="140" t="s">
        <v>529</v>
      </c>
      <c r="E3" s="141" t="s">
        <v>530</v>
      </c>
    </row>
    <row r="4" spans="1:5">
      <c r="A4" s="142" t="s">
        <v>374</v>
      </c>
      <c r="B4" s="143" t="s">
        <v>531</v>
      </c>
      <c r="C4" s="144">
        <v>4620000</v>
      </c>
      <c r="D4" s="144">
        <v>2.6</v>
      </c>
      <c r="E4" s="135">
        <v>1776923.0769230768</v>
      </c>
    </row>
    <row r="5" spans="1:5">
      <c r="A5" s="142" t="s">
        <v>426</v>
      </c>
      <c r="B5" s="143" t="s">
        <v>532</v>
      </c>
      <c r="C5" s="144">
        <v>2000000</v>
      </c>
      <c r="D5" s="144">
        <v>2.5</v>
      </c>
      <c r="E5" s="135">
        <v>800000</v>
      </c>
    </row>
    <row r="6" spans="1:5">
      <c r="A6" s="142" t="s">
        <v>373</v>
      </c>
      <c r="B6" s="143" t="s">
        <v>533</v>
      </c>
      <c r="C6" s="144">
        <v>4400000</v>
      </c>
      <c r="D6" s="144">
        <v>6.73</v>
      </c>
      <c r="E6" s="135">
        <v>653789.00445765222</v>
      </c>
    </row>
    <row r="7" spans="1:5">
      <c r="A7" s="142" t="s">
        <v>373</v>
      </c>
      <c r="B7" s="143" t="s">
        <v>545</v>
      </c>
      <c r="C7" s="144">
        <v>6000000</v>
      </c>
      <c r="D7" s="144">
        <v>9.6029999999999998</v>
      </c>
      <c r="E7" s="135">
        <v>624804.7485160887</v>
      </c>
    </row>
    <row r="8" spans="1:5">
      <c r="A8" s="142" t="s">
        <v>373</v>
      </c>
      <c r="B8" s="143" t="s">
        <v>546</v>
      </c>
      <c r="C8" s="144">
        <v>3799090</v>
      </c>
      <c r="D8" s="144">
        <v>12</v>
      </c>
      <c r="E8" s="135">
        <v>316590.83333333331</v>
      </c>
    </row>
    <row r="9" spans="1:5">
      <c r="A9" s="142" t="s">
        <v>377</v>
      </c>
      <c r="B9" s="143" t="s">
        <v>534</v>
      </c>
      <c r="C9" s="144">
        <v>400000</v>
      </c>
      <c r="D9" s="144">
        <v>1.7</v>
      </c>
      <c r="E9" s="135">
        <v>235294.11764705883</v>
      </c>
    </row>
    <row r="10" spans="1:5">
      <c r="A10" s="142" t="s">
        <v>421</v>
      </c>
      <c r="B10" s="143" t="s">
        <v>535</v>
      </c>
      <c r="C10" s="144">
        <v>3000000</v>
      </c>
      <c r="D10" s="144">
        <v>15</v>
      </c>
      <c r="E10" s="135">
        <v>200000</v>
      </c>
    </row>
    <row r="11" spans="1:5">
      <c r="A11" s="142" t="s">
        <v>417</v>
      </c>
      <c r="B11" s="143" t="s">
        <v>536</v>
      </c>
      <c r="C11" s="144">
        <v>1000000</v>
      </c>
      <c r="D11" s="144">
        <v>5.2</v>
      </c>
      <c r="E11" s="135">
        <v>192307.69230769231</v>
      </c>
    </row>
    <row r="12" spans="1:5">
      <c r="A12" s="142" t="s">
        <v>374</v>
      </c>
      <c r="B12" s="143" t="s">
        <v>547</v>
      </c>
      <c r="C12" s="144">
        <v>4212972</v>
      </c>
      <c r="D12" s="144">
        <v>24</v>
      </c>
      <c r="E12" s="135">
        <v>175540.5</v>
      </c>
    </row>
    <row r="13" spans="1:5">
      <c r="A13" s="142" t="s">
        <v>384</v>
      </c>
      <c r="B13" s="143" t="s">
        <v>537</v>
      </c>
      <c r="C13" s="144">
        <v>4000000</v>
      </c>
      <c r="D13" s="144">
        <v>24</v>
      </c>
      <c r="E13" s="135">
        <v>166666.66666666666</v>
      </c>
    </row>
    <row r="14" spans="1:5">
      <c r="A14" s="142" t="s">
        <v>427</v>
      </c>
      <c r="B14" s="143" t="s">
        <v>538</v>
      </c>
      <c r="C14" s="144">
        <v>3200000</v>
      </c>
      <c r="D14" s="144">
        <v>21</v>
      </c>
      <c r="E14" s="135">
        <v>152380.95238095237</v>
      </c>
    </row>
    <row r="15" spans="1:5">
      <c r="A15" s="142" t="s">
        <v>397</v>
      </c>
      <c r="B15" s="143" t="s">
        <v>265</v>
      </c>
      <c r="C15" s="144">
        <v>2481230</v>
      </c>
      <c r="D15" s="144">
        <v>20</v>
      </c>
      <c r="E15" s="135">
        <v>124061.5</v>
      </c>
    </row>
    <row r="16" spans="1:5">
      <c r="A16" s="142" t="s">
        <v>373</v>
      </c>
      <c r="B16" s="143" t="s">
        <v>548</v>
      </c>
      <c r="C16" s="144">
        <v>3000000</v>
      </c>
      <c r="D16" s="144">
        <v>28.434000000000001</v>
      </c>
      <c r="E16" s="135">
        <v>105507.49103186326</v>
      </c>
    </row>
    <row r="17" spans="1:5">
      <c r="A17" s="142" t="s">
        <v>414</v>
      </c>
      <c r="B17" s="143" t="s">
        <v>539</v>
      </c>
      <c r="C17" s="144">
        <v>1200000</v>
      </c>
      <c r="D17" s="144">
        <v>12</v>
      </c>
      <c r="E17" s="135">
        <v>100000</v>
      </c>
    </row>
    <row r="18" spans="1:5">
      <c r="A18" s="142" t="s">
        <v>373</v>
      </c>
      <c r="B18" s="143" t="s">
        <v>549</v>
      </c>
      <c r="C18" s="144">
        <v>10600000</v>
      </c>
      <c r="D18" s="144">
        <v>107.124</v>
      </c>
      <c r="E18" s="135">
        <v>98950.748665098392</v>
      </c>
    </row>
    <row r="19" spans="1:5">
      <c r="A19" s="145" t="s">
        <v>449</v>
      </c>
      <c r="B19" s="146" t="s">
        <v>550</v>
      </c>
      <c r="C19" s="147">
        <v>2500000</v>
      </c>
      <c r="D19" s="144">
        <v>25.48</v>
      </c>
      <c r="E19" s="135">
        <v>98116.169544740973</v>
      </c>
    </row>
    <row r="20" spans="1:5">
      <c r="A20" s="142" t="s">
        <v>379</v>
      </c>
      <c r="B20" s="143" t="s">
        <v>540</v>
      </c>
      <c r="C20" s="144">
        <v>3565991</v>
      </c>
      <c r="D20" s="144">
        <v>55</v>
      </c>
      <c r="E20" s="135">
        <v>64836.2</v>
      </c>
    </row>
    <row r="21" spans="1:5">
      <c r="A21" s="142" t="s">
        <v>377</v>
      </c>
      <c r="B21" s="143" t="s">
        <v>551</v>
      </c>
      <c r="C21" s="144">
        <v>2644465</v>
      </c>
      <c r="D21" s="144">
        <v>41</v>
      </c>
      <c r="E21" s="135">
        <v>64499.146341463413</v>
      </c>
    </row>
    <row r="22" spans="1:5">
      <c r="A22" s="142" t="s">
        <v>431</v>
      </c>
      <c r="B22" s="143" t="s">
        <v>541</v>
      </c>
      <c r="C22" s="144">
        <v>2500000</v>
      </c>
      <c r="D22" s="144">
        <v>45.56</v>
      </c>
      <c r="E22" s="135">
        <v>54872.69534679543</v>
      </c>
    </row>
    <row r="23" spans="1:5">
      <c r="A23" s="142" t="s">
        <v>375</v>
      </c>
      <c r="B23" s="143" t="s">
        <v>542</v>
      </c>
      <c r="C23" s="144">
        <v>4000000</v>
      </c>
      <c r="D23" s="144">
        <v>75</v>
      </c>
      <c r="E23" s="135">
        <v>53333.333333333336</v>
      </c>
    </row>
    <row r="24" spans="1:5">
      <c r="A24" s="142" t="s">
        <v>396</v>
      </c>
      <c r="B24" s="143" t="s">
        <v>543</v>
      </c>
      <c r="C24" s="144">
        <v>5000000</v>
      </c>
      <c r="D24" s="144">
        <v>103.527129375</v>
      </c>
      <c r="E24" s="135">
        <v>48296.519281325818</v>
      </c>
    </row>
    <row r="25" spans="1:5">
      <c r="A25" s="142" t="s">
        <v>373</v>
      </c>
      <c r="B25" s="143" t="s">
        <v>552</v>
      </c>
      <c r="C25" s="144">
        <v>40000000</v>
      </c>
      <c r="D25" s="144">
        <v>843</v>
      </c>
      <c r="E25" s="135">
        <v>47449.584816132861</v>
      </c>
    </row>
    <row r="26" spans="1:5">
      <c r="A26" s="142" t="s">
        <v>355</v>
      </c>
      <c r="B26" s="143" t="s">
        <v>544</v>
      </c>
      <c r="C26" s="144">
        <v>29721005</v>
      </c>
      <c r="D26" s="144">
        <v>725</v>
      </c>
      <c r="E26" s="135">
        <v>40994.489655172416</v>
      </c>
    </row>
    <row r="27" spans="1:5">
      <c r="A27" s="142" t="s">
        <v>377</v>
      </c>
      <c r="B27" s="143" t="s">
        <v>553</v>
      </c>
      <c r="C27" s="144">
        <v>1675000</v>
      </c>
      <c r="D27" s="144">
        <v>46.52</v>
      </c>
      <c r="E27" s="135">
        <v>36006.018916595007</v>
      </c>
    </row>
    <row r="28" spans="1:5">
      <c r="A28" s="142" t="s">
        <v>381</v>
      </c>
      <c r="B28" s="143" t="s">
        <v>554</v>
      </c>
      <c r="C28" s="144">
        <v>5500000</v>
      </c>
      <c r="D28" s="144">
        <v>160.75</v>
      </c>
      <c r="E28" s="135">
        <v>34214.618973561432</v>
      </c>
    </row>
    <row r="29" spans="1:5">
      <c r="A29" s="142" t="s">
        <v>373</v>
      </c>
      <c r="B29" s="143" t="s">
        <v>555</v>
      </c>
      <c r="C29" s="144">
        <v>2300000</v>
      </c>
      <c r="D29" s="144">
        <v>68.212999999999994</v>
      </c>
      <c r="E29" s="135">
        <v>33717.913007784446</v>
      </c>
    </row>
    <row r="30" spans="1:5">
      <c r="A30" s="142" t="s">
        <v>395</v>
      </c>
      <c r="B30" s="143" t="s">
        <v>556</v>
      </c>
      <c r="C30" s="144">
        <v>2488010</v>
      </c>
      <c r="D30" s="144">
        <v>91</v>
      </c>
      <c r="E30" s="135">
        <v>27340.76923076923</v>
      </c>
    </row>
    <row r="31" spans="1:5">
      <c r="A31" s="142" t="s">
        <v>463</v>
      </c>
      <c r="B31" s="143" t="s">
        <v>557</v>
      </c>
      <c r="C31" s="144">
        <v>3000000</v>
      </c>
      <c r="D31" s="144">
        <v>111.99</v>
      </c>
      <c r="E31" s="135">
        <v>26788.106080900081</v>
      </c>
    </row>
    <row r="32" spans="1:5">
      <c r="A32" s="142" t="s">
        <v>427</v>
      </c>
      <c r="B32" s="143" t="s">
        <v>558</v>
      </c>
      <c r="C32" s="144">
        <v>4000000</v>
      </c>
      <c r="D32" s="144">
        <v>185</v>
      </c>
      <c r="E32" s="135">
        <v>21621.62162162162</v>
      </c>
    </row>
    <row r="33" spans="1:5">
      <c r="A33" s="142" t="s">
        <v>417</v>
      </c>
      <c r="B33" s="143" t="s">
        <v>559</v>
      </c>
      <c r="C33" s="144">
        <v>5531500</v>
      </c>
      <c r="D33" s="144">
        <v>262.77</v>
      </c>
      <c r="E33" s="135">
        <v>21050.728774213192</v>
      </c>
    </row>
    <row r="34" spans="1:5">
      <c r="A34" s="142" t="s">
        <v>385</v>
      </c>
      <c r="B34" s="143" t="s">
        <v>560</v>
      </c>
      <c r="C34" s="144">
        <v>1300000</v>
      </c>
      <c r="D34" s="144">
        <v>64</v>
      </c>
      <c r="E34" s="135">
        <v>20312.5</v>
      </c>
    </row>
    <row r="35" spans="1:5">
      <c r="A35" s="142" t="s">
        <v>402</v>
      </c>
      <c r="B35" s="143" t="s">
        <v>561</v>
      </c>
      <c r="C35" s="144">
        <v>8431000</v>
      </c>
      <c r="D35" s="144">
        <v>419</v>
      </c>
      <c r="E35" s="135">
        <v>20121.718377088306</v>
      </c>
    </row>
    <row r="36" spans="1:5">
      <c r="A36" s="142" t="s">
        <v>373</v>
      </c>
      <c r="B36" s="143" t="s">
        <v>562</v>
      </c>
      <c r="C36" s="144">
        <v>10000000</v>
      </c>
      <c r="D36" s="144">
        <v>526.25</v>
      </c>
      <c r="E36" s="135">
        <v>19002.375296912112</v>
      </c>
    </row>
    <row r="37" spans="1:5">
      <c r="A37" s="142" t="s">
        <v>423</v>
      </c>
      <c r="B37" s="143" t="s">
        <v>563</v>
      </c>
      <c r="C37" s="144">
        <v>5000000</v>
      </c>
      <c r="D37" s="144">
        <v>293</v>
      </c>
      <c r="E37" s="135">
        <v>17064.846416382254</v>
      </c>
    </row>
    <row r="38" spans="1:5">
      <c r="A38" s="142" t="s">
        <v>384</v>
      </c>
      <c r="B38" s="143" t="s">
        <v>564</v>
      </c>
      <c r="C38" s="144">
        <v>20000000</v>
      </c>
      <c r="D38" s="144">
        <v>1216.25</v>
      </c>
      <c r="E38" s="135">
        <v>16443.987667009249</v>
      </c>
    </row>
    <row r="39" spans="1:5">
      <c r="A39" s="142" t="s">
        <v>463</v>
      </c>
      <c r="B39" s="143" t="s">
        <v>565</v>
      </c>
      <c r="C39" s="144">
        <v>3500000</v>
      </c>
      <c r="D39" s="144">
        <v>250</v>
      </c>
      <c r="E39" s="135">
        <v>14000</v>
      </c>
    </row>
    <row r="40" spans="1:5">
      <c r="A40" s="142" t="s">
        <v>374</v>
      </c>
      <c r="B40" s="143" t="s">
        <v>566</v>
      </c>
      <c r="C40" s="144">
        <v>14000000</v>
      </c>
      <c r="D40" s="144">
        <v>1031.9000000000001</v>
      </c>
      <c r="E40" s="135">
        <v>13567.206124624478</v>
      </c>
    </row>
    <row r="41" spans="1:5">
      <c r="A41" s="142" t="s">
        <v>413</v>
      </c>
      <c r="B41" s="143" t="s">
        <v>567</v>
      </c>
      <c r="C41" s="144">
        <v>3275605</v>
      </c>
      <c r="D41" s="144">
        <v>255</v>
      </c>
      <c r="E41" s="135">
        <v>12845.509803921568</v>
      </c>
    </row>
    <row r="42" spans="1:5">
      <c r="A42" s="142" t="s">
        <v>373</v>
      </c>
      <c r="B42" s="143" t="s">
        <v>568</v>
      </c>
      <c r="C42" s="144">
        <v>2800000</v>
      </c>
      <c r="D42" s="144">
        <v>222.41499999999999</v>
      </c>
      <c r="E42" s="135">
        <v>12589.078973990065</v>
      </c>
    </row>
    <row r="43" spans="1:5">
      <c r="A43" s="142" t="s">
        <v>406</v>
      </c>
      <c r="B43" s="143" t="s">
        <v>569</v>
      </c>
      <c r="C43" s="144">
        <v>14000000</v>
      </c>
      <c r="D43" s="144">
        <v>1126.46</v>
      </c>
      <c r="E43" s="135">
        <v>12428.315253093762</v>
      </c>
    </row>
    <row r="44" spans="1:5">
      <c r="A44" s="142" t="s">
        <v>414</v>
      </c>
      <c r="B44" s="143" t="s">
        <v>570</v>
      </c>
      <c r="C44" s="144">
        <v>5467978</v>
      </c>
      <c r="D44" s="144">
        <v>445</v>
      </c>
      <c r="E44" s="135">
        <v>12287.591011235954</v>
      </c>
    </row>
    <row r="45" spans="1:5">
      <c r="A45" s="142" t="s">
        <v>393</v>
      </c>
      <c r="B45" s="143" t="s">
        <v>571</v>
      </c>
      <c r="C45" s="144">
        <v>4482100</v>
      </c>
      <c r="D45" s="144">
        <v>384</v>
      </c>
      <c r="E45" s="135">
        <v>11672.135416666666</v>
      </c>
    </row>
    <row r="46" spans="1:5">
      <c r="A46" s="142" t="s">
        <v>380</v>
      </c>
      <c r="B46" s="143" t="s">
        <v>572</v>
      </c>
      <c r="C46" s="144">
        <v>3650000</v>
      </c>
      <c r="D46" s="144">
        <v>323.7</v>
      </c>
      <c r="E46" s="135">
        <v>11275.872721655855</v>
      </c>
    </row>
    <row r="47" spans="1:5">
      <c r="A47" s="142" t="s">
        <v>395</v>
      </c>
      <c r="B47" s="143" t="s">
        <v>573</v>
      </c>
      <c r="C47" s="144">
        <v>12000000</v>
      </c>
      <c r="D47" s="144">
        <v>1293.22</v>
      </c>
      <c r="E47" s="135">
        <v>9279.1636380507571</v>
      </c>
    </row>
    <row r="48" spans="1:5">
      <c r="A48" s="142" t="s">
        <v>395</v>
      </c>
      <c r="B48" s="143" t="s">
        <v>574</v>
      </c>
      <c r="C48" s="144">
        <v>2400000</v>
      </c>
      <c r="D48" s="144">
        <v>289</v>
      </c>
      <c r="E48" s="135">
        <v>8304.498269896194</v>
      </c>
    </row>
    <row r="49" spans="1:5">
      <c r="A49" s="142" t="s">
        <v>399</v>
      </c>
      <c r="B49" s="143" t="s">
        <v>575</v>
      </c>
      <c r="C49" s="144">
        <v>2000000</v>
      </c>
      <c r="D49" s="144">
        <v>314.43378764699997</v>
      </c>
      <c r="E49" s="135">
        <v>6360.6395959117026</v>
      </c>
    </row>
    <row r="50" spans="1:5">
      <c r="A50" s="142" t="s">
        <v>379</v>
      </c>
      <c r="B50" s="143" t="s">
        <v>576</v>
      </c>
      <c r="C50" s="144">
        <v>10000000</v>
      </c>
      <c r="D50" s="144">
        <f>1403.22+649.46</f>
        <v>2052.6800000000003</v>
      </c>
      <c r="E50" s="135">
        <v>4871.6799501139967</v>
      </c>
    </row>
    <row r="51" spans="1:5">
      <c r="A51" s="142" t="s">
        <v>374</v>
      </c>
      <c r="B51" s="143" t="s">
        <v>577</v>
      </c>
      <c r="C51" s="144">
        <v>5000000</v>
      </c>
      <c r="D51" s="144">
        <v>1104</v>
      </c>
      <c r="E51" s="135">
        <v>4528.985507246377</v>
      </c>
    </row>
    <row r="52" spans="1:5">
      <c r="A52" s="148" t="s">
        <v>376</v>
      </c>
      <c r="B52" s="149" t="s">
        <v>578</v>
      </c>
      <c r="C52" s="144">
        <v>5326978</v>
      </c>
      <c r="D52" s="144">
        <v>1188</v>
      </c>
      <c r="E52" s="135">
        <v>4483.9882154882152</v>
      </c>
    </row>
    <row r="53" spans="1:5">
      <c r="A53" s="150" t="s">
        <v>426</v>
      </c>
      <c r="B53" s="143" t="s">
        <v>579</v>
      </c>
      <c r="C53" s="144">
        <v>4000000</v>
      </c>
      <c r="D53" s="135">
        <v>981</v>
      </c>
      <c r="E53" s="135">
        <v>4077.4719673802242</v>
      </c>
    </row>
    <row r="54" spans="1:5">
      <c r="A54" s="142" t="s">
        <v>406</v>
      </c>
      <c r="B54" s="143" t="s">
        <v>580</v>
      </c>
      <c r="C54" s="144">
        <v>16500000</v>
      </c>
      <c r="D54" s="144">
        <v>4233.5280000000002</v>
      </c>
      <c r="E54" s="135">
        <v>3897.4585735585069</v>
      </c>
    </row>
    <row r="55" spans="1:5">
      <c r="A55" s="142" t="s">
        <v>378</v>
      </c>
      <c r="B55" s="143" t="s">
        <v>581</v>
      </c>
      <c r="C55" s="144">
        <v>5361200</v>
      </c>
      <c r="D55" s="144">
        <v>1557</v>
      </c>
      <c r="E55" s="135">
        <v>3443.2883750802825</v>
      </c>
    </row>
    <row r="56" spans="1:5">
      <c r="A56" s="142" t="s">
        <v>446</v>
      </c>
      <c r="B56" s="143" t="s">
        <v>575</v>
      </c>
      <c r="C56" s="144">
        <v>5000000</v>
      </c>
      <c r="D56" s="144">
        <v>1500</v>
      </c>
      <c r="E56" s="135">
        <v>3333.3333333333335</v>
      </c>
    </row>
    <row r="57" spans="1:5">
      <c r="A57" s="142" t="s">
        <v>381</v>
      </c>
      <c r="B57" s="143" t="s">
        <v>582</v>
      </c>
      <c r="C57" s="144">
        <v>12000000</v>
      </c>
      <c r="D57" s="144">
        <v>4281.7299999999996</v>
      </c>
      <c r="E57" s="135">
        <v>2802.6054889028501</v>
      </c>
    </row>
    <row r="58" spans="1:5">
      <c r="A58" s="142" t="s">
        <v>414</v>
      </c>
      <c r="B58" s="143" t="s">
        <v>583</v>
      </c>
      <c r="C58" s="144">
        <v>3246000</v>
      </c>
      <c r="D58" s="144">
        <v>1503</v>
      </c>
      <c r="E58" s="135">
        <v>2159.6806387225547</v>
      </c>
    </row>
    <row r="59" spans="1:5">
      <c r="A59" s="142" t="s">
        <v>452</v>
      </c>
      <c r="B59" s="143" t="s">
        <v>584</v>
      </c>
      <c r="C59" s="144">
        <v>2000000</v>
      </c>
      <c r="D59" s="144">
        <v>1326.76</v>
      </c>
      <c r="E59" s="135">
        <v>1507.4316379752179</v>
      </c>
    </row>
    <row r="60" spans="1:5">
      <c r="A60" s="142" t="s">
        <v>355</v>
      </c>
      <c r="B60" s="143" t="s">
        <v>585</v>
      </c>
      <c r="C60" s="144">
        <f>2300000+1883457</f>
        <v>4183457</v>
      </c>
      <c r="D60" s="144">
        <f>2804.24+146.92</f>
        <v>2951.16</v>
      </c>
      <c r="E60" s="135">
        <v>1417.5636021090013</v>
      </c>
    </row>
    <row r="61" spans="1:5">
      <c r="A61" s="142" t="s">
        <v>453</v>
      </c>
      <c r="B61" s="143" t="s">
        <v>586</v>
      </c>
      <c r="C61" s="144">
        <v>2125000</v>
      </c>
      <c r="D61" s="144">
        <v>1805</v>
      </c>
      <c r="E61" s="135">
        <v>1177.2853185595568</v>
      </c>
    </row>
    <row r="62" spans="1:5">
      <c r="A62" s="142"/>
      <c r="B62" s="143"/>
      <c r="C62" s="144"/>
      <c r="D62" s="135"/>
      <c r="E62" s="135"/>
    </row>
    <row r="63" spans="1:5">
      <c r="A63" s="142"/>
      <c r="B63" s="143"/>
      <c r="C63" s="144"/>
      <c r="D63" s="135"/>
      <c r="E63" s="135"/>
    </row>
    <row r="64" spans="1:5">
      <c r="A64" s="142"/>
      <c r="B64" s="143"/>
      <c r="C64" s="144"/>
      <c r="D64" s="135"/>
      <c r="E64" s="135"/>
    </row>
    <row r="65" spans="1:5">
      <c r="A65" s="151"/>
      <c r="B65" s="152"/>
      <c r="C65" s="153"/>
      <c r="D65" s="135"/>
      <c r="E65" s="135"/>
    </row>
    <row r="66" spans="1:5">
      <c r="A66" s="148"/>
      <c r="B66" s="149"/>
      <c r="C66" s="144"/>
      <c r="D66" s="135"/>
      <c r="E66" s="135"/>
    </row>
    <row r="67" spans="1:5">
      <c r="A67" s="142"/>
      <c r="B67" s="143"/>
      <c r="C67" s="144"/>
      <c r="D67" s="135"/>
      <c r="E67" s="135"/>
    </row>
    <row r="68" spans="1:5">
      <c r="A68" s="142"/>
      <c r="B68" s="149"/>
      <c r="C68" s="144"/>
      <c r="D68" s="135"/>
      <c r="E68" s="135"/>
    </row>
    <row r="69" spans="1:5">
      <c r="A69" s="142"/>
      <c r="B69" s="143"/>
      <c r="C69" s="144"/>
      <c r="D69" s="135"/>
      <c r="E69" s="135"/>
    </row>
    <row r="70" spans="1:5">
      <c r="A70" s="142"/>
      <c r="B70" s="143"/>
      <c r="C70" s="144"/>
      <c r="D70" s="135"/>
      <c r="E70" s="135"/>
    </row>
    <row r="71" spans="1:5">
      <c r="A71" s="142"/>
      <c r="B71" s="143"/>
      <c r="C71" s="144"/>
      <c r="D71" s="135"/>
      <c r="E71" s="135"/>
    </row>
    <row r="72" spans="1:5">
      <c r="A72" s="142"/>
      <c r="B72" s="143"/>
      <c r="C72" s="144"/>
      <c r="D72" s="135"/>
      <c r="E72" s="136"/>
    </row>
  </sheetData>
  <sortState ref="A4:E61">
    <sortCondition descending="1" ref="E4:E61"/>
  </sortState>
  <mergeCells count="1">
    <mergeCell ref="A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zoomScaleNormal="95" zoomScaleSheetLayoutView="97" workbookViewId="0">
      <selection activeCell="F8" sqref="F8"/>
    </sheetView>
  </sheetViews>
  <sheetFormatPr defaultRowHeight="15" customHeight="1"/>
  <cols>
    <col min="1" max="1" width="26.42578125" style="98" customWidth="1"/>
    <col min="2" max="2" width="9.140625" style="98"/>
    <col min="3" max="3" width="13.42578125" style="98" customWidth="1"/>
    <col min="4" max="4" width="13.5703125" style="98" customWidth="1"/>
    <col min="5" max="5" width="9.42578125" style="98" customWidth="1"/>
    <col min="6" max="256" width="9.140625" style="98"/>
    <col min="257" max="257" width="26.42578125" style="98" customWidth="1"/>
    <col min="258" max="260" width="9.140625" style="98"/>
    <col min="261" max="261" width="9.42578125" style="98" customWidth="1"/>
    <col min="262" max="512" width="9.140625" style="98"/>
    <col min="513" max="513" width="26.42578125" style="98" customWidth="1"/>
    <col min="514" max="516" width="9.140625" style="98"/>
    <col min="517" max="517" width="9.42578125" style="98" customWidth="1"/>
    <col min="518" max="768" width="9.140625" style="98"/>
    <col min="769" max="769" width="26.42578125" style="98" customWidth="1"/>
    <col min="770" max="772" width="9.140625" style="98"/>
    <col min="773" max="773" width="9.42578125" style="98" customWidth="1"/>
    <col min="774" max="1024" width="9.140625" style="98"/>
    <col min="1025" max="1025" width="26.42578125" style="98" customWidth="1"/>
    <col min="1026" max="1028" width="9.140625" style="98"/>
    <col min="1029" max="1029" width="9.42578125" style="98" customWidth="1"/>
    <col min="1030" max="1280" width="9.140625" style="98"/>
    <col min="1281" max="1281" width="26.42578125" style="98" customWidth="1"/>
    <col min="1282" max="1284" width="9.140625" style="98"/>
    <col min="1285" max="1285" width="9.42578125" style="98" customWidth="1"/>
    <col min="1286" max="1536" width="9.140625" style="98"/>
    <col min="1537" max="1537" width="26.42578125" style="98" customWidth="1"/>
    <col min="1538" max="1540" width="9.140625" style="98"/>
    <col min="1541" max="1541" width="9.42578125" style="98" customWidth="1"/>
    <col min="1542" max="1792" width="9.140625" style="98"/>
    <col min="1793" max="1793" width="26.42578125" style="98" customWidth="1"/>
    <col min="1794" max="1796" width="9.140625" style="98"/>
    <col min="1797" max="1797" width="9.42578125" style="98" customWidth="1"/>
    <col min="1798" max="2048" width="9.140625" style="98"/>
    <col min="2049" max="2049" width="26.42578125" style="98" customWidth="1"/>
    <col min="2050" max="2052" width="9.140625" style="98"/>
    <col min="2053" max="2053" width="9.42578125" style="98" customWidth="1"/>
    <col min="2054" max="2304" width="9.140625" style="98"/>
    <col min="2305" max="2305" width="26.42578125" style="98" customWidth="1"/>
    <col min="2306" max="2308" width="9.140625" style="98"/>
    <col min="2309" max="2309" width="9.42578125" style="98" customWidth="1"/>
    <col min="2310" max="2560" width="9.140625" style="98"/>
    <col min="2561" max="2561" width="26.42578125" style="98" customWidth="1"/>
    <col min="2562" max="2564" width="9.140625" style="98"/>
    <col min="2565" max="2565" width="9.42578125" style="98" customWidth="1"/>
    <col min="2566" max="2816" width="9.140625" style="98"/>
    <col min="2817" max="2817" width="26.42578125" style="98" customWidth="1"/>
    <col min="2818" max="2820" width="9.140625" style="98"/>
    <col min="2821" max="2821" width="9.42578125" style="98" customWidth="1"/>
    <col min="2822" max="3072" width="9.140625" style="98"/>
    <col min="3073" max="3073" width="26.42578125" style="98" customWidth="1"/>
    <col min="3074" max="3076" width="9.140625" style="98"/>
    <col min="3077" max="3077" width="9.42578125" style="98" customWidth="1"/>
    <col min="3078" max="3328" width="9.140625" style="98"/>
    <col min="3329" max="3329" width="26.42578125" style="98" customWidth="1"/>
    <col min="3330" max="3332" width="9.140625" style="98"/>
    <col min="3333" max="3333" width="9.42578125" style="98" customWidth="1"/>
    <col min="3334" max="3584" width="9.140625" style="98"/>
    <col min="3585" max="3585" width="26.42578125" style="98" customWidth="1"/>
    <col min="3586" max="3588" width="9.140625" style="98"/>
    <col min="3589" max="3589" width="9.42578125" style="98" customWidth="1"/>
    <col min="3590" max="3840" width="9.140625" style="98"/>
    <col min="3841" max="3841" width="26.42578125" style="98" customWidth="1"/>
    <col min="3842" max="3844" width="9.140625" style="98"/>
    <col min="3845" max="3845" width="9.42578125" style="98" customWidth="1"/>
    <col min="3846" max="4096" width="9.140625" style="98"/>
    <col min="4097" max="4097" width="26.42578125" style="98" customWidth="1"/>
    <col min="4098" max="4100" width="9.140625" style="98"/>
    <col min="4101" max="4101" width="9.42578125" style="98" customWidth="1"/>
    <col min="4102" max="4352" width="9.140625" style="98"/>
    <col min="4353" max="4353" width="26.42578125" style="98" customWidth="1"/>
    <col min="4354" max="4356" width="9.140625" style="98"/>
    <col min="4357" max="4357" width="9.42578125" style="98" customWidth="1"/>
    <col min="4358" max="4608" width="9.140625" style="98"/>
    <col min="4609" max="4609" width="26.42578125" style="98" customWidth="1"/>
    <col min="4610" max="4612" width="9.140625" style="98"/>
    <col min="4613" max="4613" width="9.42578125" style="98" customWidth="1"/>
    <col min="4614" max="4864" width="9.140625" style="98"/>
    <col min="4865" max="4865" width="26.42578125" style="98" customWidth="1"/>
    <col min="4866" max="4868" width="9.140625" style="98"/>
    <col min="4869" max="4869" width="9.42578125" style="98" customWidth="1"/>
    <col min="4870" max="5120" width="9.140625" style="98"/>
    <col min="5121" max="5121" width="26.42578125" style="98" customWidth="1"/>
    <col min="5122" max="5124" width="9.140625" style="98"/>
    <col min="5125" max="5125" width="9.42578125" style="98" customWidth="1"/>
    <col min="5126" max="5376" width="9.140625" style="98"/>
    <col min="5377" max="5377" width="26.42578125" style="98" customWidth="1"/>
    <col min="5378" max="5380" width="9.140625" style="98"/>
    <col min="5381" max="5381" width="9.42578125" style="98" customWidth="1"/>
    <col min="5382" max="5632" width="9.140625" style="98"/>
    <col min="5633" max="5633" width="26.42578125" style="98" customWidth="1"/>
    <col min="5634" max="5636" width="9.140625" style="98"/>
    <col min="5637" max="5637" width="9.42578125" style="98" customWidth="1"/>
    <col min="5638" max="5888" width="9.140625" style="98"/>
    <col min="5889" max="5889" width="26.42578125" style="98" customWidth="1"/>
    <col min="5890" max="5892" width="9.140625" style="98"/>
    <col min="5893" max="5893" width="9.42578125" style="98" customWidth="1"/>
    <col min="5894" max="6144" width="9.140625" style="98"/>
    <col min="6145" max="6145" width="26.42578125" style="98" customWidth="1"/>
    <col min="6146" max="6148" width="9.140625" style="98"/>
    <col min="6149" max="6149" width="9.42578125" style="98" customWidth="1"/>
    <col min="6150" max="6400" width="9.140625" style="98"/>
    <col min="6401" max="6401" width="26.42578125" style="98" customWidth="1"/>
    <col min="6402" max="6404" width="9.140625" style="98"/>
    <col min="6405" max="6405" width="9.42578125" style="98" customWidth="1"/>
    <col min="6406" max="6656" width="9.140625" style="98"/>
    <col min="6657" max="6657" width="26.42578125" style="98" customWidth="1"/>
    <col min="6658" max="6660" width="9.140625" style="98"/>
    <col min="6661" max="6661" width="9.42578125" style="98" customWidth="1"/>
    <col min="6662" max="6912" width="9.140625" style="98"/>
    <col min="6913" max="6913" width="26.42578125" style="98" customWidth="1"/>
    <col min="6914" max="6916" width="9.140625" style="98"/>
    <col min="6917" max="6917" width="9.42578125" style="98" customWidth="1"/>
    <col min="6918" max="7168" width="9.140625" style="98"/>
    <col min="7169" max="7169" width="26.42578125" style="98" customWidth="1"/>
    <col min="7170" max="7172" width="9.140625" style="98"/>
    <col min="7173" max="7173" width="9.42578125" style="98" customWidth="1"/>
    <col min="7174" max="7424" width="9.140625" style="98"/>
    <col min="7425" max="7425" width="26.42578125" style="98" customWidth="1"/>
    <col min="7426" max="7428" width="9.140625" style="98"/>
    <col min="7429" max="7429" width="9.42578125" style="98" customWidth="1"/>
    <col min="7430" max="7680" width="9.140625" style="98"/>
    <col min="7681" max="7681" width="26.42578125" style="98" customWidth="1"/>
    <col min="7682" max="7684" width="9.140625" style="98"/>
    <col min="7685" max="7685" width="9.42578125" style="98" customWidth="1"/>
    <col min="7686" max="7936" width="9.140625" style="98"/>
    <col min="7937" max="7937" width="26.42578125" style="98" customWidth="1"/>
    <col min="7938" max="7940" width="9.140625" style="98"/>
    <col min="7941" max="7941" width="9.42578125" style="98" customWidth="1"/>
    <col min="7942" max="8192" width="9.140625" style="98"/>
    <col min="8193" max="8193" width="26.42578125" style="98" customWidth="1"/>
    <col min="8194" max="8196" width="9.140625" style="98"/>
    <col min="8197" max="8197" width="9.42578125" style="98" customWidth="1"/>
    <col min="8198" max="8448" width="9.140625" style="98"/>
    <col min="8449" max="8449" width="26.42578125" style="98" customWidth="1"/>
    <col min="8450" max="8452" width="9.140625" style="98"/>
    <col min="8453" max="8453" width="9.42578125" style="98" customWidth="1"/>
    <col min="8454" max="8704" width="9.140625" style="98"/>
    <col min="8705" max="8705" width="26.42578125" style="98" customWidth="1"/>
    <col min="8706" max="8708" width="9.140625" style="98"/>
    <col min="8709" max="8709" width="9.42578125" style="98" customWidth="1"/>
    <col min="8710" max="8960" width="9.140625" style="98"/>
    <col min="8961" max="8961" width="26.42578125" style="98" customWidth="1"/>
    <col min="8962" max="8964" width="9.140625" style="98"/>
    <col min="8965" max="8965" width="9.42578125" style="98" customWidth="1"/>
    <col min="8966" max="9216" width="9.140625" style="98"/>
    <col min="9217" max="9217" width="26.42578125" style="98" customWidth="1"/>
    <col min="9218" max="9220" width="9.140625" style="98"/>
    <col min="9221" max="9221" width="9.42578125" style="98" customWidth="1"/>
    <col min="9222" max="9472" width="9.140625" style="98"/>
    <col min="9473" max="9473" width="26.42578125" style="98" customWidth="1"/>
    <col min="9474" max="9476" width="9.140625" style="98"/>
    <col min="9477" max="9477" width="9.42578125" style="98" customWidth="1"/>
    <col min="9478" max="9728" width="9.140625" style="98"/>
    <col min="9729" max="9729" width="26.42578125" style="98" customWidth="1"/>
    <col min="9730" max="9732" width="9.140625" style="98"/>
    <col min="9733" max="9733" width="9.42578125" style="98" customWidth="1"/>
    <col min="9734" max="9984" width="9.140625" style="98"/>
    <col min="9985" max="9985" width="26.42578125" style="98" customWidth="1"/>
    <col min="9986" max="9988" width="9.140625" style="98"/>
    <col min="9989" max="9989" width="9.42578125" style="98" customWidth="1"/>
    <col min="9990" max="10240" width="9.140625" style="98"/>
    <col min="10241" max="10241" width="26.42578125" style="98" customWidth="1"/>
    <col min="10242" max="10244" width="9.140625" style="98"/>
    <col min="10245" max="10245" width="9.42578125" style="98" customWidth="1"/>
    <col min="10246" max="10496" width="9.140625" style="98"/>
    <col min="10497" max="10497" width="26.42578125" style="98" customWidth="1"/>
    <col min="10498" max="10500" width="9.140625" style="98"/>
    <col min="10501" max="10501" width="9.42578125" style="98" customWidth="1"/>
    <col min="10502" max="10752" width="9.140625" style="98"/>
    <col min="10753" max="10753" width="26.42578125" style="98" customWidth="1"/>
    <col min="10754" max="10756" width="9.140625" style="98"/>
    <col min="10757" max="10757" width="9.42578125" style="98" customWidth="1"/>
    <col min="10758" max="11008" width="9.140625" style="98"/>
    <col min="11009" max="11009" width="26.42578125" style="98" customWidth="1"/>
    <col min="11010" max="11012" width="9.140625" style="98"/>
    <col min="11013" max="11013" width="9.42578125" style="98" customWidth="1"/>
    <col min="11014" max="11264" width="9.140625" style="98"/>
    <col min="11265" max="11265" width="26.42578125" style="98" customWidth="1"/>
    <col min="11266" max="11268" width="9.140625" style="98"/>
    <col min="11269" max="11269" width="9.42578125" style="98" customWidth="1"/>
    <col min="11270" max="11520" width="9.140625" style="98"/>
    <col min="11521" max="11521" width="26.42578125" style="98" customWidth="1"/>
    <col min="11522" max="11524" width="9.140625" style="98"/>
    <col min="11525" max="11525" width="9.42578125" style="98" customWidth="1"/>
    <col min="11526" max="11776" width="9.140625" style="98"/>
    <col min="11777" max="11777" width="26.42578125" style="98" customWidth="1"/>
    <col min="11778" max="11780" width="9.140625" style="98"/>
    <col min="11781" max="11781" width="9.42578125" style="98" customWidth="1"/>
    <col min="11782" max="12032" width="9.140625" style="98"/>
    <col min="12033" max="12033" width="26.42578125" style="98" customWidth="1"/>
    <col min="12034" max="12036" width="9.140625" style="98"/>
    <col min="12037" max="12037" width="9.42578125" style="98" customWidth="1"/>
    <col min="12038" max="12288" width="9.140625" style="98"/>
    <col min="12289" max="12289" width="26.42578125" style="98" customWidth="1"/>
    <col min="12290" max="12292" width="9.140625" style="98"/>
    <col min="12293" max="12293" width="9.42578125" style="98" customWidth="1"/>
    <col min="12294" max="12544" width="9.140625" style="98"/>
    <col min="12545" max="12545" width="26.42578125" style="98" customWidth="1"/>
    <col min="12546" max="12548" width="9.140625" style="98"/>
    <col min="12549" max="12549" width="9.42578125" style="98" customWidth="1"/>
    <col min="12550" max="12800" width="9.140625" style="98"/>
    <col min="12801" max="12801" width="26.42578125" style="98" customWidth="1"/>
    <col min="12802" max="12804" width="9.140625" style="98"/>
    <col min="12805" max="12805" width="9.42578125" style="98" customWidth="1"/>
    <col min="12806" max="13056" width="9.140625" style="98"/>
    <col min="13057" max="13057" width="26.42578125" style="98" customWidth="1"/>
    <col min="13058" max="13060" width="9.140625" style="98"/>
    <col min="13061" max="13061" width="9.42578125" style="98" customWidth="1"/>
    <col min="13062" max="13312" width="9.140625" style="98"/>
    <col min="13313" max="13313" width="26.42578125" style="98" customWidth="1"/>
    <col min="13314" max="13316" width="9.140625" style="98"/>
    <col min="13317" max="13317" width="9.42578125" style="98" customWidth="1"/>
    <col min="13318" max="13568" width="9.140625" style="98"/>
    <col min="13569" max="13569" width="26.42578125" style="98" customWidth="1"/>
    <col min="13570" max="13572" width="9.140625" style="98"/>
    <col min="13573" max="13573" width="9.42578125" style="98" customWidth="1"/>
    <col min="13574" max="13824" width="9.140625" style="98"/>
    <col min="13825" max="13825" width="26.42578125" style="98" customWidth="1"/>
    <col min="13826" max="13828" width="9.140625" style="98"/>
    <col min="13829" max="13829" width="9.42578125" style="98" customWidth="1"/>
    <col min="13830" max="14080" width="9.140625" style="98"/>
    <col min="14081" max="14081" width="26.42578125" style="98" customWidth="1"/>
    <col min="14082" max="14084" width="9.140625" style="98"/>
    <col min="14085" max="14085" width="9.42578125" style="98" customWidth="1"/>
    <col min="14086" max="14336" width="9.140625" style="98"/>
    <col min="14337" max="14337" width="26.42578125" style="98" customWidth="1"/>
    <col min="14338" max="14340" width="9.140625" style="98"/>
    <col min="14341" max="14341" width="9.42578125" style="98" customWidth="1"/>
    <col min="14342" max="14592" width="9.140625" style="98"/>
    <col min="14593" max="14593" width="26.42578125" style="98" customWidth="1"/>
    <col min="14594" max="14596" width="9.140625" style="98"/>
    <col min="14597" max="14597" width="9.42578125" style="98" customWidth="1"/>
    <col min="14598" max="14848" width="9.140625" style="98"/>
    <col min="14849" max="14849" width="26.42578125" style="98" customWidth="1"/>
    <col min="14850" max="14852" width="9.140625" style="98"/>
    <col min="14853" max="14853" width="9.42578125" style="98" customWidth="1"/>
    <col min="14854" max="15104" width="9.140625" style="98"/>
    <col min="15105" max="15105" width="26.42578125" style="98" customWidth="1"/>
    <col min="15106" max="15108" width="9.140625" style="98"/>
    <col min="15109" max="15109" width="9.42578125" style="98" customWidth="1"/>
    <col min="15110" max="15360" width="9.140625" style="98"/>
    <col min="15361" max="15361" width="26.42578125" style="98" customWidth="1"/>
    <col min="15362" max="15364" width="9.140625" style="98"/>
    <col min="15365" max="15365" width="9.42578125" style="98" customWidth="1"/>
    <col min="15366" max="15616" width="9.140625" style="98"/>
    <col min="15617" max="15617" width="26.42578125" style="98" customWidth="1"/>
    <col min="15618" max="15620" width="9.140625" style="98"/>
    <col min="15621" max="15621" width="9.42578125" style="98" customWidth="1"/>
    <col min="15622" max="15872" width="9.140625" style="98"/>
    <col min="15873" max="15873" width="26.42578125" style="98" customWidth="1"/>
    <col min="15874" max="15876" width="9.140625" style="98"/>
    <col min="15877" max="15877" width="9.42578125" style="98" customWidth="1"/>
    <col min="15878" max="16128" width="9.140625" style="98"/>
    <col min="16129" max="16129" width="26.42578125" style="98" customWidth="1"/>
    <col min="16130" max="16132" width="9.140625" style="98"/>
    <col min="16133" max="16133" width="9.42578125" style="98" customWidth="1"/>
    <col min="16134" max="16384" width="9.140625" style="98"/>
  </cols>
  <sheetData>
    <row r="1" spans="1:6" ht="15" customHeight="1">
      <c r="A1" s="182" t="s">
        <v>482</v>
      </c>
      <c r="B1" s="89"/>
      <c r="C1" s="89"/>
      <c r="D1" s="89"/>
      <c r="E1" s="89"/>
      <c r="F1" s="89"/>
    </row>
    <row r="2" spans="1:6" ht="15" customHeight="1">
      <c r="A2" s="183">
        <v>2014</v>
      </c>
      <c r="B2" s="89"/>
      <c r="C2" s="89"/>
      <c r="D2" s="89"/>
      <c r="E2" s="89"/>
      <c r="F2" s="89"/>
    </row>
    <row r="3" spans="1:6" ht="71.25" customHeight="1">
      <c r="A3" s="207" t="s">
        <v>724</v>
      </c>
      <c r="B3" s="207"/>
      <c r="C3" s="207"/>
      <c r="D3" s="207"/>
      <c r="E3" s="207"/>
      <c r="F3" s="89"/>
    </row>
    <row r="4" spans="1:6" ht="84.75" customHeight="1">
      <c r="A4" s="207" t="s">
        <v>725</v>
      </c>
      <c r="B4" s="207"/>
      <c r="C4" s="207"/>
      <c r="D4" s="207"/>
      <c r="E4" s="207"/>
      <c r="F4" s="89"/>
    </row>
    <row r="5" spans="1:6" s="181" customFormat="1" ht="11.25" customHeight="1">
      <c r="A5" s="183"/>
      <c r="B5" s="183"/>
      <c r="C5" s="183"/>
      <c r="D5" s="183"/>
      <c r="E5" s="208"/>
      <c r="F5" s="208"/>
    </row>
    <row r="6" spans="1:6" s="197" customFormat="1" ht="40.5" customHeight="1">
      <c r="A6" s="184" t="s">
        <v>1</v>
      </c>
      <c r="B6" s="185" t="s">
        <v>369</v>
      </c>
      <c r="C6" s="186" t="s">
        <v>726</v>
      </c>
      <c r="D6" s="187" t="s">
        <v>728</v>
      </c>
      <c r="E6" s="188" t="s">
        <v>727</v>
      </c>
      <c r="F6" s="187" t="s">
        <v>729</v>
      </c>
    </row>
    <row r="7" spans="1:6" ht="15" customHeight="1">
      <c r="A7" s="89"/>
      <c r="B7" s="89"/>
      <c r="C7" s="89"/>
      <c r="D7" s="89"/>
      <c r="E7" s="89"/>
      <c r="F7" s="89"/>
    </row>
    <row r="8" spans="1:6" ht="15" customHeight="1">
      <c r="A8" s="189" t="s">
        <v>388</v>
      </c>
      <c r="B8" s="190">
        <v>198</v>
      </c>
      <c r="C8" s="190">
        <v>198</v>
      </c>
      <c r="D8" s="191">
        <f t="shared" ref="D8:D71" si="0">B8-C8</f>
        <v>0</v>
      </c>
      <c r="E8" s="192">
        <f t="shared" ref="E8:E71" si="1">C8/B8</f>
        <v>1</v>
      </c>
      <c r="F8" s="192">
        <f t="shared" ref="F8:F71" si="2">D8/B8</f>
        <v>0</v>
      </c>
    </row>
    <row r="9" spans="1:6" ht="15" customHeight="1">
      <c r="A9" s="189" t="s">
        <v>437</v>
      </c>
      <c r="B9" s="190">
        <v>1157</v>
      </c>
      <c r="C9" s="190">
        <v>1129</v>
      </c>
      <c r="D9" s="191">
        <f t="shared" si="0"/>
        <v>28</v>
      </c>
      <c r="E9" s="192">
        <f t="shared" si="1"/>
        <v>0.97579948141745898</v>
      </c>
      <c r="F9" s="192">
        <f t="shared" si="2"/>
        <v>2.4200518582541054E-2</v>
      </c>
    </row>
    <row r="10" spans="1:6" ht="15" customHeight="1">
      <c r="A10" s="189" t="s">
        <v>426</v>
      </c>
      <c r="B10" s="190">
        <v>5748</v>
      </c>
      <c r="C10" s="190">
        <v>5600</v>
      </c>
      <c r="D10" s="191">
        <f t="shared" si="0"/>
        <v>148</v>
      </c>
      <c r="E10" s="192">
        <f t="shared" si="1"/>
        <v>0.97425191370911624</v>
      </c>
      <c r="F10" s="192">
        <f t="shared" si="2"/>
        <v>2.5748086290883786E-2</v>
      </c>
    </row>
    <row r="11" spans="1:6" ht="15" customHeight="1">
      <c r="A11" s="189" t="s">
        <v>438</v>
      </c>
      <c r="B11" s="190">
        <v>1432</v>
      </c>
      <c r="C11" s="190">
        <v>1351</v>
      </c>
      <c r="D11" s="191">
        <f t="shared" si="0"/>
        <v>81</v>
      </c>
      <c r="E11" s="192">
        <f t="shared" si="1"/>
        <v>0.94343575418994419</v>
      </c>
      <c r="F11" s="192">
        <f t="shared" si="2"/>
        <v>5.6564245810055869E-2</v>
      </c>
    </row>
    <row r="12" spans="1:6" ht="15" customHeight="1">
      <c r="A12" s="189" t="s">
        <v>378</v>
      </c>
      <c r="B12" s="190">
        <v>5056</v>
      </c>
      <c r="C12" s="190">
        <v>4761</v>
      </c>
      <c r="D12" s="191">
        <f t="shared" si="0"/>
        <v>295</v>
      </c>
      <c r="E12" s="192">
        <f t="shared" si="1"/>
        <v>0.94165348101265822</v>
      </c>
      <c r="F12" s="192">
        <f t="shared" si="2"/>
        <v>5.8346518987341771E-2</v>
      </c>
    </row>
    <row r="13" spans="1:6" ht="15" customHeight="1">
      <c r="A13" s="189" t="s">
        <v>466</v>
      </c>
      <c r="B13" s="190">
        <v>3470</v>
      </c>
      <c r="C13" s="190">
        <v>3249</v>
      </c>
      <c r="D13" s="191">
        <f t="shared" si="0"/>
        <v>221</v>
      </c>
      <c r="E13" s="192">
        <f t="shared" si="1"/>
        <v>0.93631123919308357</v>
      </c>
      <c r="F13" s="192">
        <f t="shared" si="2"/>
        <v>6.368876080691642E-2</v>
      </c>
    </row>
    <row r="14" spans="1:6" ht="15" customHeight="1">
      <c r="A14" s="189" t="s">
        <v>387</v>
      </c>
      <c r="B14" s="190">
        <v>517</v>
      </c>
      <c r="C14" s="190">
        <v>479</v>
      </c>
      <c r="D14" s="191">
        <f t="shared" si="0"/>
        <v>38</v>
      </c>
      <c r="E14" s="192">
        <f t="shared" si="1"/>
        <v>0.92649903288201163</v>
      </c>
      <c r="F14" s="192">
        <f t="shared" si="2"/>
        <v>7.3500967117988397E-2</v>
      </c>
    </row>
    <row r="15" spans="1:6" ht="15" customHeight="1">
      <c r="A15" s="189" t="s">
        <v>440</v>
      </c>
      <c r="B15" s="190">
        <v>1573</v>
      </c>
      <c r="C15" s="190">
        <v>1444</v>
      </c>
      <c r="D15" s="191">
        <f t="shared" si="0"/>
        <v>129</v>
      </c>
      <c r="E15" s="192">
        <f t="shared" si="1"/>
        <v>0.91799109980928162</v>
      </c>
      <c r="F15" s="192">
        <f t="shared" si="2"/>
        <v>8.2008900190718367E-2</v>
      </c>
    </row>
    <row r="16" spans="1:6" ht="15" customHeight="1">
      <c r="A16" s="189" t="s">
        <v>386</v>
      </c>
      <c r="B16" s="190">
        <v>847</v>
      </c>
      <c r="C16" s="190">
        <v>758</v>
      </c>
      <c r="D16" s="191">
        <f t="shared" si="0"/>
        <v>89</v>
      </c>
      <c r="E16" s="192">
        <f t="shared" si="1"/>
        <v>0.89492325855962218</v>
      </c>
      <c r="F16" s="192">
        <f t="shared" si="2"/>
        <v>0.1050767414403778</v>
      </c>
    </row>
    <row r="17" spans="1:6" ht="15" customHeight="1">
      <c r="A17" s="189" t="s">
        <v>395</v>
      </c>
      <c r="B17" s="190">
        <v>3684</v>
      </c>
      <c r="C17" s="190">
        <v>3152</v>
      </c>
      <c r="D17" s="191">
        <f t="shared" si="0"/>
        <v>532</v>
      </c>
      <c r="E17" s="192">
        <f t="shared" si="1"/>
        <v>0.85559174809989147</v>
      </c>
      <c r="F17" s="192">
        <f t="shared" si="2"/>
        <v>0.14440825190010859</v>
      </c>
    </row>
    <row r="18" spans="1:6" ht="15" customHeight="1">
      <c r="A18" s="189" t="s">
        <v>431</v>
      </c>
      <c r="B18" s="190">
        <v>2972</v>
      </c>
      <c r="C18" s="190">
        <v>2536</v>
      </c>
      <c r="D18" s="191">
        <f t="shared" si="0"/>
        <v>436</v>
      </c>
      <c r="E18" s="192">
        <f t="shared" si="1"/>
        <v>0.85329744279946163</v>
      </c>
      <c r="F18" s="192">
        <f t="shared" si="2"/>
        <v>0.14670255720053835</v>
      </c>
    </row>
    <row r="19" spans="1:6" ht="15" customHeight="1">
      <c r="A19" s="189" t="s">
        <v>400</v>
      </c>
      <c r="B19" s="190">
        <v>1903</v>
      </c>
      <c r="C19" s="190">
        <v>1609</v>
      </c>
      <c r="D19" s="191">
        <f t="shared" si="0"/>
        <v>294</v>
      </c>
      <c r="E19" s="192">
        <f t="shared" si="1"/>
        <v>0.8455070940620073</v>
      </c>
      <c r="F19" s="192">
        <f t="shared" si="2"/>
        <v>0.15449290593799264</v>
      </c>
    </row>
    <row r="20" spans="1:6" ht="15" customHeight="1">
      <c r="A20" s="189" t="s">
        <v>380</v>
      </c>
      <c r="B20" s="190">
        <v>6541</v>
      </c>
      <c r="C20" s="190">
        <v>5518</v>
      </c>
      <c r="D20" s="191">
        <f t="shared" si="0"/>
        <v>1023</v>
      </c>
      <c r="E20" s="192">
        <f t="shared" si="1"/>
        <v>0.84360189573459721</v>
      </c>
      <c r="F20" s="192">
        <f t="shared" si="2"/>
        <v>0.15639810426540285</v>
      </c>
    </row>
    <row r="21" spans="1:6" ht="15" customHeight="1">
      <c r="A21" s="189" t="s">
        <v>470</v>
      </c>
      <c r="B21" s="190">
        <v>2224</v>
      </c>
      <c r="C21" s="190">
        <v>1873</v>
      </c>
      <c r="D21" s="191">
        <f t="shared" si="0"/>
        <v>351</v>
      </c>
      <c r="E21" s="192">
        <f t="shared" si="1"/>
        <v>0.84217625899280579</v>
      </c>
      <c r="F21" s="192">
        <f t="shared" si="2"/>
        <v>0.15782374100719423</v>
      </c>
    </row>
    <row r="22" spans="1:6" ht="15" customHeight="1">
      <c r="A22" s="189" t="s">
        <v>441</v>
      </c>
      <c r="B22" s="190">
        <v>607</v>
      </c>
      <c r="C22" s="190">
        <v>502</v>
      </c>
      <c r="D22" s="191">
        <f t="shared" si="0"/>
        <v>105</v>
      </c>
      <c r="E22" s="192">
        <f t="shared" si="1"/>
        <v>0.82701812191103785</v>
      </c>
      <c r="F22" s="192">
        <f t="shared" si="2"/>
        <v>0.17298187808896212</v>
      </c>
    </row>
    <row r="23" spans="1:6" ht="15" customHeight="1">
      <c r="A23" s="189" t="s">
        <v>429</v>
      </c>
      <c r="B23" s="190">
        <v>3102</v>
      </c>
      <c r="C23" s="190">
        <v>2507</v>
      </c>
      <c r="D23" s="191">
        <f t="shared" si="0"/>
        <v>595</v>
      </c>
      <c r="E23" s="192">
        <f t="shared" si="1"/>
        <v>0.80818826563507418</v>
      </c>
      <c r="F23" s="192">
        <f t="shared" si="2"/>
        <v>0.19181173436492585</v>
      </c>
    </row>
    <row r="24" spans="1:6" ht="15" customHeight="1">
      <c r="A24" s="189" t="s">
        <v>416</v>
      </c>
      <c r="B24" s="190">
        <v>10493</v>
      </c>
      <c r="C24" s="190">
        <v>8458</v>
      </c>
      <c r="D24" s="191">
        <f t="shared" si="0"/>
        <v>2035</v>
      </c>
      <c r="E24" s="192">
        <f t="shared" si="1"/>
        <v>0.80606118364624035</v>
      </c>
      <c r="F24" s="192">
        <f t="shared" si="2"/>
        <v>0.19393881635375965</v>
      </c>
    </row>
    <row r="25" spans="1:6" ht="15" customHeight="1">
      <c r="A25" s="189" t="s">
        <v>473</v>
      </c>
      <c r="B25" s="190">
        <v>4424</v>
      </c>
      <c r="C25" s="190">
        <v>3543</v>
      </c>
      <c r="D25" s="191">
        <f t="shared" si="0"/>
        <v>881</v>
      </c>
      <c r="E25" s="192">
        <f t="shared" si="1"/>
        <v>0.80085895117540684</v>
      </c>
      <c r="F25" s="192">
        <f t="shared" si="2"/>
        <v>0.19914104882459313</v>
      </c>
    </row>
    <row r="26" spans="1:6" ht="15" customHeight="1">
      <c r="A26" s="189" t="s">
        <v>433</v>
      </c>
      <c r="B26" s="190">
        <v>1869</v>
      </c>
      <c r="C26" s="190">
        <v>1474</v>
      </c>
      <c r="D26" s="191">
        <f t="shared" si="0"/>
        <v>395</v>
      </c>
      <c r="E26" s="192">
        <f t="shared" si="1"/>
        <v>0.78865703584804714</v>
      </c>
      <c r="F26" s="192">
        <f t="shared" si="2"/>
        <v>0.21134296415195292</v>
      </c>
    </row>
    <row r="27" spans="1:6" ht="15" customHeight="1">
      <c r="A27" s="189" t="s">
        <v>434</v>
      </c>
      <c r="B27" s="190">
        <v>1528</v>
      </c>
      <c r="C27" s="190">
        <v>1192</v>
      </c>
      <c r="D27" s="191">
        <f t="shared" si="0"/>
        <v>336</v>
      </c>
      <c r="E27" s="192">
        <f t="shared" si="1"/>
        <v>0.78010471204188481</v>
      </c>
      <c r="F27" s="192">
        <f t="shared" si="2"/>
        <v>0.21989528795811519</v>
      </c>
    </row>
    <row r="28" spans="1:6" ht="15" customHeight="1">
      <c r="A28" s="189" t="s">
        <v>382</v>
      </c>
      <c r="B28" s="190">
        <v>3125</v>
      </c>
      <c r="C28" s="190">
        <v>2425</v>
      </c>
      <c r="D28" s="191">
        <f t="shared" si="0"/>
        <v>700</v>
      </c>
      <c r="E28" s="192">
        <f t="shared" si="1"/>
        <v>0.77600000000000002</v>
      </c>
      <c r="F28" s="192">
        <f t="shared" si="2"/>
        <v>0.224</v>
      </c>
    </row>
    <row r="29" spans="1:6" ht="15" customHeight="1">
      <c r="A29" s="189" t="s">
        <v>427</v>
      </c>
      <c r="B29" s="190">
        <v>5159</v>
      </c>
      <c r="C29" s="190">
        <v>3844</v>
      </c>
      <c r="D29" s="191">
        <f t="shared" si="0"/>
        <v>1315</v>
      </c>
      <c r="E29" s="192">
        <f t="shared" si="1"/>
        <v>0.74510564062802864</v>
      </c>
      <c r="F29" s="192">
        <f t="shared" si="2"/>
        <v>0.2548943593719713</v>
      </c>
    </row>
    <row r="30" spans="1:6" ht="15" customHeight="1">
      <c r="A30" s="189" t="s">
        <v>472</v>
      </c>
      <c r="B30" s="190">
        <v>1412</v>
      </c>
      <c r="C30" s="190">
        <v>1041</v>
      </c>
      <c r="D30" s="191">
        <f t="shared" si="0"/>
        <v>371</v>
      </c>
      <c r="E30" s="192">
        <f t="shared" si="1"/>
        <v>0.7372521246458924</v>
      </c>
      <c r="F30" s="192">
        <f t="shared" si="2"/>
        <v>0.26274787535410765</v>
      </c>
    </row>
    <row r="31" spans="1:6" ht="15" customHeight="1">
      <c r="A31" s="189" t="s">
        <v>399</v>
      </c>
      <c r="B31" s="190">
        <v>5884</v>
      </c>
      <c r="C31" s="190">
        <v>3982</v>
      </c>
      <c r="D31" s="191">
        <f t="shared" si="0"/>
        <v>1902</v>
      </c>
      <c r="E31" s="192">
        <f t="shared" si="1"/>
        <v>0.67675050985723995</v>
      </c>
      <c r="F31" s="192">
        <f t="shared" si="2"/>
        <v>0.32324949014276005</v>
      </c>
    </row>
    <row r="32" spans="1:6" ht="15" customHeight="1">
      <c r="A32" s="189" t="s">
        <v>471</v>
      </c>
      <c r="B32" s="190">
        <v>3892</v>
      </c>
      <c r="C32" s="190">
        <v>2506</v>
      </c>
      <c r="D32" s="191">
        <f t="shared" si="0"/>
        <v>1386</v>
      </c>
      <c r="E32" s="192">
        <f t="shared" si="1"/>
        <v>0.64388489208633093</v>
      </c>
      <c r="F32" s="192">
        <f t="shared" si="2"/>
        <v>0.35611510791366907</v>
      </c>
    </row>
    <row r="33" spans="1:6" ht="15" customHeight="1">
      <c r="A33" s="189" t="s">
        <v>439</v>
      </c>
      <c r="B33" s="190">
        <v>2378</v>
      </c>
      <c r="C33" s="190">
        <v>1520</v>
      </c>
      <c r="D33" s="191">
        <f t="shared" si="0"/>
        <v>858</v>
      </c>
      <c r="E33" s="192">
        <f t="shared" si="1"/>
        <v>0.63919259882253998</v>
      </c>
      <c r="F33" s="192">
        <f t="shared" si="2"/>
        <v>0.36080740117746007</v>
      </c>
    </row>
    <row r="34" spans="1:6" ht="15" customHeight="1">
      <c r="A34" s="189" t="s">
        <v>383</v>
      </c>
      <c r="B34" s="190">
        <v>4905</v>
      </c>
      <c r="C34" s="190">
        <v>3079</v>
      </c>
      <c r="D34" s="191">
        <f t="shared" si="0"/>
        <v>1826</v>
      </c>
      <c r="E34" s="192">
        <f t="shared" si="1"/>
        <v>0.62772680937818548</v>
      </c>
      <c r="F34" s="192">
        <f t="shared" si="2"/>
        <v>0.37227319062181446</v>
      </c>
    </row>
    <row r="35" spans="1:6" ht="15" customHeight="1">
      <c r="A35" s="189" t="s">
        <v>469</v>
      </c>
      <c r="B35" s="190">
        <v>2400</v>
      </c>
      <c r="C35" s="190">
        <v>1500</v>
      </c>
      <c r="D35" s="191">
        <f t="shared" si="0"/>
        <v>900</v>
      </c>
      <c r="E35" s="192">
        <f t="shared" si="1"/>
        <v>0.625</v>
      </c>
      <c r="F35" s="192">
        <f t="shared" si="2"/>
        <v>0.375</v>
      </c>
    </row>
    <row r="36" spans="1:6" ht="15" customHeight="1">
      <c r="A36" s="189" t="s">
        <v>461</v>
      </c>
      <c r="B36" s="190">
        <v>11722</v>
      </c>
      <c r="C36" s="190">
        <v>7163</v>
      </c>
      <c r="D36" s="191">
        <f t="shared" si="0"/>
        <v>4559</v>
      </c>
      <c r="E36" s="192">
        <f t="shared" si="1"/>
        <v>0.61107319570039242</v>
      </c>
      <c r="F36" s="192">
        <f t="shared" si="2"/>
        <v>0.38892680429960758</v>
      </c>
    </row>
    <row r="37" spans="1:6" ht="15" customHeight="1">
      <c r="A37" s="189" t="s">
        <v>422</v>
      </c>
      <c r="B37" s="190">
        <v>3079</v>
      </c>
      <c r="C37" s="190">
        <v>1872</v>
      </c>
      <c r="D37" s="191">
        <f t="shared" si="0"/>
        <v>1207</v>
      </c>
      <c r="E37" s="192">
        <f t="shared" si="1"/>
        <v>0.60798960701526472</v>
      </c>
      <c r="F37" s="192">
        <f t="shared" si="2"/>
        <v>0.39201039298473528</v>
      </c>
    </row>
    <row r="38" spans="1:6" ht="15" customHeight="1">
      <c r="A38" s="189" t="s">
        <v>385</v>
      </c>
      <c r="B38" s="190">
        <v>1442</v>
      </c>
      <c r="C38" s="190">
        <v>870</v>
      </c>
      <c r="D38" s="191">
        <f t="shared" si="0"/>
        <v>572</v>
      </c>
      <c r="E38" s="192">
        <f t="shared" si="1"/>
        <v>0.60332871012482658</v>
      </c>
      <c r="F38" s="192">
        <f t="shared" si="2"/>
        <v>0.39667128987517336</v>
      </c>
    </row>
    <row r="39" spans="1:6" ht="15" customHeight="1">
      <c r="A39" s="189" t="s">
        <v>467</v>
      </c>
      <c r="B39" s="190">
        <v>6169</v>
      </c>
      <c r="C39" s="190">
        <v>3695</v>
      </c>
      <c r="D39" s="191">
        <f t="shared" si="0"/>
        <v>2474</v>
      </c>
      <c r="E39" s="192">
        <f t="shared" si="1"/>
        <v>0.59896255470902904</v>
      </c>
      <c r="F39" s="192">
        <f t="shared" si="2"/>
        <v>0.40103744529097096</v>
      </c>
    </row>
    <row r="40" spans="1:6" ht="15" customHeight="1">
      <c r="A40" s="189" t="s">
        <v>428</v>
      </c>
      <c r="B40" s="190">
        <v>3008</v>
      </c>
      <c r="C40" s="190">
        <v>1727</v>
      </c>
      <c r="D40" s="191">
        <f t="shared" si="0"/>
        <v>1281</v>
      </c>
      <c r="E40" s="192">
        <f t="shared" si="1"/>
        <v>0.57413563829787229</v>
      </c>
      <c r="F40" s="192">
        <f t="shared" si="2"/>
        <v>0.42586436170212766</v>
      </c>
    </row>
    <row r="41" spans="1:6" ht="15" customHeight="1">
      <c r="A41" s="189" t="s">
        <v>419</v>
      </c>
      <c r="B41" s="190">
        <v>4231</v>
      </c>
      <c r="C41" s="190">
        <v>2423</v>
      </c>
      <c r="D41" s="191">
        <f t="shared" si="0"/>
        <v>1808</v>
      </c>
      <c r="E41" s="192">
        <f t="shared" si="1"/>
        <v>0.57267785393523984</v>
      </c>
      <c r="F41" s="192">
        <f t="shared" si="2"/>
        <v>0.4273221460647601</v>
      </c>
    </row>
    <row r="42" spans="1:6" ht="15" customHeight="1">
      <c r="A42" s="189" t="s">
        <v>384</v>
      </c>
      <c r="B42" s="190">
        <v>12485</v>
      </c>
      <c r="C42" s="190">
        <v>7086</v>
      </c>
      <c r="D42" s="191">
        <f t="shared" si="0"/>
        <v>5399</v>
      </c>
      <c r="E42" s="192">
        <f t="shared" si="1"/>
        <v>0.56756107328794558</v>
      </c>
      <c r="F42" s="192">
        <f t="shared" si="2"/>
        <v>0.43243892671205447</v>
      </c>
    </row>
    <row r="43" spans="1:6" ht="15" customHeight="1">
      <c r="A43" s="189" t="s">
        <v>465</v>
      </c>
      <c r="B43" s="190">
        <v>4629</v>
      </c>
      <c r="C43" s="190">
        <v>2584</v>
      </c>
      <c r="D43" s="191">
        <f t="shared" si="0"/>
        <v>2045</v>
      </c>
      <c r="E43" s="192">
        <f t="shared" si="1"/>
        <v>0.55821991790883563</v>
      </c>
      <c r="F43" s="192">
        <f t="shared" si="2"/>
        <v>0.44178008209116437</v>
      </c>
    </row>
    <row r="44" spans="1:6" ht="15" customHeight="1">
      <c r="A44" s="189" t="s">
        <v>468</v>
      </c>
      <c r="B44" s="190">
        <v>2619</v>
      </c>
      <c r="C44" s="190">
        <v>1430</v>
      </c>
      <c r="D44" s="191">
        <f t="shared" si="0"/>
        <v>1189</v>
      </c>
      <c r="E44" s="192">
        <f t="shared" si="1"/>
        <v>0.54600992745322641</v>
      </c>
      <c r="F44" s="192">
        <f t="shared" si="2"/>
        <v>0.45399007254677359</v>
      </c>
    </row>
    <row r="45" spans="1:6" ht="15" customHeight="1">
      <c r="A45" s="189" t="s">
        <v>396</v>
      </c>
      <c r="B45" s="190">
        <v>5224</v>
      </c>
      <c r="C45" s="190">
        <v>2729</v>
      </c>
      <c r="D45" s="191">
        <f t="shared" si="0"/>
        <v>2495</v>
      </c>
      <c r="E45" s="192">
        <f t="shared" si="1"/>
        <v>0.52239663093415012</v>
      </c>
      <c r="F45" s="192">
        <f t="shared" si="2"/>
        <v>0.47760336906584994</v>
      </c>
    </row>
    <row r="46" spans="1:6" ht="15" customHeight="1">
      <c r="A46" s="189" t="s">
        <v>460</v>
      </c>
      <c r="B46" s="190">
        <v>2775</v>
      </c>
      <c r="C46" s="190">
        <v>1438</v>
      </c>
      <c r="D46" s="191">
        <f t="shared" si="0"/>
        <v>1337</v>
      </c>
      <c r="E46" s="192">
        <f t="shared" si="1"/>
        <v>0.51819819819819823</v>
      </c>
      <c r="F46" s="192">
        <f t="shared" si="2"/>
        <v>0.48180180180180182</v>
      </c>
    </row>
    <row r="47" spans="1:6" ht="15" customHeight="1">
      <c r="A47" s="189" t="s">
        <v>377</v>
      </c>
      <c r="B47" s="190">
        <v>4919</v>
      </c>
      <c r="C47" s="190">
        <v>2549</v>
      </c>
      <c r="D47" s="191">
        <f t="shared" si="0"/>
        <v>2370</v>
      </c>
      <c r="E47" s="192">
        <f t="shared" si="1"/>
        <v>0.51819475503151047</v>
      </c>
      <c r="F47" s="192">
        <f t="shared" si="2"/>
        <v>0.48180524496848953</v>
      </c>
    </row>
    <row r="48" spans="1:6" ht="15" customHeight="1">
      <c r="A48" s="189" t="s">
        <v>474</v>
      </c>
      <c r="B48" s="190">
        <v>859</v>
      </c>
      <c r="C48" s="190">
        <v>441</v>
      </c>
      <c r="D48" s="191">
        <f t="shared" si="0"/>
        <v>418</v>
      </c>
      <c r="E48" s="192">
        <f t="shared" si="1"/>
        <v>0.51338766006984871</v>
      </c>
      <c r="F48" s="192">
        <f t="shared" si="2"/>
        <v>0.48661233993015135</v>
      </c>
    </row>
    <row r="49" spans="1:6" ht="15" customHeight="1">
      <c r="A49" s="189" t="s">
        <v>18</v>
      </c>
      <c r="B49" s="190">
        <v>4710</v>
      </c>
      <c r="C49" s="190">
        <v>2375</v>
      </c>
      <c r="D49" s="191">
        <f t="shared" si="0"/>
        <v>2335</v>
      </c>
      <c r="E49" s="192">
        <f t="shared" si="1"/>
        <v>0.50424628450106157</v>
      </c>
      <c r="F49" s="192">
        <f t="shared" si="2"/>
        <v>0.49575371549893843</v>
      </c>
    </row>
    <row r="50" spans="1:6" ht="15" customHeight="1">
      <c r="A50" s="189" t="s">
        <v>420</v>
      </c>
      <c r="B50" s="190">
        <v>11916</v>
      </c>
      <c r="C50" s="190">
        <v>5900</v>
      </c>
      <c r="D50" s="191">
        <f t="shared" si="0"/>
        <v>6016</v>
      </c>
      <c r="E50" s="192">
        <f t="shared" si="1"/>
        <v>0.49513259483048</v>
      </c>
      <c r="F50" s="192">
        <f t="shared" si="2"/>
        <v>0.50486740516952</v>
      </c>
    </row>
    <row r="51" spans="1:6" ht="15" customHeight="1">
      <c r="A51" s="189" t="s">
        <v>411</v>
      </c>
      <c r="B51" s="190">
        <v>7508</v>
      </c>
      <c r="C51" s="190">
        <v>3705</v>
      </c>
      <c r="D51" s="191">
        <f t="shared" si="0"/>
        <v>3803</v>
      </c>
      <c r="E51" s="192">
        <f t="shared" si="1"/>
        <v>0.49347362812999468</v>
      </c>
      <c r="F51" s="192">
        <f t="shared" si="2"/>
        <v>0.50652637187000538</v>
      </c>
    </row>
    <row r="52" spans="1:6" ht="15" customHeight="1">
      <c r="A52" s="189" t="s">
        <v>402</v>
      </c>
      <c r="B52" s="190">
        <v>3082</v>
      </c>
      <c r="C52" s="190">
        <v>1493</v>
      </c>
      <c r="D52" s="191">
        <f t="shared" si="0"/>
        <v>1589</v>
      </c>
      <c r="E52" s="192">
        <f t="shared" si="1"/>
        <v>0.4844256975989617</v>
      </c>
      <c r="F52" s="192">
        <f t="shared" si="2"/>
        <v>0.5155743024010383</v>
      </c>
    </row>
    <row r="53" spans="1:6" ht="15" customHeight="1">
      <c r="A53" s="189" t="s">
        <v>418</v>
      </c>
      <c r="B53" s="190">
        <v>5422</v>
      </c>
      <c r="C53" s="190">
        <v>2620</v>
      </c>
      <c r="D53" s="191">
        <f t="shared" si="0"/>
        <v>2802</v>
      </c>
      <c r="E53" s="192">
        <f t="shared" si="1"/>
        <v>0.48321652526742898</v>
      </c>
      <c r="F53" s="192">
        <f t="shared" si="2"/>
        <v>0.51678347473257102</v>
      </c>
    </row>
    <row r="54" spans="1:6" ht="15" customHeight="1">
      <c r="A54" s="189" t="s">
        <v>413</v>
      </c>
      <c r="B54" s="190">
        <v>27096</v>
      </c>
      <c r="C54" s="190">
        <v>13058</v>
      </c>
      <c r="D54" s="191">
        <f t="shared" si="0"/>
        <v>14038</v>
      </c>
      <c r="E54" s="192">
        <f t="shared" si="1"/>
        <v>0.48191614998523769</v>
      </c>
      <c r="F54" s="192">
        <f t="shared" si="2"/>
        <v>0.51808385001476231</v>
      </c>
    </row>
    <row r="55" spans="1:6" ht="15" customHeight="1">
      <c r="A55" s="189" t="s">
        <v>373</v>
      </c>
      <c r="B55" s="190">
        <v>39006</v>
      </c>
      <c r="C55" s="190">
        <v>18701</v>
      </c>
      <c r="D55" s="191">
        <f t="shared" si="0"/>
        <v>20305</v>
      </c>
      <c r="E55" s="192">
        <f t="shared" si="1"/>
        <v>0.47943906065733477</v>
      </c>
      <c r="F55" s="192">
        <f t="shared" si="2"/>
        <v>0.52056093934266523</v>
      </c>
    </row>
    <row r="56" spans="1:6" ht="15" customHeight="1">
      <c r="A56" s="189" t="s">
        <v>374</v>
      </c>
      <c r="B56" s="190">
        <v>5693</v>
      </c>
      <c r="C56" s="190">
        <v>2600</v>
      </c>
      <c r="D56" s="191">
        <f t="shared" si="0"/>
        <v>3093</v>
      </c>
      <c r="E56" s="192">
        <f t="shared" si="1"/>
        <v>0.45670121201475494</v>
      </c>
      <c r="F56" s="192">
        <f t="shared" si="2"/>
        <v>0.543298787985245</v>
      </c>
    </row>
    <row r="57" spans="1:6" ht="15" customHeight="1">
      <c r="A57" s="189" t="s">
        <v>463</v>
      </c>
      <c r="B57" s="190">
        <v>11246</v>
      </c>
      <c r="C57" s="190">
        <v>4907</v>
      </c>
      <c r="D57" s="191">
        <f t="shared" si="0"/>
        <v>6339</v>
      </c>
      <c r="E57" s="192">
        <f t="shared" si="1"/>
        <v>0.43633291837097637</v>
      </c>
      <c r="F57" s="192">
        <f t="shared" si="2"/>
        <v>0.56366708162902368</v>
      </c>
    </row>
    <row r="58" spans="1:6" ht="15" customHeight="1">
      <c r="A58" s="189" t="s">
        <v>425</v>
      </c>
      <c r="B58" s="190">
        <v>4818</v>
      </c>
      <c r="C58" s="190">
        <v>2036</v>
      </c>
      <c r="D58" s="191">
        <f t="shared" si="0"/>
        <v>2782</v>
      </c>
      <c r="E58" s="192">
        <f t="shared" si="1"/>
        <v>0.42258198422581983</v>
      </c>
      <c r="F58" s="192">
        <f t="shared" si="2"/>
        <v>0.57741801577418017</v>
      </c>
    </row>
    <row r="59" spans="1:6" ht="15" customHeight="1">
      <c r="A59" s="189" t="s">
        <v>355</v>
      </c>
      <c r="B59" s="190">
        <v>8513</v>
      </c>
      <c r="C59" s="190">
        <v>3499</v>
      </c>
      <c r="D59" s="191">
        <f t="shared" si="0"/>
        <v>5014</v>
      </c>
      <c r="E59" s="192">
        <f t="shared" si="1"/>
        <v>0.41101844238223895</v>
      </c>
      <c r="F59" s="192">
        <f t="shared" si="2"/>
        <v>0.58898155761776105</v>
      </c>
    </row>
    <row r="60" spans="1:6" ht="15" customHeight="1">
      <c r="A60" s="189" t="s">
        <v>379</v>
      </c>
      <c r="B60" s="190">
        <v>10815</v>
      </c>
      <c r="C60" s="190">
        <v>4440</v>
      </c>
      <c r="D60" s="191">
        <f t="shared" si="0"/>
        <v>6375</v>
      </c>
      <c r="E60" s="192">
        <f t="shared" si="1"/>
        <v>0.41054091539528431</v>
      </c>
      <c r="F60" s="192">
        <f t="shared" si="2"/>
        <v>0.58945908460471563</v>
      </c>
    </row>
    <row r="61" spans="1:6" ht="15" customHeight="1">
      <c r="A61" s="189" t="s">
        <v>430</v>
      </c>
      <c r="B61" s="190">
        <v>2188</v>
      </c>
      <c r="C61" s="190">
        <v>891</v>
      </c>
      <c r="D61" s="191">
        <f t="shared" si="0"/>
        <v>1297</v>
      </c>
      <c r="E61" s="192">
        <f t="shared" si="1"/>
        <v>0.40722120658135286</v>
      </c>
      <c r="F61" s="192">
        <f t="shared" si="2"/>
        <v>0.59277879341864714</v>
      </c>
    </row>
    <row r="62" spans="1:6" ht="15" customHeight="1">
      <c r="A62" s="189" t="s">
        <v>454</v>
      </c>
      <c r="B62" s="190">
        <v>8036</v>
      </c>
      <c r="C62" s="190">
        <v>3196</v>
      </c>
      <c r="D62" s="191">
        <f t="shared" si="0"/>
        <v>4840</v>
      </c>
      <c r="E62" s="192">
        <f t="shared" si="1"/>
        <v>0.39771030363364857</v>
      </c>
      <c r="F62" s="192">
        <f t="shared" si="2"/>
        <v>0.60228969636635143</v>
      </c>
    </row>
    <row r="63" spans="1:6" ht="15" customHeight="1">
      <c r="A63" s="189" t="s">
        <v>20</v>
      </c>
      <c r="B63" s="190">
        <v>1784</v>
      </c>
      <c r="C63" s="190">
        <v>698</v>
      </c>
      <c r="D63" s="191">
        <f t="shared" si="0"/>
        <v>1086</v>
      </c>
      <c r="E63" s="192">
        <f t="shared" si="1"/>
        <v>0.39125560538116594</v>
      </c>
      <c r="F63" s="192">
        <f t="shared" si="2"/>
        <v>0.60874439461883412</v>
      </c>
    </row>
    <row r="64" spans="1:6" ht="15" customHeight="1">
      <c r="A64" s="189" t="s">
        <v>453</v>
      </c>
      <c r="B64" s="190">
        <v>17683</v>
      </c>
      <c r="C64" s="190">
        <v>6673</v>
      </c>
      <c r="D64" s="191">
        <f t="shared" si="0"/>
        <v>11010</v>
      </c>
      <c r="E64" s="192">
        <f t="shared" si="1"/>
        <v>0.37736809364926766</v>
      </c>
      <c r="F64" s="192">
        <f t="shared" si="2"/>
        <v>0.62263190635073229</v>
      </c>
    </row>
    <row r="65" spans="1:6" ht="15" customHeight="1">
      <c r="A65" s="189" t="s">
        <v>417</v>
      </c>
      <c r="B65" s="190">
        <v>27133</v>
      </c>
      <c r="C65" s="190">
        <v>9856</v>
      </c>
      <c r="D65" s="191">
        <f t="shared" si="0"/>
        <v>17277</v>
      </c>
      <c r="E65" s="192">
        <f t="shared" si="1"/>
        <v>0.36324770574577081</v>
      </c>
      <c r="F65" s="192">
        <f t="shared" si="2"/>
        <v>0.63675229425422919</v>
      </c>
    </row>
    <row r="66" spans="1:6" ht="15" customHeight="1">
      <c r="A66" s="189" t="s">
        <v>423</v>
      </c>
      <c r="B66" s="190">
        <v>4809</v>
      </c>
      <c r="C66" s="190">
        <v>1740</v>
      </c>
      <c r="D66" s="191">
        <f t="shared" si="0"/>
        <v>3069</v>
      </c>
      <c r="E66" s="192">
        <f t="shared" si="1"/>
        <v>0.36182158452900809</v>
      </c>
      <c r="F66" s="192">
        <f t="shared" si="2"/>
        <v>0.63817841547099186</v>
      </c>
    </row>
    <row r="67" spans="1:6" ht="15" customHeight="1">
      <c r="A67" s="189" t="s">
        <v>393</v>
      </c>
      <c r="B67" s="190">
        <v>4945</v>
      </c>
      <c r="C67" s="190">
        <v>1774</v>
      </c>
      <c r="D67" s="191">
        <f t="shared" si="0"/>
        <v>3171</v>
      </c>
      <c r="E67" s="192">
        <f t="shared" si="1"/>
        <v>0.35874620829120324</v>
      </c>
      <c r="F67" s="192">
        <f t="shared" si="2"/>
        <v>0.64125379170879682</v>
      </c>
    </row>
    <row r="68" spans="1:6" ht="15" customHeight="1">
      <c r="A68" s="189" t="s">
        <v>436</v>
      </c>
      <c r="B68" s="190">
        <v>3072</v>
      </c>
      <c r="C68" s="190">
        <v>1092</v>
      </c>
      <c r="D68" s="191">
        <f t="shared" si="0"/>
        <v>1980</v>
      </c>
      <c r="E68" s="192">
        <f t="shared" si="1"/>
        <v>0.35546875</v>
      </c>
      <c r="F68" s="192">
        <f t="shared" si="2"/>
        <v>0.64453125</v>
      </c>
    </row>
    <row r="69" spans="1:6" ht="15" customHeight="1">
      <c r="A69" s="189" t="s">
        <v>456</v>
      </c>
      <c r="B69" s="190">
        <v>26004</v>
      </c>
      <c r="C69" s="190">
        <v>8793</v>
      </c>
      <c r="D69" s="191">
        <f t="shared" si="0"/>
        <v>17211</v>
      </c>
      <c r="E69" s="192">
        <f t="shared" si="1"/>
        <v>0.33814028610982927</v>
      </c>
      <c r="F69" s="192">
        <f t="shared" si="2"/>
        <v>0.66185971389017073</v>
      </c>
    </row>
    <row r="70" spans="1:6" ht="15" customHeight="1">
      <c r="A70" s="189" t="s">
        <v>410</v>
      </c>
      <c r="B70" s="190">
        <v>6159</v>
      </c>
      <c r="C70" s="190">
        <v>2069</v>
      </c>
      <c r="D70" s="191">
        <f t="shared" si="0"/>
        <v>4090</v>
      </c>
      <c r="E70" s="192">
        <f t="shared" si="1"/>
        <v>0.33593115765546355</v>
      </c>
      <c r="F70" s="192">
        <f t="shared" si="2"/>
        <v>0.66406884234453645</v>
      </c>
    </row>
    <row r="71" spans="1:6" ht="15" customHeight="1">
      <c r="A71" s="189" t="s">
        <v>464</v>
      </c>
      <c r="B71" s="190">
        <v>9390</v>
      </c>
      <c r="C71" s="190">
        <v>2911</v>
      </c>
      <c r="D71" s="191">
        <f t="shared" si="0"/>
        <v>6479</v>
      </c>
      <c r="E71" s="192">
        <f t="shared" si="1"/>
        <v>0.31001064962726305</v>
      </c>
      <c r="F71" s="192">
        <f t="shared" si="2"/>
        <v>0.68998935037273701</v>
      </c>
    </row>
    <row r="72" spans="1:6" ht="15" customHeight="1">
      <c r="A72" s="189" t="s">
        <v>397</v>
      </c>
      <c r="B72" s="190">
        <v>2983</v>
      </c>
      <c r="C72" s="190">
        <v>921</v>
      </c>
      <c r="D72" s="191">
        <f t="shared" ref="D72:D75" si="3">B72-C72</f>
        <v>2062</v>
      </c>
      <c r="E72" s="192">
        <f t="shared" ref="E72:E106" si="4">C72/B72</f>
        <v>0.30874958095876637</v>
      </c>
      <c r="F72" s="192">
        <f t="shared" ref="F72:F106" si="5">D72/B72</f>
        <v>0.69125041904123363</v>
      </c>
    </row>
    <row r="73" spans="1:6" ht="15" customHeight="1">
      <c r="A73" s="189" t="s">
        <v>457</v>
      </c>
      <c r="B73" s="190">
        <v>16122</v>
      </c>
      <c r="C73" s="190">
        <v>4977</v>
      </c>
      <c r="D73" s="191">
        <f t="shared" si="3"/>
        <v>11145</v>
      </c>
      <c r="E73" s="192">
        <f t="shared" si="4"/>
        <v>0.30870859694826946</v>
      </c>
      <c r="F73" s="192">
        <f t="shared" si="5"/>
        <v>0.69129140305173054</v>
      </c>
    </row>
    <row r="74" spans="1:6" ht="15" customHeight="1">
      <c r="A74" s="189" t="s">
        <v>421</v>
      </c>
      <c r="B74" s="190">
        <v>25423</v>
      </c>
      <c r="C74" s="190">
        <v>7608</v>
      </c>
      <c r="D74" s="191">
        <f t="shared" si="3"/>
        <v>17815</v>
      </c>
      <c r="E74" s="192">
        <f t="shared" si="4"/>
        <v>0.29925657868858907</v>
      </c>
      <c r="F74" s="192">
        <f t="shared" si="5"/>
        <v>0.70074342131141087</v>
      </c>
    </row>
    <row r="75" spans="1:6" ht="15" customHeight="1">
      <c r="A75" s="189" t="s">
        <v>381</v>
      </c>
      <c r="B75" s="190">
        <v>36177</v>
      </c>
      <c r="C75" s="190">
        <v>10050</v>
      </c>
      <c r="D75" s="191">
        <f t="shared" si="3"/>
        <v>26127</v>
      </c>
      <c r="E75" s="192">
        <f t="shared" si="4"/>
        <v>0.27780081267103407</v>
      </c>
      <c r="F75" s="192">
        <f t="shared" si="5"/>
        <v>0.72219918732896593</v>
      </c>
    </row>
    <row r="76" spans="1:6" ht="15" customHeight="1">
      <c r="A76" s="189" t="s">
        <v>455</v>
      </c>
      <c r="B76" s="190">
        <v>9401</v>
      </c>
      <c r="C76" s="190">
        <v>2438</v>
      </c>
      <c r="D76" s="191">
        <v>5597</v>
      </c>
      <c r="E76" s="192">
        <f t="shared" si="4"/>
        <v>0.25933411339219231</v>
      </c>
      <c r="F76" s="192">
        <f t="shared" si="5"/>
        <v>0.5953621955111158</v>
      </c>
    </row>
    <row r="77" spans="1:6" ht="15" customHeight="1">
      <c r="A77" s="189" t="s">
        <v>435</v>
      </c>
      <c r="B77" s="190">
        <v>1563</v>
      </c>
      <c r="C77" s="190">
        <v>403</v>
      </c>
      <c r="D77" s="191">
        <f t="shared" ref="D77:D106" si="6">B77-C77</f>
        <v>1160</v>
      </c>
      <c r="E77" s="192">
        <f t="shared" si="4"/>
        <v>0.25783749200255918</v>
      </c>
      <c r="F77" s="192">
        <f t="shared" si="5"/>
        <v>0.74216250799744077</v>
      </c>
    </row>
    <row r="78" spans="1:6" ht="15" customHeight="1">
      <c r="A78" s="189" t="s">
        <v>462</v>
      </c>
      <c r="B78" s="190">
        <v>3190</v>
      </c>
      <c r="C78" s="190">
        <v>790</v>
      </c>
      <c r="D78" s="191">
        <f t="shared" si="6"/>
        <v>2400</v>
      </c>
      <c r="E78" s="192">
        <f t="shared" si="4"/>
        <v>0.2476489028213166</v>
      </c>
      <c r="F78" s="192">
        <f t="shared" si="5"/>
        <v>0.75235109717868343</v>
      </c>
    </row>
    <row r="79" spans="1:6" ht="15" customHeight="1">
      <c r="A79" s="189" t="s">
        <v>450</v>
      </c>
      <c r="B79" s="190">
        <v>10367</v>
      </c>
      <c r="C79" s="190">
        <v>2553</v>
      </c>
      <c r="D79" s="191">
        <f t="shared" si="6"/>
        <v>7814</v>
      </c>
      <c r="E79" s="192">
        <f t="shared" si="4"/>
        <v>0.24626217806501399</v>
      </c>
      <c r="F79" s="192">
        <f t="shared" si="5"/>
        <v>0.75373782193498606</v>
      </c>
    </row>
    <row r="80" spans="1:6" ht="15" customHeight="1">
      <c r="A80" s="189" t="s">
        <v>392</v>
      </c>
      <c r="B80" s="190">
        <v>14442</v>
      </c>
      <c r="C80" s="190">
        <v>3526</v>
      </c>
      <c r="D80" s="191">
        <f t="shared" si="6"/>
        <v>10916</v>
      </c>
      <c r="E80" s="192">
        <f t="shared" si="4"/>
        <v>0.24414900983243318</v>
      </c>
      <c r="F80" s="192">
        <f t="shared" si="5"/>
        <v>0.75585099016756685</v>
      </c>
    </row>
    <row r="81" spans="1:6" ht="15" customHeight="1">
      <c r="A81" s="189" t="s">
        <v>376</v>
      </c>
      <c r="B81" s="190">
        <v>1660</v>
      </c>
      <c r="C81" s="190">
        <v>366</v>
      </c>
      <c r="D81" s="191">
        <f t="shared" si="6"/>
        <v>1294</v>
      </c>
      <c r="E81" s="192">
        <f t="shared" si="4"/>
        <v>0.22048192771084338</v>
      </c>
      <c r="F81" s="192">
        <f t="shared" si="5"/>
        <v>0.77951807228915659</v>
      </c>
    </row>
    <row r="82" spans="1:6" ht="15" customHeight="1">
      <c r="A82" s="189" t="s">
        <v>424</v>
      </c>
      <c r="B82" s="190">
        <v>3671</v>
      </c>
      <c r="C82" s="190">
        <v>809</v>
      </c>
      <c r="D82" s="191">
        <f t="shared" si="6"/>
        <v>2862</v>
      </c>
      <c r="E82" s="192">
        <f t="shared" si="4"/>
        <v>0.22037591936801962</v>
      </c>
      <c r="F82" s="192">
        <f t="shared" si="5"/>
        <v>0.77962408063198041</v>
      </c>
    </row>
    <row r="83" spans="1:6" ht="15" customHeight="1">
      <c r="A83" s="189" t="s">
        <v>408</v>
      </c>
      <c r="B83" s="190">
        <v>8508</v>
      </c>
      <c r="C83" s="190">
        <v>1864</v>
      </c>
      <c r="D83" s="191">
        <f t="shared" si="6"/>
        <v>6644</v>
      </c>
      <c r="E83" s="192">
        <f t="shared" si="4"/>
        <v>0.21908791725434884</v>
      </c>
      <c r="F83" s="192">
        <f t="shared" si="5"/>
        <v>0.78091208274565116</v>
      </c>
    </row>
    <row r="84" spans="1:6" ht="15" customHeight="1">
      <c r="A84" s="189" t="s">
        <v>414</v>
      </c>
      <c r="B84" s="190">
        <v>52915</v>
      </c>
      <c r="C84" s="190">
        <v>11503</v>
      </c>
      <c r="D84" s="191">
        <f t="shared" si="6"/>
        <v>41412</v>
      </c>
      <c r="E84" s="192">
        <f t="shared" si="4"/>
        <v>0.21738637437399602</v>
      </c>
      <c r="F84" s="192">
        <f t="shared" si="5"/>
        <v>0.78261362562600401</v>
      </c>
    </row>
    <row r="85" spans="1:6" ht="15" customHeight="1">
      <c r="A85" s="189" t="s">
        <v>398</v>
      </c>
      <c r="B85" s="190">
        <v>2531</v>
      </c>
      <c r="C85" s="190">
        <v>533</v>
      </c>
      <c r="D85" s="191">
        <f t="shared" si="6"/>
        <v>1998</v>
      </c>
      <c r="E85" s="192">
        <f t="shared" si="4"/>
        <v>0.21058870011853023</v>
      </c>
      <c r="F85" s="192">
        <f t="shared" si="5"/>
        <v>0.78941129988146974</v>
      </c>
    </row>
    <row r="86" spans="1:6" ht="15" customHeight="1">
      <c r="A86" s="189" t="s">
        <v>452</v>
      </c>
      <c r="B86" s="190">
        <v>11029</v>
      </c>
      <c r="C86" s="190">
        <v>2212</v>
      </c>
      <c r="D86" s="191">
        <f t="shared" si="6"/>
        <v>8817</v>
      </c>
      <c r="E86" s="192">
        <f t="shared" si="4"/>
        <v>0.20056215432042795</v>
      </c>
      <c r="F86" s="192">
        <f t="shared" si="5"/>
        <v>0.79943784567957199</v>
      </c>
    </row>
    <row r="87" spans="1:6" ht="15" customHeight="1">
      <c r="A87" s="189" t="s">
        <v>415</v>
      </c>
      <c r="B87" s="190">
        <v>12970</v>
      </c>
      <c r="C87" s="190">
        <v>2478</v>
      </c>
      <c r="D87" s="191">
        <f t="shared" si="6"/>
        <v>10492</v>
      </c>
      <c r="E87" s="192">
        <f t="shared" si="4"/>
        <v>0.19105628373168851</v>
      </c>
      <c r="F87" s="192">
        <f t="shared" si="5"/>
        <v>0.80894371626831152</v>
      </c>
    </row>
    <row r="88" spans="1:6" ht="15" customHeight="1">
      <c r="A88" s="189" t="s">
        <v>406</v>
      </c>
      <c r="B88" s="190">
        <v>48405</v>
      </c>
      <c r="C88" s="190">
        <v>9189</v>
      </c>
      <c r="D88" s="191">
        <f t="shared" si="6"/>
        <v>39216</v>
      </c>
      <c r="E88" s="192">
        <f t="shared" si="4"/>
        <v>0.18983576076851566</v>
      </c>
      <c r="F88" s="192">
        <f t="shared" si="5"/>
        <v>0.8101642392314844</v>
      </c>
    </row>
    <row r="89" spans="1:6" ht="15" customHeight="1">
      <c r="A89" s="189" t="s">
        <v>451</v>
      </c>
      <c r="B89" s="190">
        <v>32288</v>
      </c>
      <c r="C89" s="190">
        <v>5657</v>
      </c>
      <c r="D89" s="191">
        <f t="shared" si="6"/>
        <v>26631</v>
      </c>
      <c r="E89" s="192">
        <f t="shared" si="4"/>
        <v>0.17520441030723488</v>
      </c>
      <c r="F89" s="192">
        <f t="shared" si="5"/>
        <v>0.82479558969276512</v>
      </c>
    </row>
    <row r="90" spans="1:6" ht="15" customHeight="1">
      <c r="A90" s="189" t="s">
        <v>459</v>
      </c>
      <c r="B90" s="190">
        <v>5374</v>
      </c>
      <c r="C90" s="190">
        <v>911</v>
      </c>
      <c r="D90" s="191">
        <f t="shared" si="6"/>
        <v>4463</v>
      </c>
      <c r="E90" s="192">
        <f t="shared" si="4"/>
        <v>0.16951991068105693</v>
      </c>
      <c r="F90" s="192">
        <f t="shared" si="5"/>
        <v>0.83048008931894302</v>
      </c>
    </row>
    <row r="91" spans="1:6" ht="15" customHeight="1">
      <c r="A91" s="189" t="s">
        <v>375</v>
      </c>
      <c r="B91" s="190">
        <v>6063</v>
      </c>
      <c r="C91" s="190">
        <v>999</v>
      </c>
      <c r="D91" s="191">
        <f t="shared" si="6"/>
        <v>5064</v>
      </c>
      <c r="E91" s="192">
        <f t="shared" si="4"/>
        <v>0.16476991588322612</v>
      </c>
      <c r="F91" s="192">
        <f t="shared" si="5"/>
        <v>0.83523008411677391</v>
      </c>
    </row>
    <row r="92" spans="1:6" ht="15" customHeight="1">
      <c r="A92" s="189" t="s">
        <v>448</v>
      </c>
      <c r="B92" s="190">
        <v>24936</v>
      </c>
      <c r="C92" s="190">
        <v>3181</v>
      </c>
      <c r="D92" s="191">
        <f t="shared" si="6"/>
        <v>21755</v>
      </c>
      <c r="E92" s="192">
        <f t="shared" si="4"/>
        <v>0.12756657042027592</v>
      </c>
      <c r="F92" s="192">
        <f t="shared" si="5"/>
        <v>0.87243342957972414</v>
      </c>
    </row>
    <row r="93" spans="1:6" ht="15" customHeight="1">
      <c r="A93" s="189" t="s">
        <v>458</v>
      </c>
      <c r="B93" s="190">
        <v>20875</v>
      </c>
      <c r="C93" s="190">
        <v>2612</v>
      </c>
      <c r="D93" s="191">
        <f t="shared" si="6"/>
        <v>18263</v>
      </c>
      <c r="E93" s="192">
        <f t="shared" si="4"/>
        <v>0.12512574850299402</v>
      </c>
      <c r="F93" s="192">
        <f t="shared" si="5"/>
        <v>0.87487425149700604</v>
      </c>
    </row>
    <row r="94" spans="1:6" ht="15" customHeight="1">
      <c r="A94" s="189" t="s">
        <v>394</v>
      </c>
      <c r="B94" s="190">
        <v>16004</v>
      </c>
      <c r="C94" s="190">
        <v>1988</v>
      </c>
      <c r="D94" s="191">
        <f t="shared" si="6"/>
        <v>14016</v>
      </c>
      <c r="E94" s="192">
        <f t="shared" si="4"/>
        <v>0.12421894526368409</v>
      </c>
      <c r="F94" s="192">
        <f t="shared" si="5"/>
        <v>0.87578105473631596</v>
      </c>
    </row>
    <row r="95" spans="1:6" ht="15" customHeight="1">
      <c r="A95" s="189" t="s">
        <v>449</v>
      </c>
      <c r="B95" s="190">
        <v>65954</v>
      </c>
      <c r="C95" s="190">
        <v>8116</v>
      </c>
      <c r="D95" s="191">
        <f t="shared" si="6"/>
        <v>57838</v>
      </c>
      <c r="E95" s="192">
        <f t="shared" si="4"/>
        <v>0.12305546289838372</v>
      </c>
      <c r="F95" s="192">
        <f t="shared" si="5"/>
        <v>0.87694453710161624</v>
      </c>
    </row>
    <row r="96" spans="1:6" ht="15" customHeight="1">
      <c r="A96" s="189" t="s">
        <v>412</v>
      </c>
      <c r="B96" s="190">
        <v>49254</v>
      </c>
      <c r="C96" s="190">
        <v>5644</v>
      </c>
      <c r="D96" s="191">
        <f t="shared" si="6"/>
        <v>43610</v>
      </c>
      <c r="E96" s="192">
        <f t="shared" si="4"/>
        <v>0.11458967799569578</v>
      </c>
      <c r="F96" s="192">
        <f t="shared" si="5"/>
        <v>0.88541032200430425</v>
      </c>
    </row>
    <row r="97" spans="1:6" ht="15" customHeight="1">
      <c r="A97" s="189" t="s">
        <v>405</v>
      </c>
      <c r="B97" s="190">
        <v>27463</v>
      </c>
      <c r="C97" s="190">
        <v>3119</v>
      </c>
      <c r="D97" s="191">
        <f t="shared" si="6"/>
        <v>24344</v>
      </c>
      <c r="E97" s="192">
        <f t="shared" si="4"/>
        <v>0.1135709864180898</v>
      </c>
      <c r="F97" s="192">
        <f t="shared" si="5"/>
        <v>0.88642901358191017</v>
      </c>
    </row>
    <row r="98" spans="1:6" ht="15" customHeight="1">
      <c r="A98" s="189" t="s">
        <v>401</v>
      </c>
      <c r="B98" s="190">
        <v>2389</v>
      </c>
      <c r="C98" s="190">
        <v>230</v>
      </c>
      <c r="D98" s="191">
        <f t="shared" si="6"/>
        <v>2159</v>
      </c>
      <c r="E98" s="192">
        <f t="shared" si="4"/>
        <v>9.6274591879447466E-2</v>
      </c>
      <c r="F98" s="192">
        <f t="shared" si="5"/>
        <v>0.90372540812055258</v>
      </c>
    </row>
    <row r="99" spans="1:6" ht="15" customHeight="1">
      <c r="A99" s="189" t="s">
        <v>372</v>
      </c>
      <c r="B99" s="190">
        <v>12006</v>
      </c>
      <c r="C99" s="190">
        <v>1055</v>
      </c>
      <c r="D99" s="191">
        <f t="shared" si="6"/>
        <v>10951</v>
      </c>
      <c r="E99" s="192">
        <f t="shared" si="4"/>
        <v>8.7872730301515906E-2</v>
      </c>
      <c r="F99" s="192">
        <f t="shared" si="5"/>
        <v>0.91212726969848412</v>
      </c>
    </row>
    <row r="100" spans="1:6" ht="15" customHeight="1">
      <c r="A100" s="189" t="s">
        <v>407</v>
      </c>
      <c r="B100" s="190">
        <v>14558</v>
      </c>
      <c r="C100" s="190">
        <v>1233</v>
      </c>
      <c r="D100" s="191">
        <f t="shared" si="6"/>
        <v>13325</v>
      </c>
      <c r="E100" s="192">
        <f t="shared" si="4"/>
        <v>8.469569995878555E-2</v>
      </c>
      <c r="F100" s="192">
        <f t="shared" si="5"/>
        <v>0.91530430004121444</v>
      </c>
    </row>
    <row r="101" spans="1:6" ht="15" customHeight="1">
      <c r="A101" s="189" t="s">
        <v>409</v>
      </c>
      <c r="B101" s="190">
        <v>29767</v>
      </c>
      <c r="C101" s="190">
        <v>1802</v>
      </c>
      <c r="D101" s="191">
        <f t="shared" si="6"/>
        <v>27965</v>
      </c>
      <c r="E101" s="192">
        <f t="shared" si="4"/>
        <v>6.0536836093660763E-2</v>
      </c>
      <c r="F101" s="192">
        <f t="shared" si="5"/>
        <v>0.93946316390633922</v>
      </c>
    </row>
    <row r="102" spans="1:6" ht="15" customHeight="1">
      <c r="A102" s="189" t="s">
        <v>445</v>
      </c>
      <c r="B102" s="190">
        <v>56869</v>
      </c>
      <c r="C102" s="190">
        <v>2322</v>
      </c>
      <c r="D102" s="191">
        <f t="shared" si="6"/>
        <v>54547</v>
      </c>
      <c r="E102" s="192">
        <f t="shared" si="4"/>
        <v>4.0830681038878824E-2</v>
      </c>
      <c r="F102" s="192">
        <f t="shared" si="5"/>
        <v>0.95916931896112112</v>
      </c>
    </row>
    <row r="103" spans="1:6" ht="15" customHeight="1">
      <c r="A103" s="189" t="s">
        <v>446</v>
      </c>
      <c r="B103" s="190">
        <v>27208</v>
      </c>
      <c r="C103" s="190">
        <v>1058</v>
      </c>
      <c r="D103" s="191">
        <f t="shared" si="6"/>
        <v>26150</v>
      </c>
      <c r="E103" s="192">
        <f t="shared" si="4"/>
        <v>3.8885621875918847E-2</v>
      </c>
      <c r="F103" s="192">
        <f t="shared" si="5"/>
        <v>0.96111437812408118</v>
      </c>
    </row>
    <row r="104" spans="1:6" ht="15" customHeight="1">
      <c r="A104" s="189" t="s">
        <v>391</v>
      </c>
      <c r="B104" s="190">
        <v>25109</v>
      </c>
      <c r="C104" s="190">
        <v>850</v>
      </c>
      <c r="D104" s="191">
        <f t="shared" si="6"/>
        <v>24259</v>
      </c>
      <c r="E104" s="192">
        <f t="shared" si="4"/>
        <v>3.3852403520649964E-2</v>
      </c>
      <c r="F104" s="192">
        <f t="shared" si="5"/>
        <v>0.96614759647935</v>
      </c>
    </row>
    <row r="105" spans="1:6" ht="15" customHeight="1">
      <c r="A105" s="189" t="s">
        <v>447</v>
      </c>
      <c r="B105" s="190">
        <v>28817</v>
      </c>
      <c r="C105" s="190">
        <v>974</v>
      </c>
      <c r="D105" s="191">
        <f t="shared" si="6"/>
        <v>27843</v>
      </c>
      <c r="E105" s="192">
        <f t="shared" si="4"/>
        <v>3.3799493354617065E-2</v>
      </c>
      <c r="F105" s="192">
        <f t="shared" si="5"/>
        <v>0.96620050664538293</v>
      </c>
    </row>
    <row r="106" spans="1:6" ht="15" customHeight="1">
      <c r="A106" s="189" t="s">
        <v>444</v>
      </c>
      <c r="B106" s="190">
        <v>721439</v>
      </c>
      <c r="C106" s="190">
        <v>2400</v>
      </c>
      <c r="D106" s="191">
        <f t="shared" si="6"/>
        <v>719039</v>
      </c>
      <c r="E106" s="192">
        <f t="shared" si="4"/>
        <v>3.3266845845594706E-3</v>
      </c>
      <c r="F106" s="192">
        <f t="shared" si="5"/>
        <v>0.99667331541544057</v>
      </c>
    </row>
    <row r="107" spans="1:6" ht="15" customHeight="1">
      <c r="A107" s="193" t="s">
        <v>432</v>
      </c>
      <c r="B107" s="194" t="s">
        <v>730</v>
      </c>
      <c r="C107" s="89"/>
      <c r="D107" s="195"/>
      <c r="E107" s="196"/>
      <c r="F107" s="196"/>
    </row>
  </sheetData>
  <mergeCells count="3">
    <mergeCell ref="A3:E3"/>
    <mergeCell ref="A4:E4"/>
    <mergeCell ref="E5:F5"/>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zoomScaleNormal="140" zoomScaleSheetLayoutView="174" workbookViewId="0"/>
  </sheetViews>
  <sheetFormatPr defaultRowHeight="15" customHeight="1"/>
  <cols>
    <col min="1" max="1" width="62.140625" style="50" customWidth="1"/>
    <col min="2" max="2" width="14" style="50" customWidth="1"/>
    <col min="3" max="3" width="10" style="50" customWidth="1"/>
    <col min="4" max="256" width="9.140625" style="50"/>
    <col min="257" max="257" width="62.140625" style="50" customWidth="1"/>
    <col min="258" max="258" width="14" style="50" customWidth="1"/>
    <col min="259" max="259" width="10" style="50" customWidth="1"/>
    <col min="260" max="512" width="9.140625" style="50"/>
    <col min="513" max="513" width="62.140625" style="50" customWidth="1"/>
    <col min="514" max="514" width="14" style="50" customWidth="1"/>
    <col min="515" max="515" width="10" style="50" customWidth="1"/>
    <col min="516" max="768" width="9.140625" style="50"/>
    <col min="769" max="769" width="62.140625" style="50" customWidth="1"/>
    <col min="770" max="770" width="14" style="50" customWidth="1"/>
    <col min="771" max="771" width="10" style="50" customWidth="1"/>
    <col min="772" max="1024" width="9.140625" style="50"/>
    <col min="1025" max="1025" width="62.140625" style="50" customWidth="1"/>
    <col min="1026" max="1026" width="14" style="50" customWidth="1"/>
    <col min="1027" max="1027" width="10" style="50" customWidth="1"/>
    <col min="1028" max="1280" width="9.140625" style="50"/>
    <col min="1281" max="1281" width="62.140625" style="50" customWidth="1"/>
    <col min="1282" max="1282" width="14" style="50" customWidth="1"/>
    <col min="1283" max="1283" width="10" style="50" customWidth="1"/>
    <col min="1284" max="1536" width="9.140625" style="50"/>
    <col min="1537" max="1537" width="62.140625" style="50" customWidth="1"/>
    <col min="1538" max="1538" width="14" style="50" customWidth="1"/>
    <col min="1539" max="1539" width="10" style="50" customWidth="1"/>
    <col min="1540" max="1792" width="9.140625" style="50"/>
    <col min="1793" max="1793" width="62.140625" style="50" customWidth="1"/>
    <col min="1794" max="1794" width="14" style="50" customWidth="1"/>
    <col min="1795" max="1795" width="10" style="50" customWidth="1"/>
    <col min="1796" max="2048" width="9.140625" style="50"/>
    <col min="2049" max="2049" width="62.140625" style="50" customWidth="1"/>
    <col min="2050" max="2050" width="14" style="50" customWidth="1"/>
    <col min="2051" max="2051" width="10" style="50" customWidth="1"/>
    <col min="2052" max="2304" width="9.140625" style="50"/>
    <col min="2305" max="2305" width="62.140625" style="50" customWidth="1"/>
    <col min="2306" max="2306" width="14" style="50" customWidth="1"/>
    <col min="2307" max="2307" width="10" style="50" customWidth="1"/>
    <col min="2308" max="2560" width="9.140625" style="50"/>
    <col min="2561" max="2561" width="62.140625" style="50" customWidth="1"/>
    <col min="2562" max="2562" width="14" style="50" customWidth="1"/>
    <col min="2563" max="2563" width="10" style="50" customWidth="1"/>
    <col min="2564" max="2816" width="9.140625" style="50"/>
    <col min="2817" max="2817" width="62.140625" style="50" customWidth="1"/>
    <col min="2818" max="2818" width="14" style="50" customWidth="1"/>
    <col min="2819" max="2819" width="10" style="50" customWidth="1"/>
    <col min="2820" max="3072" width="9.140625" style="50"/>
    <col min="3073" max="3073" width="62.140625" style="50" customWidth="1"/>
    <col min="3074" max="3074" width="14" style="50" customWidth="1"/>
    <col min="3075" max="3075" width="10" style="50" customWidth="1"/>
    <col min="3076" max="3328" width="9.140625" style="50"/>
    <col min="3329" max="3329" width="62.140625" style="50" customWidth="1"/>
    <col min="3330" max="3330" width="14" style="50" customWidth="1"/>
    <col min="3331" max="3331" width="10" style="50" customWidth="1"/>
    <col min="3332" max="3584" width="9.140625" style="50"/>
    <col min="3585" max="3585" width="62.140625" style="50" customWidth="1"/>
    <col min="3586" max="3586" width="14" style="50" customWidth="1"/>
    <col min="3587" max="3587" width="10" style="50" customWidth="1"/>
    <col min="3588" max="3840" width="9.140625" style="50"/>
    <col min="3841" max="3841" width="62.140625" style="50" customWidth="1"/>
    <col min="3842" max="3842" width="14" style="50" customWidth="1"/>
    <col min="3843" max="3843" width="10" style="50" customWidth="1"/>
    <col min="3844" max="4096" width="9.140625" style="50"/>
    <col min="4097" max="4097" width="62.140625" style="50" customWidth="1"/>
    <col min="4098" max="4098" width="14" style="50" customWidth="1"/>
    <col min="4099" max="4099" width="10" style="50" customWidth="1"/>
    <col min="4100" max="4352" width="9.140625" style="50"/>
    <col min="4353" max="4353" width="62.140625" style="50" customWidth="1"/>
    <col min="4354" max="4354" width="14" style="50" customWidth="1"/>
    <col min="4355" max="4355" width="10" style="50" customWidth="1"/>
    <col min="4356" max="4608" width="9.140625" style="50"/>
    <col min="4609" max="4609" width="62.140625" style="50" customWidth="1"/>
    <col min="4610" max="4610" width="14" style="50" customWidth="1"/>
    <col min="4611" max="4611" width="10" style="50" customWidth="1"/>
    <col min="4612" max="4864" width="9.140625" style="50"/>
    <col min="4865" max="4865" width="62.140625" style="50" customWidth="1"/>
    <col min="4866" max="4866" width="14" style="50" customWidth="1"/>
    <col min="4867" max="4867" width="10" style="50" customWidth="1"/>
    <col min="4868" max="5120" width="9.140625" style="50"/>
    <col min="5121" max="5121" width="62.140625" style="50" customWidth="1"/>
    <col min="5122" max="5122" width="14" style="50" customWidth="1"/>
    <col min="5123" max="5123" width="10" style="50" customWidth="1"/>
    <col min="5124" max="5376" width="9.140625" style="50"/>
    <col min="5377" max="5377" width="62.140625" style="50" customWidth="1"/>
    <col min="5378" max="5378" width="14" style="50" customWidth="1"/>
    <col min="5379" max="5379" width="10" style="50" customWidth="1"/>
    <col min="5380" max="5632" width="9.140625" style="50"/>
    <col min="5633" max="5633" width="62.140625" style="50" customWidth="1"/>
    <col min="5634" max="5634" width="14" style="50" customWidth="1"/>
    <col min="5635" max="5635" width="10" style="50" customWidth="1"/>
    <col min="5636" max="5888" width="9.140625" style="50"/>
    <col min="5889" max="5889" width="62.140625" style="50" customWidth="1"/>
    <col min="5890" max="5890" width="14" style="50" customWidth="1"/>
    <col min="5891" max="5891" width="10" style="50" customWidth="1"/>
    <col min="5892" max="6144" width="9.140625" style="50"/>
    <col min="6145" max="6145" width="62.140625" style="50" customWidth="1"/>
    <col min="6146" max="6146" width="14" style="50" customWidth="1"/>
    <col min="6147" max="6147" width="10" style="50" customWidth="1"/>
    <col min="6148" max="6400" width="9.140625" style="50"/>
    <col min="6401" max="6401" width="62.140625" style="50" customWidth="1"/>
    <col min="6402" max="6402" width="14" style="50" customWidth="1"/>
    <col min="6403" max="6403" width="10" style="50" customWidth="1"/>
    <col min="6404" max="6656" width="9.140625" style="50"/>
    <col min="6657" max="6657" width="62.140625" style="50" customWidth="1"/>
    <col min="6658" max="6658" width="14" style="50" customWidth="1"/>
    <col min="6659" max="6659" width="10" style="50" customWidth="1"/>
    <col min="6660" max="6912" width="9.140625" style="50"/>
    <col min="6913" max="6913" width="62.140625" style="50" customWidth="1"/>
    <col min="6914" max="6914" width="14" style="50" customWidth="1"/>
    <col min="6915" max="6915" width="10" style="50" customWidth="1"/>
    <col min="6916" max="7168" width="9.140625" style="50"/>
    <col min="7169" max="7169" width="62.140625" style="50" customWidth="1"/>
    <col min="7170" max="7170" width="14" style="50" customWidth="1"/>
    <col min="7171" max="7171" width="10" style="50" customWidth="1"/>
    <col min="7172" max="7424" width="9.140625" style="50"/>
    <col min="7425" max="7425" width="62.140625" style="50" customWidth="1"/>
    <col min="7426" max="7426" width="14" style="50" customWidth="1"/>
    <col min="7427" max="7427" width="10" style="50" customWidth="1"/>
    <col min="7428" max="7680" width="9.140625" style="50"/>
    <col min="7681" max="7681" width="62.140625" style="50" customWidth="1"/>
    <col min="7682" max="7682" width="14" style="50" customWidth="1"/>
    <col min="7683" max="7683" width="10" style="50" customWidth="1"/>
    <col min="7684" max="7936" width="9.140625" style="50"/>
    <col min="7937" max="7937" width="62.140625" style="50" customWidth="1"/>
    <col min="7938" max="7938" width="14" style="50" customWidth="1"/>
    <col min="7939" max="7939" width="10" style="50" customWidth="1"/>
    <col min="7940" max="8192" width="9.140625" style="50"/>
    <col min="8193" max="8193" width="62.140625" style="50" customWidth="1"/>
    <col min="8194" max="8194" width="14" style="50" customWidth="1"/>
    <col min="8195" max="8195" width="10" style="50" customWidth="1"/>
    <col min="8196" max="8448" width="9.140625" style="50"/>
    <col min="8449" max="8449" width="62.140625" style="50" customWidth="1"/>
    <col min="8450" max="8450" width="14" style="50" customWidth="1"/>
    <col min="8451" max="8451" width="10" style="50" customWidth="1"/>
    <col min="8452" max="8704" width="9.140625" style="50"/>
    <col min="8705" max="8705" width="62.140625" style="50" customWidth="1"/>
    <col min="8706" max="8706" width="14" style="50" customWidth="1"/>
    <col min="8707" max="8707" width="10" style="50" customWidth="1"/>
    <col min="8708" max="8960" width="9.140625" style="50"/>
    <col min="8961" max="8961" width="62.140625" style="50" customWidth="1"/>
    <col min="8962" max="8962" width="14" style="50" customWidth="1"/>
    <col min="8963" max="8963" width="10" style="50" customWidth="1"/>
    <col min="8964" max="9216" width="9.140625" style="50"/>
    <col min="9217" max="9217" width="62.140625" style="50" customWidth="1"/>
    <col min="9218" max="9218" width="14" style="50" customWidth="1"/>
    <col min="9219" max="9219" width="10" style="50" customWidth="1"/>
    <col min="9220" max="9472" width="9.140625" style="50"/>
    <col min="9473" max="9473" width="62.140625" style="50" customWidth="1"/>
    <col min="9474" max="9474" width="14" style="50" customWidth="1"/>
    <col min="9475" max="9475" width="10" style="50" customWidth="1"/>
    <col min="9476" max="9728" width="9.140625" style="50"/>
    <col min="9729" max="9729" width="62.140625" style="50" customWidth="1"/>
    <col min="9730" max="9730" width="14" style="50" customWidth="1"/>
    <col min="9731" max="9731" width="10" style="50" customWidth="1"/>
    <col min="9732" max="9984" width="9.140625" style="50"/>
    <col min="9985" max="9985" width="62.140625" style="50" customWidth="1"/>
    <col min="9986" max="9986" width="14" style="50" customWidth="1"/>
    <col min="9987" max="9987" width="10" style="50" customWidth="1"/>
    <col min="9988" max="10240" width="9.140625" style="50"/>
    <col min="10241" max="10241" width="62.140625" style="50" customWidth="1"/>
    <col min="10242" max="10242" width="14" style="50" customWidth="1"/>
    <col min="10243" max="10243" width="10" style="50" customWidth="1"/>
    <col min="10244" max="10496" width="9.140625" style="50"/>
    <col min="10497" max="10497" width="62.140625" style="50" customWidth="1"/>
    <col min="10498" max="10498" width="14" style="50" customWidth="1"/>
    <col min="10499" max="10499" width="10" style="50" customWidth="1"/>
    <col min="10500" max="10752" width="9.140625" style="50"/>
    <col min="10753" max="10753" width="62.140625" style="50" customWidth="1"/>
    <col min="10754" max="10754" width="14" style="50" customWidth="1"/>
    <col min="10755" max="10755" width="10" style="50" customWidth="1"/>
    <col min="10756" max="11008" width="9.140625" style="50"/>
    <col min="11009" max="11009" width="62.140625" style="50" customWidth="1"/>
    <col min="11010" max="11010" width="14" style="50" customWidth="1"/>
    <col min="11011" max="11011" width="10" style="50" customWidth="1"/>
    <col min="11012" max="11264" width="9.140625" style="50"/>
    <col min="11265" max="11265" width="62.140625" style="50" customWidth="1"/>
    <col min="11266" max="11266" width="14" style="50" customWidth="1"/>
    <col min="11267" max="11267" width="10" style="50" customWidth="1"/>
    <col min="11268" max="11520" width="9.140625" style="50"/>
    <col min="11521" max="11521" width="62.140625" style="50" customWidth="1"/>
    <col min="11522" max="11522" width="14" style="50" customWidth="1"/>
    <col min="11523" max="11523" width="10" style="50" customWidth="1"/>
    <col min="11524" max="11776" width="9.140625" style="50"/>
    <col min="11777" max="11777" width="62.140625" style="50" customWidth="1"/>
    <col min="11778" max="11778" width="14" style="50" customWidth="1"/>
    <col min="11779" max="11779" width="10" style="50" customWidth="1"/>
    <col min="11780" max="12032" width="9.140625" style="50"/>
    <col min="12033" max="12033" width="62.140625" style="50" customWidth="1"/>
    <col min="12034" max="12034" width="14" style="50" customWidth="1"/>
    <col min="12035" max="12035" width="10" style="50" customWidth="1"/>
    <col min="12036" max="12288" width="9.140625" style="50"/>
    <col min="12289" max="12289" width="62.140625" style="50" customWidth="1"/>
    <col min="12290" max="12290" width="14" style="50" customWidth="1"/>
    <col min="12291" max="12291" width="10" style="50" customWidth="1"/>
    <col min="12292" max="12544" width="9.140625" style="50"/>
    <col min="12545" max="12545" width="62.140625" style="50" customWidth="1"/>
    <col min="12546" max="12546" width="14" style="50" customWidth="1"/>
    <col min="12547" max="12547" width="10" style="50" customWidth="1"/>
    <col min="12548" max="12800" width="9.140625" style="50"/>
    <col min="12801" max="12801" width="62.140625" style="50" customWidth="1"/>
    <col min="12802" max="12802" width="14" style="50" customWidth="1"/>
    <col min="12803" max="12803" width="10" style="50" customWidth="1"/>
    <col min="12804" max="13056" width="9.140625" style="50"/>
    <col min="13057" max="13057" width="62.140625" style="50" customWidth="1"/>
    <col min="13058" max="13058" width="14" style="50" customWidth="1"/>
    <col min="13059" max="13059" width="10" style="50" customWidth="1"/>
    <col min="13060" max="13312" width="9.140625" style="50"/>
    <col min="13313" max="13313" width="62.140625" style="50" customWidth="1"/>
    <col min="13314" max="13314" width="14" style="50" customWidth="1"/>
    <col min="13315" max="13315" width="10" style="50" customWidth="1"/>
    <col min="13316" max="13568" width="9.140625" style="50"/>
    <col min="13569" max="13569" width="62.140625" style="50" customWidth="1"/>
    <col min="13570" max="13570" width="14" style="50" customWidth="1"/>
    <col min="13571" max="13571" width="10" style="50" customWidth="1"/>
    <col min="13572" max="13824" width="9.140625" style="50"/>
    <col min="13825" max="13825" width="62.140625" style="50" customWidth="1"/>
    <col min="13826" max="13826" width="14" style="50" customWidth="1"/>
    <col min="13827" max="13827" width="10" style="50" customWidth="1"/>
    <col min="13828" max="14080" width="9.140625" style="50"/>
    <col min="14081" max="14081" width="62.140625" style="50" customWidth="1"/>
    <col min="14082" max="14082" width="14" style="50" customWidth="1"/>
    <col min="14083" max="14083" width="10" style="50" customWidth="1"/>
    <col min="14084" max="14336" width="9.140625" style="50"/>
    <col min="14337" max="14337" width="62.140625" style="50" customWidth="1"/>
    <col min="14338" max="14338" width="14" style="50" customWidth="1"/>
    <col min="14339" max="14339" width="10" style="50" customWidth="1"/>
    <col min="14340" max="14592" width="9.140625" style="50"/>
    <col min="14593" max="14593" width="62.140625" style="50" customWidth="1"/>
    <col min="14594" max="14594" width="14" style="50" customWidth="1"/>
    <col min="14595" max="14595" width="10" style="50" customWidth="1"/>
    <col min="14596" max="14848" width="9.140625" style="50"/>
    <col min="14849" max="14849" width="62.140625" style="50" customWidth="1"/>
    <col min="14850" max="14850" width="14" style="50" customWidth="1"/>
    <col min="14851" max="14851" width="10" style="50" customWidth="1"/>
    <col min="14852" max="15104" width="9.140625" style="50"/>
    <col min="15105" max="15105" width="62.140625" style="50" customWidth="1"/>
    <col min="15106" max="15106" width="14" style="50" customWidth="1"/>
    <col min="15107" max="15107" width="10" style="50" customWidth="1"/>
    <col min="15108" max="15360" width="9.140625" style="50"/>
    <col min="15361" max="15361" width="62.140625" style="50" customWidth="1"/>
    <col min="15362" max="15362" width="14" style="50" customWidth="1"/>
    <col min="15363" max="15363" width="10" style="50" customWidth="1"/>
    <col min="15364" max="15616" width="9.140625" style="50"/>
    <col min="15617" max="15617" width="62.140625" style="50" customWidth="1"/>
    <col min="15618" max="15618" width="14" style="50" customWidth="1"/>
    <col min="15619" max="15619" width="10" style="50" customWidth="1"/>
    <col min="15620" max="15872" width="9.140625" style="50"/>
    <col min="15873" max="15873" width="62.140625" style="50" customWidth="1"/>
    <col min="15874" max="15874" width="14" style="50" customWidth="1"/>
    <col min="15875" max="15875" width="10" style="50" customWidth="1"/>
    <col min="15876" max="16128" width="9.140625" style="50"/>
    <col min="16129" max="16129" width="62.140625" style="50" customWidth="1"/>
    <col min="16130" max="16130" width="14" style="50" customWidth="1"/>
    <col min="16131" max="16131" width="10" style="50" customWidth="1"/>
    <col min="16132" max="16384" width="9.140625" style="50"/>
  </cols>
  <sheetData>
    <row r="1" spans="1:3" ht="15" customHeight="1">
      <c r="A1" s="245" t="s">
        <v>1123</v>
      </c>
    </row>
    <row r="2" spans="1:3" ht="15" customHeight="1">
      <c r="A2" s="66" t="s">
        <v>732</v>
      </c>
      <c r="B2" s="66" t="s">
        <v>1124</v>
      </c>
      <c r="C2" s="66" t="s">
        <v>1125</v>
      </c>
    </row>
    <row r="3" spans="1:3" ht="15" customHeight="1">
      <c r="A3" s="251" t="s">
        <v>189</v>
      </c>
      <c r="B3" s="248">
        <v>4000</v>
      </c>
      <c r="C3" s="248">
        <v>120</v>
      </c>
    </row>
    <row r="4" spans="1:3" ht="15" customHeight="1">
      <c r="A4" s="251" t="s">
        <v>6</v>
      </c>
      <c r="B4" s="248">
        <v>21580</v>
      </c>
      <c r="C4" s="248">
        <v>90</v>
      </c>
    </row>
    <row r="5" spans="1:3" ht="15" customHeight="1">
      <c r="A5" s="251" t="s">
        <v>21</v>
      </c>
      <c r="B5" s="248">
        <v>949</v>
      </c>
      <c r="C5" s="248">
        <v>1</v>
      </c>
    </row>
    <row r="6" spans="1:3" ht="15" customHeight="1">
      <c r="A6" s="251" t="s">
        <v>19</v>
      </c>
      <c r="B6" s="248">
        <v>4710</v>
      </c>
      <c r="C6" s="248">
        <v>1</v>
      </c>
    </row>
    <row r="7" spans="1:3" ht="15" customHeight="1">
      <c r="A7" s="251" t="s">
        <v>25</v>
      </c>
      <c r="B7" s="248">
        <v>4974</v>
      </c>
      <c r="C7" s="248">
        <v>496</v>
      </c>
    </row>
    <row r="8" spans="1:3" ht="15" customHeight="1">
      <c r="A8" s="251" t="s">
        <v>29</v>
      </c>
      <c r="B8" s="248">
        <v>10367</v>
      </c>
      <c r="C8" s="248">
        <v>34</v>
      </c>
    </row>
    <row r="9" spans="1:3" ht="15" customHeight="1">
      <c r="A9" s="251" t="s">
        <v>31</v>
      </c>
      <c r="B9" s="248">
        <v>18950</v>
      </c>
      <c r="C9" s="248">
        <v>369</v>
      </c>
    </row>
    <row r="10" spans="1:3" ht="15" customHeight="1">
      <c r="A10" s="251" t="s">
        <v>883</v>
      </c>
      <c r="B10" s="248">
        <v>4999</v>
      </c>
      <c r="C10" s="248">
        <v>39</v>
      </c>
    </row>
    <row r="11" spans="1:3" ht="15" customHeight="1">
      <c r="A11" s="251" t="s">
        <v>48</v>
      </c>
      <c r="B11" s="248">
        <v>1938</v>
      </c>
      <c r="C11" s="248">
        <v>3</v>
      </c>
    </row>
    <row r="12" spans="1:3" ht="15" customHeight="1">
      <c r="A12" s="251" t="s">
        <v>893</v>
      </c>
      <c r="B12" s="248">
        <v>3065</v>
      </c>
      <c r="C12" s="248">
        <v>60</v>
      </c>
    </row>
    <row r="13" spans="1:3" ht="15" customHeight="1">
      <c r="A13" s="251" t="s">
        <v>65</v>
      </c>
      <c r="B13" s="248">
        <v>8341</v>
      </c>
      <c r="C13" s="248">
        <v>57</v>
      </c>
    </row>
    <row r="14" spans="1:3" ht="15" customHeight="1">
      <c r="A14" s="251" t="s">
        <v>70</v>
      </c>
      <c r="B14" s="248">
        <v>2107</v>
      </c>
      <c r="C14" s="248">
        <v>4</v>
      </c>
    </row>
    <row r="15" spans="1:3" ht="15" customHeight="1">
      <c r="A15" s="251" t="s">
        <v>80</v>
      </c>
      <c r="B15" s="248">
        <v>1493</v>
      </c>
      <c r="C15" s="248">
        <v>1</v>
      </c>
    </row>
    <row r="16" spans="1:3" ht="15" customHeight="1">
      <c r="A16" s="251" t="s">
        <v>79</v>
      </c>
      <c r="B16" s="248">
        <v>1500</v>
      </c>
      <c r="C16" s="248">
        <v>68</v>
      </c>
    </row>
    <row r="17" spans="1:3" ht="15" customHeight="1">
      <c r="A17" s="251" t="s">
        <v>82</v>
      </c>
      <c r="B17" s="248">
        <v>9077</v>
      </c>
      <c r="C17" s="248">
        <v>104</v>
      </c>
    </row>
    <row r="18" spans="1:3" ht="15" customHeight="1">
      <c r="A18" s="251" t="s">
        <v>87</v>
      </c>
      <c r="B18" s="248">
        <v>3023</v>
      </c>
      <c r="C18" s="248">
        <v>65</v>
      </c>
    </row>
    <row r="19" spans="1:3" ht="15" customHeight="1">
      <c r="A19" s="251" t="s">
        <v>86</v>
      </c>
      <c r="B19" s="248">
        <v>8893</v>
      </c>
      <c r="C19" s="248">
        <v>35</v>
      </c>
    </row>
    <row r="20" spans="1:3" ht="15" customHeight="1">
      <c r="A20" s="251" t="s">
        <v>90</v>
      </c>
      <c r="B20" s="248">
        <v>3642</v>
      </c>
      <c r="C20" s="248">
        <v>172</v>
      </c>
    </row>
    <row r="21" spans="1:3" ht="15" customHeight="1">
      <c r="A21" s="251" t="s">
        <v>98</v>
      </c>
      <c r="B21" s="248">
        <v>5600</v>
      </c>
      <c r="C21" s="248">
        <v>1</v>
      </c>
    </row>
    <row r="22" spans="1:3" ht="15" customHeight="1">
      <c r="A22" s="251" t="s">
        <v>879</v>
      </c>
      <c r="B22" s="248">
        <v>1915</v>
      </c>
      <c r="C22" s="248">
        <v>25</v>
      </c>
    </row>
    <row r="23" spans="1:3" ht="15" customHeight="1">
      <c r="A23" s="251" t="s">
        <v>105</v>
      </c>
      <c r="B23" s="248">
        <v>2743</v>
      </c>
      <c r="C23" s="248">
        <v>10</v>
      </c>
    </row>
    <row r="24" spans="1:3" ht="15" customHeight="1">
      <c r="A24" s="251" t="s">
        <v>102</v>
      </c>
      <c r="B24" s="248">
        <v>704</v>
      </c>
      <c r="C24" s="248">
        <v>4</v>
      </c>
    </row>
    <row r="25" spans="1:3" ht="15" customHeight="1">
      <c r="A25" s="251" t="s">
        <v>155</v>
      </c>
      <c r="B25" s="248">
        <v>9781</v>
      </c>
      <c r="C25" s="248">
        <v>849</v>
      </c>
    </row>
    <row r="26" spans="1:3" ht="15" customHeight="1">
      <c r="A26" s="251" t="s">
        <v>111</v>
      </c>
      <c r="B26" s="248">
        <v>11722</v>
      </c>
      <c r="C26" s="248">
        <v>50</v>
      </c>
    </row>
    <row r="27" spans="1:3" ht="15" customHeight="1">
      <c r="A27" s="251" t="s">
        <v>117</v>
      </c>
      <c r="B27" s="248">
        <v>1573</v>
      </c>
      <c r="C27" s="248">
        <v>13</v>
      </c>
    </row>
    <row r="28" spans="1:3" ht="15" customHeight="1">
      <c r="A28" s="251" t="s">
        <v>119</v>
      </c>
      <c r="B28" s="248">
        <v>2880</v>
      </c>
      <c r="C28" s="248">
        <v>2</v>
      </c>
    </row>
    <row r="29" spans="1:3" ht="15" customHeight="1">
      <c r="A29" s="251" t="s">
        <v>126</v>
      </c>
      <c r="B29" s="248">
        <v>7328</v>
      </c>
      <c r="C29" s="248">
        <v>15</v>
      </c>
    </row>
    <row r="30" spans="1:3" ht="15" customHeight="1">
      <c r="A30" s="251" t="s">
        <v>133</v>
      </c>
      <c r="B30" s="248">
        <v>198</v>
      </c>
      <c r="C30" s="248">
        <v>1</v>
      </c>
    </row>
    <row r="31" spans="1:3" ht="15" customHeight="1">
      <c r="A31" s="251" t="s">
        <v>139</v>
      </c>
      <c r="B31" s="248">
        <v>33648</v>
      </c>
      <c r="C31" s="248">
        <v>8</v>
      </c>
    </row>
    <row r="32" spans="1:3" ht="15" customHeight="1">
      <c r="A32" s="251" t="s">
        <v>145</v>
      </c>
      <c r="B32" s="248">
        <v>10996</v>
      </c>
      <c r="C32" s="248">
        <v>43</v>
      </c>
    </row>
    <row r="33" spans="1:3" ht="15" customHeight="1">
      <c r="A33" s="251" t="s">
        <v>154</v>
      </c>
      <c r="B33" s="248">
        <v>34243</v>
      </c>
      <c r="C33" s="248">
        <v>847</v>
      </c>
    </row>
    <row r="34" spans="1:3" ht="15" customHeight="1">
      <c r="A34" s="251" t="s">
        <v>164</v>
      </c>
      <c r="B34" s="248">
        <v>12293</v>
      </c>
      <c r="C34" s="248">
        <v>108</v>
      </c>
    </row>
    <row r="35" spans="1:3" ht="15" customHeight="1">
      <c r="A35" s="251" t="s">
        <v>176</v>
      </c>
      <c r="B35" s="248">
        <v>3102</v>
      </c>
      <c r="C35" s="248">
        <v>3</v>
      </c>
    </row>
    <row r="36" spans="1:3" ht="15" customHeight="1">
      <c r="A36" s="251" t="s">
        <v>178</v>
      </c>
      <c r="B36" s="248">
        <v>3125</v>
      </c>
      <c r="C36" s="248">
        <v>4</v>
      </c>
    </row>
    <row r="37" spans="1:3" ht="15" customHeight="1">
      <c r="A37" s="251" t="s">
        <v>180</v>
      </c>
      <c r="B37" s="248">
        <v>16000</v>
      </c>
      <c r="C37" s="248">
        <v>139</v>
      </c>
    </row>
    <row r="38" spans="1:3" ht="15" customHeight="1">
      <c r="A38" s="251" t="s">
        <v>188</v>
      </c>
      <c r="B38" s="248">
        <v>11524</v>
      </c>
      <c r="C38" s="248">
        <v>80</v>
      </c>
    </row>
    <row r="39" spans="1:3" ht="15" customHeight="1">
      <c r="A39" s="251" t="s">
        <v>195</v>
      </c>
      <c r="B39" s="248">
        <v>4532</v>
      </c>
      <c r="C39" s="248">
        <v>17</v>
      </c>
    </row>
    <row r="40" spans="1:3" ht="15" customHeight="1">
      <c r="A40" s="251" t="s">
        <v>59</v>
      </c>
      <c r="B40" s="248">
        <v>20875</v>
      </c>
      <c r="C40" s="248">
        <v>248</v>
      </c>
    </row>
    <row r="41" spans="1:3" ht="15" customHeight="1">
      <c r="A41" s="251" t="s">
        <v>203</v>
      </c>
      <c r="B41" s="248">
        <v>2378</v>
      </c>
      <c r="C41" s="248">
        <v>15</v>
      </c>
    </row>
    <row r="42" spans="1:3" ht="15" customHeight="1">
      <c r="A42" s="251" t="s">
        <v>270</v>
      </c>
      <c r="B42" s="248">
        <v>2324</v>
      </c>
      <c r="C42" s="248">
        <v>54</v>
      </c>
    </row>
    <row r="43" spans="1:3" ht="15" customHeight="1">
      <c r="A43" s="251" t="s">
        <v>737</v>
      </c>
      <c r="B43" s="248">
        <v>4748</v>
      </c>
      <c r="C43" s="248">
        <v>4</v>
      </c>
    </row>
    <row r="44" spans="1:3" ht="15" customHeight="1">
      <c r="A44" s="251" t="s">
        <v>215</v>
      </c>
      <c r="B44" s="248">
        <v>5056</v>
      </c>
      <c r="C44" s="248">
        <v>1</v>
      </c>
    </row>
    <row r="45" spans="1:3" ht="15" customHeight="1">
      <c r="A45" s="251" t="s">
        <v>217</v>
      </c>
      <c r="B45" s="248">
        <v>13801</v>
      </c>
      <c r="C45" s="248">
        <v>779</v>
      </c>
    </row>
    <row r="46" spans="1:3" ht="15" customHeight="1">
      <c r="A46" s="251" t="s">
        <v>356</v>
      </c>
      <c r="B46" s="248">
        <v>6833</v>
      </c>
      <c r="C46" s="248">
        <v>10</v>
      </c>
    </row>
    <row r="47" spans="1:3" ht="15" customHeight="1">
      <c r="A47" s="251" t="s">
        <v>231</v>
      </c>
      <c r="B47" s="248">
        <v>29862</v>
      </c>
      <c r="C47" s="248">
        <v>44</v>
      </c>
    </row>
    <row r="48" spans="1:3" ht="15" customHeight="1">
      <c r="A48" s="251" t="s">
        <v>234</v>
      </c>
      <c r="B48" s="248">
        <v>669</v>
      </c>
      <c r="C48" s="248">
        <v>4</v>
      </c>
    </row>
    <row r="49" spans="1:3" ht="15" customHeight="1">
      <c r="A49" s="251" t="s">
        <v>237</v>
      </c>
      <c r="B49" s="248">
        <v>89</v>
      </c>
      <c r="C49" s="248">
        <v>9</v>
      </c>
    </row>
    <row r="50" spans="1:3" ht="15" customHeight="1">
      <c r="A50" s="251" t="s">
        <v>247</v>
      </c>
      <c r="B50" s="248">
        <v>25987</v>
      </c>
      <c r="C50" s="248">
        <v>160</v>
      </c>
    </row>
    <row r="51" spans="1:3" ht="15" customHeight="1">
      <c r="A51" s="251" t="s">
        <v>250</v>
      </c>
      <c r="B51" s="248">
        <v>10493</v>
      </c>
      <c r="C51" s="248">
        <v>102</v>
      </c>
    </row>
    <row r="52" spans="1:3" ht="15" customHeight="1">
      <c r="A52" s="251" t="s">
        <v>255</v>
      </c>
      <c r="B52" s="248">
        <v>10154</v>
      </c>
      <c r="C52" s="248">
        <v>54</v>
      </c>
    </row>
    <row r="53" spans="1:3" ht="15" customHeight="1">
      <c r="A53" s="251" t="s">
        <v>264</v>
      </c>
      <c r="B53" s="248">
        <v>2947</v>
      </c>
      <c r="C53" s="248">
        <v>2</v>
      </c>
    </row>
    <row r="54" spans="1:3" ht="15" customHeight="1">
      <c r="A54" s="251" t="s">
        <v>267</v>
      </c>
      <c r="B54" s="248">
        <v>4231</v>
      </c>
      <c r="C54" s="248">
        <v>8</v>
      </c>
    </row>
    <row r="55" spans="1:3" ht="15" customHeight="1">
      <c r="A55" s="251" t="s">
        <v>269</v>
      </c>
      <c r="B55" s="248">
        <v>11656</v>
      </c>
      <c r="C55" s="248">
        <v>110</v>
      </c>
    </row>
    <row r="56" spans="1:3" ht="15" customHeight="1">
      <c r="A56" s="251" t="s">
        <v>291</v>
      </c>
      <c r="B56" s="248">
        <v>14832</v>
      </c>
      <c r="C56" s="248">
        <v>283</v>
      </c>
    </row>
    <row r="57" spans="1:3" ht="15" customHeight="1">
      <c r="A57" s="251" t="s">
        <v>1126</v>
      </c>
      <c r="B57" s="248">
        <v>570</v>
      </c>
      <c r="C57" s="248">
        <v>4</v>
      </c>
    </row>
    <row r="58" spans="1:3" ht="15" customHeight="1">
      <c r="A58" s="251" t="s">
        <v>297</v>
      </c>
      <c r="B58" s="248">
        <v>41558</v>
      </c>
      <c r="C58" s="248">
        <v>164</v>
      </c>
    </row>
    <row r="59" spans="1:3" ht="15" customHeight="1">
      <c r="A59" s="251" t="s">
        <v>304</v>
      </c>
      <c r="B59" s="248">
        <v>3474</v>
      </c>
      <c r="C59" s="248">
        <v>8</v>
      </c>
    </row>
    <row r="60" spans="1:3" ht="15" customHeight="1">
      <c r="A60" s="251" t="s">
        <v>311</v>
      </c>
      <c r="B60" s="248">
        <v>3422</v>
      </c>
      <c r="C60" s="248">
        <v>1</v>
      </c>
    </row>
    <row r="61" spans="1:3" ht="15" customHeight="1">
      <c r="A61" s="251" t="s">
        <v>314</v>
      </c>
      <c r="B61" s="248">
        <v>515</v>
      </c>
      <c r="C61" s="248">
        <v>1</v>
      </c>
    </row>
    <row r="62" spans="1:3" ht="15" customHeight="1">
      <c r="A62" s="251" t="s">
        <v>317</v>
      </c>
      <c r="B62" s="248">
        <v>28817</v>
      </c>
      <c r="C62" s="248" t="s">
        <v>730</v>
      </c>
    </row>
    <row r="63" spans="1:3" ht="15" customHeight="1">
      <c r="A63" s="251" t="s">
        <v>319</v>
      </c>
      <c r="B63" s="248">
        <v>6361</v>
      </c>
      <c r="C63" s="248">
        <v>7</v>
      </c>
    </row>
    <row r="64" spans="1:3" ht="15" customHeight="1">
      <c r="A64" s="251" t="s">
        <v>327</v>
      </c>
      <c r="B64" s="248">
        <v>3478</v>
      </c>
      <c r="C64" s="248">
        <v>2</v>
      </c>
    </row>
    <row r="65" spans="1:3" ht="15" customHeight="1">
      <c r="A65" s="251" t="s">
        <v>200</v>
      </c>
      <c r="B65" s="248">
        <v>1138</v>
      </c>
      <c r="C65" s="248">
        <v>5</v>
      </c>
    </row>
    <row r="66" spans="1:3" ht="15" customHeight="1">
      <c r="A66" s="251" t="s">
        <v>336</v>
      </c>
      <c r="B66" s="248">
        <v>3543</v>
      </c>
      <c r="C66" s="248">
        <v>7</v>
      </c>
    </row>
    <row r="67" spans="1:3" ht="15" customHeight="1">
      <c r="A67" s="251" t="s">
        <v>1127</v>
      </c>
      <c r="B67" s="248">
        <v>3968</v>
      </c>
      <c r="C67" s="248">
        <v>24</v>
      </c>
    </row>
    <row r="68" spans="1:3" ht="15" customHeight="1">
      <c r="A68" s="251" t="s">
        <v>34</v>
      </c>
      <c r="B68" s="248">
        <v>309</v>
      </c>
      <c r="C68" s="248">
        <v>1</v>
      </c>
    </row>
    <row r="69" spans="1:3" ht="15" customHeight="1">
      <c r="A69" s="251" t="s">
        <v>353</v>
      </c>
      <c r="B69" s="248">
        <v>6182</v>
      </c>
      <c r="C69" s="248">
        <v>7</v>
      </c>
    </row>
    <row r="70" spans="1:3" ht="15" customHeight="1">
      <c r="A70" s="251" t="s">
        <v>364</v>
      </c>
      <c r="B70" s="248">
        <v>3470</v>
      </c>
      <c r="C70" s="248">
        <v>24</v>
      </c>
    </row>
    <row r="71" spans="1:3" ht="15" customHeight="1">
      <c r="A71" s="199"/>
      <c r="B71" s="248">
        <f>SUM($B$2:$B$70)</f>
        <v>561255</v>
      </c>
      <c r="C71" s="248">
        <f>SUM($C$2:$C$70)</f>
        <v>6080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zoomScaleNormal="171" zoomScaleSheetLayoutView="157" workbookViewId="0"/>
  </sheetViews>
  <sheetFormatPr defaultRowHeight="12.75"/>
  <cols>
    <col min="1" max="1" width="58" style="50" customWidth="1"/>
    <col min="2" max="2" width="28.140625" style="50" customWidth="1"/>
    <col min="3" max="3" width="15.85546875" style="50" customWidth="1"/>
    <col min="4" max="256" width="9.140625" style="50"/>
    <col min="257" max="257" width="58" style="50" customWidth="1"/>
    <col min="258" max="258" width="28.140625" style="50" customWidth="1"/>
    <col min="259" max="259" width="15.85546875" style="50" customWidth="1"/>
    <col min="260" max="512" width="9.140625" style="50"/>
    <col min="513" max="513" width="58" style="50" customWidth="1"/>
    <col min="514" max="514" width="28.140625" style="50" customWidth="1"/>
    <col min="515" max="515" width="15.85546875" style="50" customWidth="1"/>
    <col min="516" max="768" width="9.140625" style="50"/>
    <col min="769" max="769" width="58" style="50" customWidth="1"/>
    <col min="770" max="770" width="28.140625" style="50" customWidth="1"/>
    <col min="771" max="771" width="15.85546875" style="50" customWidth="1"/>
    <col min="772" max="1024" width="9.140625" style="50"/>
    <col min="1025" max="1025" width="58" style="50" customWidth="1"/>
    <col min="1026" max="1026" width="28.140625" style="50" customWidth="1"/>
    <col min="1027" max="1027" width="15.85546875" style="50" customWidth="1"/>
    <col min="1028" max="1280" width="9.140625" style="50"/>
    <col min="1281" max="1281" width="58" style="50" customWidth="1"/>
    <col min="1282" max="1282" width="28.140625" style="50" customWidth="1"/>
    <col min="1283" max="1283" width="15.85546875" style="50" customWidth="1"/>
    <col min="1284" max="1536" width="9.140625" style="50"/>
    <col min="1537" max="1537" width="58" style="50" customWidth="1"/>
    <col min="1538" max="1538" width="28.140625" style="50" customWidth="1"/>
    <col min="1539" max="1539" width="15.85546875" style="50" customWidth="1"/>
    <col min="1540" max="1792" width="9.140625" style="50"/>
    <col min="1793" max="1793" width="58" style="50" customWidth="1"/>
    <col min="1794" max="1794" width="28.140625" style="50" customWidth="1"/>
    <col min="1795" max="1795" width="15.85546875" style="50" customWidth="1"/>
    <col min="1796" max="2048" width="9.140625" style="50"/>
    <col min="2049" max="2049" width="58" style="50" customWidth="1"/>
    <col min="2050" max="2050" width="28.140625" style="50" customWidth="1"/>
    <col min="2051" max="2051" width="15.85546875" style="50" customWidth="1"/>
    <col min="2052" max="2304" width="9.140625" style="50"/>
    <col min="2305" max="2305" width="58" style="50" customWidth="1"/>
    <col min="2306" max="2306" width="28.140625" style="50" customWidth="1"/>
    <col min="2307" max="2307" width="15.85546875" style="50" customWidth="1"/>
    <col min="2308" max="2560" width="9.140625" style="50"/>
    <col min="2561" max="2561" width="58" style="50" customWidth="1"/>
    <col min="2562" max="2562" width="28.140625" style="50" customWidth="1"/>
    <col min="2563" max="2563" width="15.85546875" style="50" customWidth="1"/>
    <col min="2564" max="2816" width="9.140625" style="50"/>
    <col min="2817" max="2817" width="58" style="50" customWidth="1"/>
    <col min="2818" max="2818" width="28.140625" style="50" customWidth="1"/>
    <col min="2819" max="2819" width="15.85546875" style="50" customWidth="1"/>
    <col min="2820" max="3072" width="9.140625" style="50"/>
    <col min="3073" max="3073" width="58" style="50" customWidth="1"/>
    <col min="3074" max="3074" width="28.140625" style="50" customWidth="1"/>
    <col min="3075" max="3075" width="15.85546875" style="50" customWidth="1"/>
    <col min="3076" max="3328" width="9.140625" style="50"/>
    <col min="3329" max="3329" width="58" style="50" customWidth="1"/>
    <col min="3330" max="3330" width="28.140625" style="50" customWidth="1"/>
    <col min="3331" max="3331" width="15.85546875" style="50" customWidth="1"/>
    <col min="3332" max="3584" width="9.140625" style="50"/>
    <col min="3585" max="3585" width="58" style="50" customWidth="1"/>
    <col min="3586" max="3586" width="28.140625" style="50" customWidth="1"/>
    <col min="3587" max="3587" width="15.85546875" style="50" customWidth="1"/>
    <col min="3588" max="3840" width="9.140625" style="50"/>
    <col min="3841" max="3841" width="58" style="50" customWidth="1"/>
    <col min="3842" max="3842" width="28.140625" style="50" customWidth="1"/>
    <col min="3843" max="3843" width="15.85546875" style="50" customWidth="1"/>
    <col min="3844" max="4096" width="9.140625" style="50"/>
    <col min="4097" max="4097" width="58" style="50" customWidth="1"/>
    <col min="4098" max="4098" width="28.140625" style="50" customWidth="1"/>
    <col min="4099" max="4099" width="15.85546875" style="50" customWidth="1"/>
    <col min="4100" max="4352" width="9.140625" style="50"/>
    <col min="4353" max="4353" width="58" style="50" customWidth="1"/>
    <col min="4354" max="4354" width="28.140625" style="50" customWidth="1"/>
    <col min="4355" max="4355" width="15.85546875" style="50" customWidth="1"/>
    <col min="4356" max="4608" width="9.140625" style="50"/>
    <col min="4609" max="4609" width="58" style="50" customWidth="1"/>
    <col min="4610" max="4610" width="28.140625" style="50" customWidth="1"/>
    <col min="4611" max="4611" width="15.85546875" style="50" customWidth="1"/>
    <col min="4612" max="4864" width="9.140625" style="50"/>
    <col min="4865" max="4865" width="58" style="50" customWidth="1"/>
    <col min="4866" max="4866" width="28.140625" style="50" customWidth="1"/>
    <col min="4867" max="4867" width="15.85546875" style="50" customWidth="1"/>
    <col min="4868" max="5120" width="9.140625" style="50"/>
    <col min="5121" max="5121" width="58" style="50" customWidth="1"/>
    <col min="5122" max="5122" width="28.140625" style="50" customWidth="1"/>
    <col min="5123" max="5123" width="15.85546875" style="50" customWidth="1"/>
    <col min="5124" max="5376" width="9.140625" style="50"/>
    <col min="5377" max="5377" width="58" style="50" customWidth="1"/>
    <col min="5378" max="5378" width="28.140625" style="50" customWidth="1"/>
    <col min="5379" max="5379" width="15.85546875" style="50" customWidth="1"/>
    <col min="5380" max="5632" width="9.140625" style="50"/>
    <col min="5633" max="5633" width="58" style="50" customWidth="1"/>
    <col min="5634" max="5634" width="28.140625" style="50" customWidth="1"/>
    <col min="5635" max="5635" width="15.85546875" style="50" customWidth="1"/>
    <col min="5636" max="5888" width="9.140625" style="50"/>
    <col min="5889" max="5889" width="58" style="50" customWidth="1"/>
    <col min="5890" max="5890" width="28.140625" style="50" customWidth="1"/>
    <col min="5891" max="5891" width="15.85546875" style="50" customWidth="1"/>
    <col min="5892" max="6144" width="9.140625" style="50"/>
    <col min="6145" max="6145" width="58" style="50" customWidth="1"/>
    <col min="6146" max="6146" width="28.140625" style="50" customWidth="1"/>
    <col min="6147" max="6147" width="15.85546875" style="50" customWidth="1"/>
    <col min="6148" max="6400" width="9.140625" style="50"/>
    <col min="6401" max="6401" width="58" style="50" customWidth="1"/>
    <col min="6402" max="6402" width="28.140625" style="50" customWidth="1"/>
    <col min="6403" max="6403" width="15.85546875" style="50" customWidth="1"/>
    <col min="6404" max="6656" width="9.140625" style="50"/>
    <col min="6657" max="6657" width="58" style="50" customWidth="1"/>
    <col min="6658" max="6658" width="28.140625" style="50" customWidth="1"/>
    <col min="6659" max="6659" width="15.85546875" style="50" customWidth="1"/>
    <col min="6660" max="6912" width="9.140625" style="50"/>
    <col min="6913" max="6913" width="58" style="50" customWidth="1"/>
    <col min="6914" max="6914" width="28.140625" style="50" customWidth="1"/>
    <col min="6915" max="6915" width="15.85546875" style="50" customWidth="1"/>
    <col min="6916" max="7168" width="9.140625" style="50"/>
    <col min="7169" max="7169" width="58" style="50" customWidth="1"/>
    <col min="7170" max="7170" width="28.140625" style="50" customWidth="1"/>
    <col min="7171" max="7171" width="15.85546875" style="50" customWidth="1"/>
    <col min="7172" max="7424" width="9.140625" style="50"/>
    <col min="7425" max="7425" width="58" style="50" customWidth="1"/>
    <col min="7426" max="7426" width="28.140625" style="50" customWidth="1"/>
    <col min="7427" max="7427" width="15.85546875" style="50" customWidth="1"/>
    <col min="7428" max="7680" width="9.140625" style="50"/>
    <col min="7681" max="7681" width="58" style="50" customWidth="1"/>
    <col min="7682" max="7682" width="28.140625" style="50" customWidth="1"/>
    <col min="7683" max="7683" width="15.85546875" style="50" customWidth="1"/>
    <col min="7684" max="7936" width="9.140625" style="50"/>
    <col min="7937" max="7937" width="58" style="50" customWidth="1"/>
    <col min="7938" max="7938" width="28.140625" style="50" customWidth="1"/>
    <col min="7939" max="7939" width="15.85546875" style="50" customWidth="1"/>
    <col min="7940" max="8192" width="9.140625" style="50"/>
    <col min="8193" max="8193" width="58" style="50" customWidth="1"/>
    <col min="8194" max="8194" width="28.140625" style="50" customWidth="1"/>
    <col min="8195" max="8195" width="15.85546875" style="50" customWidth="1"/>
    <col min="8196" max="8448" width="9.140625" style="50"/>
    <col min="8449" max="8449" width="58" style="50" customWidth="1"/>
    <col min="8450" max="8450" width="28.140625" style="50" customWidth="1"/>
    <col min="8451" max="8451" width="15.85546875" style="50" customWidth="1"/>
    <col min="8452" max="8704" width="9.140625" style="50"/>
    <col min="8705" max="8705" width="58" style="50" customWidth="1"/>
    <col min="8706" max="8706" width="28.140625" style="50" customWidth="1"/>
    <col min="8707" max="8707" width="15.85546875" style="50" customWidth="1"/>
    <col min="8708" max="8960" width="9.140625" style="50"/>
    <col min="8961" max="8961" width="58" style="50" customWidth="1"/>
    <col min="8962" max="8962" width="28.140625" style="50" customWidth="1"/>
    <col min="8963" max="8963" width="15.85546875" style="50" customWidth="1"/>
    <col min="8964" max="9216" width="9.140625" style="50"/>
    <col min="9217" max="9217" width="58" style="50" customWidth="1"/>
    <col min="9218" max="9218" width="28.140625" style="50" customWidth="1"/>
    <col min="9219" max="9219" width="15.85546875" style="50" customWidth="1"/>
    <col min="9220" max="9472" width="9.140625" style="50"/>
    <col min="9473" max="9473" width="58" style="50" customWidth="1"/>
    <col min="9474" max="9474" width="28.140625" style="50" customWidth="1"/>
    <col min="9475" max="9475" width="15.85546875" style="50" customWidth="1"/>
    <col min="9476" max="9728" width="9.140625" style="50"/>
    <col min="9729" max="9729" width="58" style="50" customWidth="1"/>
    <col min="9730" max="9730" width="28.140625" style="50" customWidth="1"/>
    <col min="9731" max="9731" width="15.85546875" style="50" customWidth="1"/>
    <col min="9732" max="9984" width="9.140625" style="50"/>
    <col min="9985" max="9985" width="58" style="50" customWidth="1"/>
    <col min="9986" max="9986" width="28.140625" style="50" customWidth="1"/>
    <col min="9987" max="9987" width="15.85546875" style="50" customWidth="1"/>
    <col min="9988" max="10240" width="9.140625" style="50"/>
    <col min="10241" max="10241" width="58" style="50" customWidth="1"/>
    <col min="10242" max="10242" width="28.140625" style="50" customWidth="1"/>
    <col min="10243" max="10243" width="15.85546875" style="50" customWidth="1"/>
    <col min="10244" max="10496" width="9.140625" style="50"/>
    <col min="10497" max="10497" width="58" style="50" customWidth="1"/>
    <col min="10498" max="10498" width="28.140625" style="50" customWidth="1"/>
    <col min="10499" max="10499" width="15.85546875" style="50" customWidth="1"/>
    <col min="10500" max="10752" width="9.140625" style="50"/>
    <col min="10753" max="10753" width="58" style="50" customWidth="1"/>
    <col min="10754" max="10754" width="28.140625" style="50" customWidth="1"/>
    <col min="10755" max="10755" width="15.85546875" style="50" customWidth="1"/>
    <col min="10756" max="11008" width="9.140625" style="50"/>
    <col min="11009" max="11009" width="58" style="50" customWidth="1"/>
    <col min="11010" max="11010" width="28.140625" style="50" customWidth="1"/>
    <col min="11011" max="11011" width="15.85546875" style="50" customWidth="1"/>
    <col min="11012" max="11264" width="9.140625" style="50"/>
    <col min="11265" max="11265" width="58" style="50" customWidth="1"/>
    <col min="11266" max="11266" width="28.140625" style="50" customWidth="1"/>
    <col min="11267" max="11267" width="15.85546875" style="50" customWidth="1"/>
    <col min="11268" max="11520" width="9.140625" style="50"/>
    <col min="11521" max="11521" width="58" style="50" customWidth="1"/>
    <col min="11522" max="11522" width="28.140625" style="50" customWidth="1"/>
    <col min="11523" max="11523" width="15.85546875" style="50" customWidth="1"/>
    <col min="11524" max="11776" width="9.140625" style="50"/>
    <col min="11777" max="11777" width="58" style="50" customWidth="1"/>
    <col min="11778" max="11778" width="28.140625" style="50" customWidth="1"/>
    <col min="11779" max="11779" width="15.85546875" style="50" customWidth="1"/>
    <col min="11780" max="12032" width="9.140625" style="50"/>
    <col min="12033" max="12033" width="58" style="50" customWidth="1"/>
    <col min="12034" max="12034" width="28.140625" style="50" customWidth="1"/>
    <col min="12035" max="12035" width="15.85546875" style="50" customWidth="1"/>
    <col min="12036" max="12288" width="9.140625" style="50"/>
    <col min="12289" max="12289" width="58" style="50" customWidth="1"/>
    <col min="12290" max="12290" width="28.140625" style="50" customWidth="1"/>
    <col min="12291" max="12291" width="15.85546875" style="50" customWidth="1"/>
    <col min="12292" max="12544" width="9.140625" style="50"/>
    <col min="12545" max="12545" width="58" style="50" customWidth="1"/>
    <col min="12546" max="12546" width="28.140625" style="50" customWidth="1"/>
    <col min="12547" max="12547" width="15.85546875" style="50" customWidth="1"/>
    <col min="12548" max="12800" width="9.140625" style="50"/>
    <col min="12801" max="12801" width="58" style="50" customWidth="1"/>
    <col min="12802" max="12802" width="28.140625" style="50" customWidth="1"/>
    <col min="12803" max="12803" width="15.85546875" style="50" customWidth="1"/>
    <col min="12804" max="13056" width="9.140625" style="50"/>
    <col min="13057" max="13057" width="58" style="50" customWidth="1"/>
    <col min="13058" max="13058" width="28.140625" style="50" customWidth="1"/>
    <col min="13059" max="13059" width="15.85546875" style="50" customWidth="1"/>
    <col min="13060" max="13312" width="9.140625" style="50"/>
    <col min="13313" max="13313" width="58" style="50" customWidth="1"/>
    <col min="13314" max="13314" width="28.140625" style="50" customWidth="1"/>
    <col min="13315" max="13315" width="15.85546875" style="50" customWidth="1"/>
    <col min="13316" max="13568" width="9.140625" style="50"/>
    <col min="13569" max="13569" width="58" style="50" customWidth="1"/>
    <col min="13570" max="13570" width="28.140625" style="50" customWidth="1"/>
    <col min="13571" max="13571" width="15.85546875" style="50" customWidth="1"/>
    <col min="13572" max="13824" width="9.140625" style="50"/>
    <col min="13825" max="13825" width="58" style="50" customWidth="1"/>
    <col min="13826" max="13826" width="28.140625" style="50" customWidth="1"/>
    <col min="13827" max="13827" width="15.85546875" style="50" customWidth="1"/>
    <col min="13828" max="14080" width="9.140625" style="50"/>
    <col min="14081" max="14081" width="58" style="50" customWidth="1"/>
    <col min="14082" max="14082" width="28.140625" style="50" customWidth="1"/>
    <col min="14083" max="14083" width="15.85546875" style="50" customWidth="1"/>
    <col min="14084" max="14336" width="9.140625" style="50"/>
    <col min="14337" max="14337" width="58" style="50" customWidth="1"/>
    <col min="14338" max="14338" width="28.140625" style="50" customWidth="1"/>
    <col min="14339" max="14339" width="15.85546875" style="50" customWidth="1"/>
    <col min="14340" max="14592" width="9.140625" style="50"/>
    <col min="14593" max="14593" width="58" style="50" customWidth="1"/>
    <col min="14594" max="14594" width="28.140625" style="50" customWidth="1"/>
    <col min="14595" max="14595" width="15.85546875" style="50" customWidth="1"/>
    <col min="14596" max="14848" width="9.140625" style="50"/>
    <col min="14849" max="14849" width="58" style="50" customWidth="1"/>
    <col min="14850" max="14850" width="28.140625" style="50" customWidth="1"/>
    <col min="14851" max="14851" width="15.85546875" style="50" customWidth="1"/>
    <col min="14852" max="15104" width="9.140625" style="50"/>
    <col min="15105" max="15105" width="58" style="50" customWidth="1"/>
    <col min="15106" max="15106" width="28.140625" style="50" customWidth="1"/>
    <col min="15107" max="15107" width="15.85546875" style="50" customWidth="1"/>
    <col min="15108" max="15360" width="9.140625" style="50"/>
    <col min="15361" max="15361" width="58" style="50" customWidth="1"/>
    <col min="15362" max="15362" width="28.140625" style="50" customWidth="1"/>
    <col min="15363" max="15363" width="15.85546875" style="50" customWidth="1"/>
    <col min="15364" max="15616" width="9.140625" style="50"/>
    <col min="15617" max="15617" width="58" style="50" customWidth="1"/>
    <col min="15618" max="15618" width="28.140625" style="50" customWidth="1"/>
    <col min="15619" max="15619" width="15.85546875" style="50" customWidth="1"/>
    <col min="15620" max="15872" width="9.140625" style="50"/>
    <col min="15873" max="15873" width="58" style="50" customWidth="1"/>
    <col min="15874" max="15874" width="28.140625" style="50" customWidth="1"/>
    <col min="15875" max="15875" width="15.85546875" style="50" customWidth="1"/>
    <col min="15876" max="16128" width="9.140625" style="50"/>
    <col min="16129" max="16129" width="58" style="50" customWidth="1"/>
    <col min="16130" max="16130" width="28.140625" style="50" customWidth="1"/>
    <col min="16131" max="16131" width="15.85546875" style="50" customWidth="1"/>
    <col min="16132" max="16384" width="9.140625" style="50"/>
  </cols>
  <sheetData>
    <row r="1" spans="1:3" ht="15" customHeight="1">
      <c r="A1" s="239" t="s">
        <v>906</v>
      </c>
      <c r="B1" s="51"/>
      <c r="C1" s="51"/>
    </row>
    <row r="2" spans="1:3" ht="12.75" customHeight="1">
      <c r="A2" s="76" t="s">
        <v>732</v>
      </c>
      <c r="B2" s="76" t="s">
        <v>527</v>
      </c>
      <c r="C2" s="76" t="s">
        <v>907</v>
      </c>
    </row>
    <row r="3" spans="1:3" ht="13.5" customHeight="1">
      <c r="A3" s="240" t="s">
        <v>48</v>
      </c>
      <c r="B3" s="240" t="s">
        <v>553</v>
      </c>
      <c r="C3" s="241" t="s">
        <v>908</v>
      </c>
    </row>
    <row r="4" spans="1:3" ht="13.5" customHeight="1">
      <c r="A4" s="240" t="s">
        <v>224</v>
      </c>
      <c r="B4" s="240" t="s">
        <v>679</v>
      </c>
      <c r="C4" s="241" t="s">
        <v>909</v>
      </c>
    </row>
    <row r="5" spans="1:3" ht="13.5" customHeight="1">
      <c r="A5" s="240" t="s">
        <v>291</v>
      </c>
      <c r="B5" s="240" t="s">
        <v>680</v>
      </c>
      <c r="C5" s="241" t="s">
        <v>910</v>
      </c>
    </row>
    <row r="6" spans="1:3" ht="13.5" customHeight="1">
      <c r="A6" s="240" t="s">
        <v>231</v>
      </c>
      <c r="B6" s="240" t="s">
        <v>681</v>
      </c>
      <c r="C6" s="241" t="s">
        <v>911</v>
      </c>
    </row>
    <row r="7" spans="1:3" ht="13.5" customHeight="1">
      <c r="A7" s="240" t="s">
        <v>356</v>
      </c>
      <c r="B7" s="240" t="s">
        <v>684</v>
      </c>
      <c r="C7" s="241" t="s">
        <v>912</v>
      </c>
    </row>
    <row r="8" spans="1:3" ht="13.5" customHeight="1">
      <c r="A8" s="240" t="s">
        <v>80</v>
      </c>
      <c r="B8" s="240" t="s">
        <v>685</v>
      </c>
      <c r="C8" s="241" t="s">
        <v>913</v>
      </c>
    </row>
    <row r="9" spans="1:3" ht="13.5" customHeight="1">
      <c r="A9" s="240" t="s">
        <v>322</v>
      </c>
      <c r="B9" s="240" t="s">
        <v>914</v>
      </c>
      <c r="C9" s="241" t="s">
        <v>915</v>
      </c>
    </row>
    <row r="10" spans="1:3" ht="13.5" customHeight="1">
      <c r="A10" s="240" t="s">
        <v>198</v>
      </c>
      <c r="B10" s="240" t="s">
        <v>916</v>
      </c>
      <c r="C10" s="241" t="s">
        <v>917</v>
      </c>
    </row>
    <row r="11" spans="1:3" ht="13.5" customHeight="1">
      <c r="A11" s="240" t="s">
        <v>40</v>
      </c>
      <c r="B11" s="240" t="s">
        <v>694</v>
      </c>
      <c r="C11" s="241" t="s">
        <v>918</v>
      </c>
    </row>
    <row r="12" spans="1:3" ht="13.5" customHeight="1">
      <c r="A12" s="240" t="s">
        <v>162</v>
      </c>
      <c r="B12" s="240" t="s">
        <v>696</v>
      </c>
      <c r="C12" s="241" t="s">
        <v>919</v>
      </c>
    </row>
    <row r="13" spans="1:3" ht="25.15" customHeight="1">
      <c r="A13" s="240" t="s">
        <v>737</v>
      </c>
      <c r="B13" s="240" t="s">
        <v>697</v>
      </c>
      <c r="C13" s="241" t="s">
        <v>919</v>
      </c>
    </row>
    <row r="14" spans="1:3" ht="13.5" customHeight="1">
      <c r="A14" s="240" t="s">
        <v>65</v>
      </c>
      <c r="B14" s="240" t="s">
        <v>699</v>
      </c>
      <c r="C14" s="241" t="s">
        <v>920</v>
      </c>
    </row>
    <row r="15" spans="1:3" ht="13.5" customHeight="1">
      <c r="A15" s="240" t="s">
        <v>304</v>
      </c>
      <c r="B15" s="240" t="s">
        <v>705</v>
      </c>
      <c r="C15" s="241" t="s">
        <v>921</v>
      </c>
    </row>
    <row r="16" spans="1:3" ht="13.5" customHeight="1">
      <c r="A16" s="240" t="s">
        <v>286</v>
      </c>
      <c r="B16" s="240" t="s">
        <v>922</v>
      </c>
      <c r="C16" s="241" t="s">
        <v>923</v>
      </c>
    </row>
    <row r="17" spans="1:3" ht="13.5" customHeight="1">
      <c r="A17" s="240" t="s">
        <v>327</v>
      </c>
      <c r="B17" s="240" t="s">
        <v>709</v>
      </c>
      <c r="C17" s="241" t="s">
        <v>923</v>
      </c>
    </row>
    <row r="18" spans="1:3" ht="13.5" customHeight="1">
      <c r="A18" s="240" t="s">
        <v>25</v>
      </c>
      <c r="B18" s="240" t="s">
        <v>710</v>
      </c>
      <c r="C18" s="241" t="s">
        <v>924</v>
      </c>
    </row>
    <row r="19" spans="1:3" ht="13.5" customHeight="1">
      <c r="A19" s="240" t="s">
        <v>195</v>
      </c>
      <c r="B19" s="240" t="s">
        <v>925</v>
      </c>
      <c r="C19" s="241" t="s">
        <v>924</v>
      </c>
    </row>
    <row r="20" spans="1:3" ht="13.5" customHeight="1">
      <c r="A20" s="240" t="s">
        <v>225</v>
      </c>
      <c r="B20" s="240" t="s">
        <v>679</v>
      </c>
      <c r="C20" s="241" t="s">
        <v>924</v>
      </c>
    </row>
    <row r="21" spans="1:3" ht="13.5" customHeight="1">
      <c r="A21" s="240" t="s">
        <v>86</v>
      </c>
      <c r="B21" s="240" t="s">
        <v>715</v>
      </c>
      <c r="C21" s="241" t="s">
        <v>926</v>
      </c>
    </row>
    <row r="22" spans="1:3" ht="13.5" customHeight="1">
      <c r="A22" s="240" t="s">
        <v>269</v>
      </c>
      <c r="B22" s="240" t="s">
        <v>927</v>
      </c>
      <c r="C22" s="241" t="s">
        <v>928</v>
      </c>
    </row>
    <row r="23" spans="1:3" ht="13.5" customHeight="1">
      <c r="A23" s="240" t="s">
        <v>90</v>
      </c>
      <c r="B23" s="240" t="s">
        <v>929</v>
      </c>
      <c r="C23" s="241" t="s">
        <v>930</v>
      </c>
    </row>
    <row r="24" spans="1:3" ht="13.5" customHeight="1">
      <c r="A24" s="240" t="s">
        <v>74</v>
      </c>
      <c r="B24" s="240" t="s">
        <v>931</v>
      </c>
      <c r="C24" s="241" t="s">
        <v>932</v>
      </c>
    </row>
    <row r="25" spans="1:3" ht="13.5" customHeight="1">
      <c r="A25" s="240" t="s">
        <v>255</v>
      </c>
      <c r="B25" s="240" t="s">
        <v>720</v>
      </c>
      <c r="C25" s="241" t="s">
        <v>932</v>
      </c>
    </row>
    <row r="26" spans="1:3" ht="13.5" customHeight="1">
      <c r="A26" s="240" t="s">
        <v>154</v>
      </c>
      <c r="B26" s="240" t="s">
        <v>933</v>
      </c>
      <c r="C26" s="241" t="s">
        <v>934</v>
      </c>
    </row>
    <row r="27" spans="1:3" ht="13.5" customHeight="1">
      <c r="A27" s="240" t="s">
        <v>215</v>
      </c>
      <c r="B27" s="240" t="s">
        <v>935</v>
      </c>
      <c r="C27" s="241" t="s">
        <v>934</v>
      </c>
    </row>
    <row r="28" spans="1:3" ht="13.5" customHeight="1">
      <c r="A28" s="240" t="s">
        <v>105</v>
      </c>
      <c r="B28" s="240" t="s">
        <v>936</v>
      </c>
      <c r="C28" s="241" t="s">
        <v>937</v>
      </c>
    </row>
    <row r="29" spans="1:3" ht="13.5" customHeight="1">
      <c r="A29" s="240" t="s">
        <v>109</v>
      </c>
      <c r="B29" s="240" t="s">
        <v>938</v>
      </c>
      <c r="C29" s="241" t="s">
        <v>939</v>
      </c>
    </row>
    <row r="30" spans="1:3" ht="13.5" customHeight="1">
      <c r="A30" s="240" t="s">
        <v>180</v>
      </c>
      <c r="B30" s="240" t="s">
        <v>940</v>
      </c>
      <c r="C30" s="241" t="s">
        <v>941</v>
      </c>
    </row>
    <row r="31" spans="1:3" ht="13.5" customHeight="1">
      <c r="A31" s="240" t="s">
        <v>176</v>
      </c>
      <c r="B31" s="240" t="s">
        <v>942</v>
      </c>
      <c r="C31" s="241" t="s">
        <v>943</v>
      </c>
    </row>
    <row r="32" spans="1:3" ht="13.5" customHeight="1">
      <c r="A32" s="240" t="s">
        <v>96</v>
      </c>
      <c r="B32" s="240" t="s">
        <v>944</v>
      </c>
      <c r="C32" s="241" t="s">
        <v>945</v>
      </c>
    </row>
    <row r="33" spans="1:3" ht="13.5" customHeight="1">
      <c r="A33" s="240" t="s">
        <v>243</v>
      </c>
      <c r="B33" s="240" t="s">
        <v>946</v>
      </c>
      <c r="C33" s="241" t="s">
        <v>945</v>
      </c>
    </row>
    <row r="34" spans="1:3" ht="25.15" customHeight="1">
      <c r="A34" s="240" t="s">
        <v>311</v>
      </c>
      <c r="B34" s="240" t="s">
        <v>947</v>
      </c>
      <c r="C34" s="241" t="s">
        <v>945</v>
      </c>
    </row>
    <row r="35" spans="1:3" ht="13.5" customHeight="1">
      <c r="A35" s="240" t="s">
        <v>297</v>
      </c>
      <c r="B35" s="240" t="s">
        <v>713</v>
      </c>
      <c r="C35" s="241" t="s">
        <v>948</v>
      </c>
    </row>
    <row r="36" spans="1:3" ht="13.5" customHeight="1">
      <c r="A36" s="240" t="s">
        <v>82</v>
      </c>
      <c r="B36" s="240" t="s">
        <v>949</v>
      </c>
      <c r="C36" s="241" t="s">
        <v>950</v>
      </c>
    </row>
    <row r="37" spans="1:3" ht="13.5" customHeight="1">
      <c r="A37" s="240" t="s">
        <v>98</v>
      </c>
      <c r="B37" s="240" t="s">
        <v>829</v>
      </c>
      <c r="C37" s="241" t="s">
        <v>951</v>
      </c>
    </row>
    <row r="38" spans="1:3" ht="13.5" customHeight="1">
      <c r="A38" s="240" t="s">
        <v>250</v>
      </c>
      <c r="B38" s="240" t="s">
        <v>952</v>
      </c>
      <c r="C38" s="241" t="s">
        <v>951</v>
      </c>
    </row>
    <row r="39" spans="1:3" ht="13.5" customHeight="1">
      <c r="A39" s="240" t="s">
        <v>111</v>
      </c>
      <c r="B39" s="240" t="s">
        <v>953</v>
      </c>
      <c r="C39" s="241" t="s">
        <v>954</v>
      </c>
    </row>
    <row r="40" spans="1:3" ht="13.5" customHeight="1">
      <c r="A40" s="240" t="s">
        <v>145</v>
      </c>
      <c r="B40" s="240" t="s">
        <v>955</v>
      </c>
      <c r="C40" s="241" t="s">
        <v>954</v>
      </c>
    </row>
    <row r="41" spans="1:3" ht="13.5" customHeight="1">
      <c r="A41" s="240" t="s">
        <v>31</v>
      </c>
      <c r="B41" s="240" t="s">
        <v>956</v>
      </c>
      <c r="C41" s="241" t="s">
        <v>957</v>
      </c>
    </row>
    <row r="42" spans="1:3" ht="13.5" customHeight="1">
      <c r="A42" s="240" t="s">
        <v>93</v>
      </c>
      <c r="B42" s="240" t="s">
        <v>575</v>
      </c>
      <c r="C42" s="241" t="s">
        <v>957</v>
      </c>
    </row>
    <row r="43" spans="1:3" ht="13.5" customHeight="1">
      <c r="A43" s="240" t="s">
        <v>340</v>
      </c>
      <c r="B43" s="240" t="s">
        <v>958</v>
      </c>
      <c r="C43" s="241" t="s">
        <v>959</v>
      </c>
    </row>
    <row r="44" spans="1:3" ht="13.5" customHeight="1">
      <c r="A44" s="240" t="s">
        <v>53</v>
      </c>
      <c r="B44" s="240" t="s">
        <v>891</v>
      </c>
      <c r="C44" s="241" t="s">
        <v>960</v>
      </c>
    </row>
    <row r="45" spans="1:3" ht="13.5" customHeight="1">
      <c r="A45" s="240" t="s">
        <v>178</v>
      </c>
      <c r="B45" s="240" t="s">
        <v>429</v>
      </c>
      <c r="C45" s="241" t="s">
        <v>961</v>
      </c>
    </row>
    <row r="46" spans="1:3" ht="13.5" customHeight="1">
      <c r="A46" s="240" t="s">
        <v>188</v>
      </c>
      <c r="B46" s="240" t="s">
        <v>962</v>
      </c>
      <c r="C46" s="241" t="s">
        <v>961</v>
      </c>
    </row>
    <row r="47" spans="1:3" ht="13.5" customHeight="1">
      <c r="A47" s="240" t="s">
        <v>334</v>
      </c>
      <c r="B47" s="240" t="s">
        <v>963</v>
      </c>
      <c r="C47" s="241" t="s">
        <v>961</v>
      </c>
    </row>
    <row r="48" spans="1:3" ht="13.5" customHeight="1">
      <c r="A48" s="240" t="s">
        <v>164</v>
      </c>
      <c r="B48" s="240" t="s">
        <v>964</v>
      </c>
      <c r="C48" s="241" t="s">
        <v>965</v>
      </c>
    </row>
    <row r="49" spans="1:3" ht="25.15" customHeight="1">
      <c r="A49" s="240" t="s">
        <v>47</v>
      </c>
      <c r="B49" s="240" t="s">
        <v>966</v>
      </c>
      <c r="C49" s="241" t="s">
        <v>967</v>
      </c>
    </row>
    <row r="50" spans="1:3" ht="25.15" customHeight="1">
      <c r="A50" s="240" t="s">
        <v>282</v>
      </c>
      <c r="B50" s="240" t="s">
        <v>968</v>
      </c>
      <c r="C50" s="241" t="s">
        <v>967</v>
      </c>
    </row>
    <row r="51" spans="1:3" ht="13.5" customHeight="1">
      <c r="A51" s="240" t="s">
        <v>319</v>
      </c>
      <c r="B51" s="240" t="s">
        <v>969</v>
      </c>
      <c r="C51" s="241" t="s">
        <v>970</v>
      </c>
    </row>
    <row r="52" spans="1:3" ht="13.5" customHeight="1">
      <c r="A52" s="240" t="s">
        <v>362</v>
      </c>
      <c r="B52" s="240" t="s">
        <v>953</v>
      </c>
      <c r="C52" s="241" t="s">
        <v>970</v>
      </c>
    </row>
    <row r="53" spans="1:3" ht="25.15" customHeight="1">
      <c r="A53" s="240" t="s">
        <v>136</v>
      </c>
      <c r="B53" s="240" t="s">
        <v>704</v>
      </c>
      <c r="C53" s="241" t="s">
        <v>971</v>
      </c>
    </row>
    <row r="54" spans="1:3" ht="13.5" customHeight="1">
      <c r="A54" s="240" t="s">
        <v>273</v>
      </c>
      <c r="B54" s="240" t="s">
        <v>849</v>
      </c>
      <c r="C54" s="241" t="s">
        <v>971</v>
      </c>
    </row>
    <row r="55" spans="1:3" ht="13.5" customHeight="1">
      <c r="A55" s="240" t="s">
        <v>264</v>
      </c>
      <c r="B55" s="240" t="s">
        <v>972</v>
      </c>
      <c r="C55" s="241" t="s">
        <v>973</v>
      </c>
    </row>
    <row r="56" spans="1:3" ht="13.5" customHeight="1">
      <c r="A56" s="240" t="s">
        <v>59</v>
      </c>
      <c r="B56" s="240" t="s">
        <v>974</v>
      </c>
      <c r="C56" s="241" t="s">
        <v>975</v>
      </c>
    </row>
    <row r="57" spans="1:3" ht="13.5" customHeight="1">
      <c r="A57" s="240" t="s">
        <v>364</v>
      </c>
      <c r="B57" s="240" t="s">
        <v>676</v>
      </c>
      <c r="C57" s="241" t="s">
        <v>976</v>
      </c>
    </row>
    <row r="58" spans="1:3" ht="13.5" customHeight="1">
      <c r="A58" s="240" t="s">
        <v>314</v>
      </c>
      <c r="B58" s="240" t="s">
        <v>977</v>
      </c>
      <c r="C58" s="241" t="s">
        <v>978</v>
      </c>
    </row>
    <row r="59" spans="1:3" ht="25.15" customHeight="1">
      <c r="A59" s="240" t="s">
        <v>236</v>
      </c>
      <c r="B59" s="240" t="s">
        <v>897</v>
      </c>
      <c r="C59" s="241" t="s">
        <v>979</v>
      </c>
    </row>
    <row r="60" spans="1:3" ht="13.5" customHeight="1">
      <c r="A60" s="240" t="s">
        <v>267</v>
      </c>
      <c r="B60" s="240" t="s">
        <v>980</v>
      </c>
      <c r="C60" s="241" t="s">
        <v>981</v>
      </c>
    </row>
    <row r="61" spans="1:3" ht="13.5" customHeight="1">
      <c r="A61" s="240" t="s">
        <v>6</v>
      </c>
      <c r="B61" s="240" t="s">
        <v>982</v>
      </c>
      <c r="C61" s="241" t="s">
        <v>983</v>
      </c>
    </row>
    <row r="62" spans="1:3" ht="13.5" customHeight="1">
      <c r="A62" s="240" t="s">
        <v>139</v>
      </c>
      <c r="B62" s="240" t="s">
        <v>984</v>
      </c>
      <c r="C62" s="241" t="s">
        <v>983</v>
      </c>
    </row>
    <row r="63" spans="1:3" ht="13.5" customHeight="1">
      <c r="A63" s="240" t="s">
        <v>239</v>
      </c>
      <c r="B63" s="240" t="s">
        <v>701</v>
      </c>
      <c r="C63" s="241" t="s">
        <v>983</v>
      </c>
    </row>
    <row r="64" spans="1:3" ht="13.5" customHeight="1">
      <c r="A64" s="240" t="s">
        <v>217</v>
      </c>
      <c r="B64" s="240" t="s">
        <v>985</v>
      </c>
      <c r="C64" s="241" t="s">
        <v>986</v>
      </c>
    </row>
    <row r="65" spans="1:3" ht="13.5" customHeight="1">
      <c r="A65" s="240" t="s">
        <v>247</v>
      </c>
      <c r="B65" s="240" t="s">
        <v>987</v>
      </c>
      <c r="C65" s="241" t="s">
        <v>986</v>
      </c>
    </row>
    <row r="66" spans="1:3" ht="25.15" customHeight="1">
      <c r="A66" s="240" t="s">
        <v>117</v>
      </c>
      <c r="B66" s="240" t="s">
        <v>988</v>
      </c>
      <c r="C66" s="241" t="s">
        <v>989</v>
      </c>
    </row>
    <row r="67" spans="1:3" ht="13.5" customHeight="1">
      <c r="A67" s="240" t="s">
        <v>277</v>
      </c>
      <c r="B67" s="240" t="s">
        <v>990</v>
      </c>
      <c r="C67" s="241" t="s">
        <v>991</v>
      </c>
    </row>
    <row r="68" spans="1:3" ht="13.5" customHeight="1">
      <c r="A68" s="240" t="s">
        <v>336</v>
      </c>
      <c r="B68" s="240" t="s">
        <v>992</v>
      </c>
      <c r="C68" s="241" t="s">
        <v>991</v>
      </c>
    </row>
    <row r="69" spans="1:3" ht="13.5" customHeight="1">
      <c r="A69" s="240" t="s">
        <v>735</v>
      </c>
      <c r="B69" s="240" t="s">
        <v>853</v>
      </c>
      <c r="C69" s="241" t="s">
        <v>993</v>
      </c>
    </row>
    <row r="70" spans="1:3" ht="13.5" customHeight="1">
      <c r="A70" s="240" t="s">
        <v>261</v>
      </c>
      <c r="B70" s="240" t="s">
        <v>994</v>
      </c>
      <c r="C70" s="241" t="s">
        <v>993</v>
      </c>
    </row>
    <row r="71" spans="1:3" ht="13.5" customHeight="1">
      <c r="A71" s="240" t="s">
        <v>883</v>
      </c>
      <c r="B71" s="240" t="s">
        <v>995</v>
      </c>
      <c r="C71" s="241" t="s">
        <v>996</v>
      </c>
    </row>
    <row r="72" spans="1:3" ht="13.5" customHeight="1">
      <c r="A72" s="240" t="s">
        <v>124</v>
      </c>
      <c r="B72" s="240" t="s">
        <v>860</v>
      </c>
      <c r="C72" s="241" t="s">
        <v>997</v>
      </c>
    </row>
    <row r="73" spans="1:3" ht="13.5" customHeight="1">
      <c r="A73" s="240" t="s">
        <v>332</v>
      </c>
      <c r="B73" s="240" t="s">
        <v>998</v>
      </c>
      <c r="C73" s="241" t="s">
        <v>999</v>
      </c>
    </row>
    <row r="74" spans="1:3" ht="13.5" customHeight="1">
      <c r="A74" s="240" t="s">
        <v>347</v>
      </c>
      <c r="B74" s="240" t="s">
        <v>1000</v>
      </c>
      <c r="C74" s="241" t="s">
        <v>999</v>
      </c>
    </row>
    <row r="75" spans="1:3" ht="13.5" customHeight="1">
      <c r="A75" s="240" t="s">
        <v>205</v>
      </c>
      <c r="B75" s="240" t="s">
        <v>1001</v>
      </c>
      <c r="C75" s="241" t="s">
        <v>1002</v>
      </c>
    </row>
    <row r="76" spans="1:3" ht="13.5" customHeight="1">
      <c r="A76" s="240" t="s">
        <v>75</v>
      </c>
      <c r="B76" s="240" t="s">
        <v>1003</v>
      </c>
      <c r="C76" s="241" t="s">
        <v>1004</v>
      </c>
    </row>
    <row r="77" spans="1:3" ht="13.5" customHeight="1">
      <c r="A77" s="240" t="s">
        <v>17</v>
      </c>
      <c r="B77" s="240" t="s">
        <v>1005</v>
      </c>
      <c r="C77" s="241" t="s">
        <v>1006</v>
      </c>
    </row>
    <row r="78" spans="1:3" ht="13.5" customHeight="1">
      <c r="A78" s="240" t="s">
        <v>57</v>
      </c>
      <c r="B78" s="240" t="s">
        <v>1007</v>
      </c>
      <c r="C78" s="241" t="s">
        <v>1008</v>
      </c>
    </row>
    <row r="79" spans="1:3" ht="25.15" customHeight="1">
      <c r="A79" s="240" t="s">
        <v>170</v>
      </c>
      <c r="B79" s="240" t="s">
        <v>1009</v>
      </c>
      <c r="C79" s="241" t="s">
        <v>1008</v>
      </c>
    </row>
    <row r="80" spans="1:3" ht="13.5" customHeight="1">
      <c r="A80" s="240" t="s">
        <v>193</v>
      </c>
      <c r="B80" s="240" t="s">
        <v>1010</v>
      </c>
      <c r="C80" s="241" t="s">
        <v>1011</v>
      </c>
    </row>
    <row r="81" spans="1:3" ht="13.5" customHeight="1">
      <c r="A81" s="240" t="s">
        <v>19</v>
      </c>
      <c r="B81" s="240" t="s">
        <v>1012</v>
      </c>
      <c r="C81" s="241" t="s">
        <v>1013</v>
      </c>
    </row>
    <row r="82" spans="1:3" ht="13.5" customHeight="1">
      <c r="A82" s="240" t="s">
        <v>29</v>
      </c>
      <c r="B82" s="240" t="s">
        <v>575</v>
      </c>
      <c r="C82" s="241" t="s">
        <v>1014</v>
      </c>
    </row>
    <row r="83" spans="1:3" ht="13.5" customHeight="1">
      <c r="A83" s="240" t="s">
        <v>70</v>
      </c>
      <c r="B83" s="240" t="s">
        <v>1015</v>
      </c>
      <c r="C83" s="241" t="s">
        <v>1014</v>
      </c>
    </row>
    <row r="84" spans="1:3" ht="13.5" customHeight="1">
      <c r="A84" s="240" t="s">
        <v>252</v>
      </c>
      <c r="B84" s="240" t="s">
        <v>1016</v>
      </c>
      <c r="C84" s="241" t="s">
        <v>1014</v>
      </c>
    </row>
    <row r="85" spans="1:3" ht="25.15" customHeight="1">
      <c r="A85" s="240" t="s">
        <v>868</v>
      </c>
      <c r="B85" s="240" t="s">
        <v>1017</v>
      </c>
      <c r="C85" s="241" t="s">
        <v>1014</v>
      </c>
    </row>
    <row r="86" spans="1:3" ht="13.5" customHeight="1">
      <c r="A86" s="240" t="s">
        <v>13</v>
      </c>
      <c r="B86" s="240" t="s">
        <v>888</v>
      </c>
      <c r="C86" s="241" t="s">
        <v>1018</v>
      </c>
    </row>
    <row r="87" spans="1:3" ht="13.5" customHeight="1">
      <c r="A87" s="240" t="s">
        <v>879</v>
      </c>
      <c r="B87" s="240" t="s">
        <v>1019</v>
      </c>
      <c r="C87" s="241" t="s">
        <v>1020</v>
      </c>
    </row>
    <row r="88" spans="1:3" ht="13.5" customHeight="1">
      <c r="A88" s="240" t="s">
        <v>126</v>
      </c>
      <c r="B88" s="240" t="s">
        <v>1021</v>
      </c>
      <c r="C88" s="241" t="s">
        <v>1020</v>
      </c>
    </row>
    <row r="89" spans="1:3" ht="13.5" customHeight="1">
      <c r="A89" s="240" t="s">
        <v>893</v>
      </c>
      <c r="B89" s="240" t="s">
        <v>542</v>
      </c>
      <c r="C89" s="241" t="s">
        <v>1022</v>
      </c>
    </row>
    <row r="90" spans="1:3" ht="13.5" customHeight="1">
      <c r="A90" s="240" t="s">
        <v>21</v>
      </c>
      <c r="B90" s="240" t="s">
        <v>1023</v>
      </c>
      <c r="C90" s="241" t="s">
        <v>1024</v>
      </c>
    </row>
    <row r="91" spans="1:3" ht="13.5" customHeight="1">
      <c r="A91" s="240" t="s">
        <v>151</v>
      </c>
      <c r="B91" s="240" t="s">
        <v>1025</v>
      </c>
      <c r="C91" s="241" t="s">
        <v>1026</v>
      </c>
    </row>
    <row r="92" spans="1:3" ht="13.5" customHeight="1">
      <c r="A92" s="240" t="s">
        <v>203</v>
      </c>
      <c r="B92" s="240" t="s">
        <v>1027</v>
      </c>
      <c r="C92" s="241" t="s">
        <v>1026</v>
      </c>
    </row>
    <row r="93" spans="1:3" ht="13.5" customHeight="1">
      <c r="A93" s="240" t="s">
        <v>119</v>
      </c>
      <c r="B93" s="240" t="s">
        <v>552</v>
      </c>
      <c r="C93" s="241" t="s">
        <v>1028</v>
      </c>
    </row>
    <row r="94" spans="1:3" ht="13.5" customHeight="1">
      <c r="A94" s="240" t="s">
        <v>898</v>
      </c>
      <c r="B94" s="240" t="s">
        <v>1029</v>
      </c>
      <c r="C94" s="241" t="s">
        <v>1030</v>
      </c>
    </row>
    <row r="95" spans="1:3" ht="13.5" customHeight="1">
      <c r="A95" s="240" t="s">
        <v>133</v>
      </c>
      <c r="B95" s="240" t="s">
        <v>1031</v>
      </c>
      <c r="C95" s="241" t="s">
        <v>1032</v>
      </c>
    </row>
    <row r="96" spans="1:3" ht="25.15" customHeight="1">
      <c r="A96" s="240" t="s">
        <v>241</v>
      </c>
      <c r="B96" s="240" t="s">
        <v>1033</v>
      </c>
      <c r="C96" s="241" t="s">
        <v>1034</v>
      </c>
    </row>
    <row r="97" spans="1:3" ht="13.5" customHeight="1">
      <c r="A97" s="240" t="s">
        <v>343</v>
      </c>
      <c r="B97" s="240" t="s">
        <v>904</v>
      </c>
      <c r="C97" s="241" t="s">
        <v>1035</v>
      </c>
    </row>
    <row r="98" spans="1:3" ht="13.5" customHeight="1">
      <c r="A98" s="240" t="s">
        <v>353</v>
      </c>
      <c r="B98" s="240" t="s">
        <v>1036</v>
      </c>
      <c r="C98" s="241" t="s">
        <v>1037</v>
      </c>
    </row>
    <row r="99" spans="1:3" ht="13.5" customHeight="1">
      <c r="A99" s="240" t="s">
        <v>317</v>
      </c>
      <c r="B99" s="240" t="s">
        <v>1038</v>
      </c>
      <c r="C99" s="241" t="s">
        <v>1039</v>
      </c>
    </row>
    <row r="100" spans="1:3" ht="13.5" customHeight="1">
      <c r="A100" s="240" t="s">
        <v>148</v>
      </c>
      <c r="B100" s="240" t="s">
        <v>1040</v>
      </c>
      <c r="C100" s="241" t="s">
        <v>1041</v>
      </c>
    </row>
    <row r="101" spans="1:3" ht="13.5" customHeight="1">
      <c r="A101" s="240" t="s">
        <v>122</v>
      </c>
      <c r="B101" s="240" t="s">
        <v>1042</v>
      </c>
      <c r="C101" s="241" t="s">
        <v>730</v>
      </c>
    </row>
    <row r="102" spans="1:3" ht="25.15" customHeight="1">
      <c r="A102" s="240" t="s">
        <v>173</v>
      </c>
      <c r="B102" s="240" t="s">
        <v>1043</v>
      </c>
      <c r="C102" s="241" t="s">
        <v>730</v>
      </c>
    </row>
    <row r="103" spans="1:3" ht="13.5" customHeight="1">
      <c r="A103" s="240" t="s">
        <v>357</v>
      </c>
      <c r="B103" s="240" t="s">
        <v>730</v>
      </c>
      <c r="C103" s="238"/>
    </row>
    <row r="104" spans="1:3" ht="13.5" customHeight="1">
      <c r="A104" s="240" t="s">
        <v>115</v>
      </c>
      <c r="B104" s="240" t="s">
        <v>730</v>
      </c>
      <c r="C104" s="238"/>
    </row>
    <row r="105" spans="1:3" ht="13.5" customHeight="1">
      <c r="A105" s="240" t="s">
        <v>161</v>
      </c>
      <c r="B105" s="240" t="s">
        <v>730</v>
      </c>
      <c r="C105" s="238"/>
    </row>
    <row r="106" spans="1:3" ht="13.5" customHeight="1">
      <c r="A106" s="240" t="s">
        <v>167</v>
      </c>
      <c r="B106" s="240" t="s">
        <v>730</v>
      </c>
      <c r="C106" s="238"/>
    </row>
    <row r="107" spans="1:3" ht="13.5" customHeight="1">
      <c r="A107" s="240" t="s">
        <v>213</v>
      </c>
      <c r="B107" s="240" t="s">
        <v>730</v>
      </c>
      <c r="C107" s="238"/>
    </row>
    <row r="108" spans="1:3" ht="25.15" customHeight="1">
      <c r="A108" s="240" t="s">
        <v>280</v>
      </c>
      <c r="B108" s="240" t="s">
        <v>730</v>
      </c>
      <c r="C108" s="238"/>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5" workbookViewId="0">
      <selection activeCell="C47" sqref="C47"/>
    </sheetView>
  </sheetViews>
  <sheetFormatPr defaultRowHeight="14.25"/>
  <cols>
    <col min="1" max="1" width="56.85546875" style="137" customWidth="1"/>
    <col min="2" max="2" width="28.85546875" style="137" customWidth="1"/>
    <col min="3" max="3" width="25.140625" style="137" customWidth="1"/>
    <col min="4" max="16384" width="9.140625" style="137"/>
  </cols>
  <sheetData>
    <row r="1" spans="1:4" ht="25.5">
      <c r="A1" s="127" t="s">
        <v>673</v>
      </c>
      <c r="B1" s="171"/>
      <c r="C1" s="171"/>
      <c r="D1" s="148"/>
    </row>
    <row r="2" spans="1:4" ht="27.75" customHeight="1">
      <c r="A2" s="209" t="s">
        <v>721</v>
      </c>
      <c r="B2" s="209"/>
      <c r="C2" s="209"/>
      <c r="D2" s="209"/>
    </row>
    <row r="3" spans="1:4" ht="15">
      <c r="A3" s="139" t="s">
        <v>601</v>
      </c>
      <c r="B3" s="139" t="s">
        <v>1</v>
      </c>
      <c r="C3" s="140" t="s">
        <v>674</v>
      </c>
      <c r="D3" s="148"/>
    </row>
    <row r="4" spans="1:4">
      <c r="A4" s="172" t="s">
        <v>553</v>
      </c>
      <c r="B4" s="173" t="s">
        <v>377</v>
      </c>
      <c r="C4" s="174">
        <v>1634</v>
      </c>
      <c r="D4" s="148"/>
    </row>
    <row r="5" spans="1:4">
      <c r="A5" s="172" t="s">
        <v>675</v>
      </c>
      <c r="B5" s="173" t="s">
        <v>386</v>
      </c>
      <c r="C5" s="174">
        <v>1667</v>
      </c>
      <c r="D5" s="148"/>
    </row>
    <row r="6" spans="1:4">
      <c r="A6" s="172" t="s">
        <v>676</v>
      </c>
      <c r="B6" s="173" t="s">
        <v>386</v>
      </c>
      <c r="C6" s="174">
        <v>1669</v>
      </c>
      <c r="D6" s="175"/>
    </row>
    <row r="7" spans="1:4">
      <c r="A7" s="172" t="s">
        <v>677</v>
      </c>
      <c r="B7" s="173" t="s">
        <v>379</v>
      </c>
      <c r="C7" s="174">
        <v>1682</v>
      </c>
      <c r="D7" s="175"/>
    </row>
    <row r="8" spans="1:4">
      <c r="A8" s="172" t="s">
        <v>548</v>
      </c>
      <c r="B8" s="173" t="s">
        <v>373</v>
      </c>
      <c r="C8" s="174">
        <v>1686</v>
      </c>
      <c r="D8" s="148"/>
    </row>
    <row r="9" spans="1:4">
      <c r="A9" s="172" t="s">
        <v>678</v>
      </c>
      <c r="B9" s="173" t="s">
        <v>373</v>
      </c>
      <c r="C9" s="174">
        <v>1691</v>
      </c>
      <c r="D9" s="175"/>
    </row>
    <row r="10" spans="1:4">
      <c r="A10" s="172" t="s">
        <v>679</v>
      </c>
      <c r="B10" s="173" t="s">
        <v>446</v>
      </c>
      <c r="C10" s="174">
        <v>1721</v>
      </c>
      <c r="D10" s="175"/>
    </row>
    <row r="11" spans="1:4">
      <c r="A11" s="172" t="s">
        <v>680</v>
      </c>
      <c r="B11" s="173" t="s">
        <v>421</v>
      </c>
      <c r="C11" s="174">
        <v>1729</v>
      </c>
      <c r="D11" s="175"/>
    </row>
    <row r="12" spans="1:4">
      <c r="A12" s="172" t="s">
        <v>681</v>
      </c>
      <c r="B12" s="173" t="s">
        <v>373</v>
      </c>
      <c r="C12" s="174">
        <v>1733</v>
      </c>
      <c r="D12" s="175"/>
    </row>
    <row r="13" spans="1:4">
      <c r="A13" s="176" t="s">
        <v>682</v>
      </c>
      <c r="B13" s="177" t="s">
        <v>405</v>
      </c>
      <c r="C13" s="174">
        <v>1760</v>
      </c>
      <c r="D13" s="175"/>
    </row>
    <row r="14" spans="1:4">
      <c r="A14" s="172" t="s">
        <v>683</v>
      </c>
      <c r="B14" s="177" t="s">
        <v>381</v>
      </c>
      <c r="C14" s="174">
        <v>1781</v>
      </c>
      <c r="D14" s="175"/>
    </row>
    <row r="15" spans="1:4">
      <c r="A15" s="172" t="s">
        <v>684</v>
      </c>
      <c r="B15" s="177" t="s">
        <v>355</v>
      </c>
      <c r="C15" s="174">
        <v>1790</v>
      </c>
      <c r="D15" s="175"/>
    </row>
    <row r="16" spans="1:4">
      <c r="A16" s="172" t="s">
        <v>685</v>
      </c>
      <c r="B16" s="177" t="s">
        <v>402</v>
      </c>
      <c r="C16" s="174">
        <v>1796</v>
      </c>
      <c r="D16" s="175"/>
    </row>
    <row r="17" spans="1:4">
      <c r="A17" s="172" t="s">
        <v>686</v>
      </c>
      <c r="B17" s="173" t="s">
        <v>373</v>
      </c>
      <c r="C17" s="174">
        <v>1797</v>
      </c>
      <c r="D17" s="175"/>
    </row>
    <row r="18" spans="1:4">
      <c r="A18" s="172" t="s">
        <v>687</v>
      </c>
      <c r="B18" s="177" t="s">
        <v>355</v>
      </c>
      <c r="C18" s="174">
        <v>1804</v>
      </c>
      <c r="D18" s="175"/>
    </row>
    <row r="19" spans="1:4">
      <c r="A19" s="172" t="s">
        <v>688</v>
      </c>
      <c r="B19" s="177" t="s">
        <v>395</v>
      </c>
      <c r="C19" s="174">
        <v>1812</v>
      </c>
      <c r="D19" s="175"/>
    </row>
    <row r="20" spans="1:4">
      <c r="A20" s="172" t="s">
        <v>689</v>
      </c>
      <c r="B20" s="177" t="s">
        <v>395</v>
      </c>
      <c r="C20" s="174">
        <v>1816</v>
      </c>
      <c r="D20" s="175"/>
    </row>
    <row r="21" spans="1:4">
      <c r="A21" s="178" t="s">
        <v>690</v>
      </c>
      <c r="B21" s="179" t="s">
        <v>464</v>
      </c>
      <c r="C21" s="180">
        <v>1819</v>
      </c>
      <c r="D21" s="175"/>
    </row>
    <row r="22" spans="1:4">
      <c r="A22" s="172" t="s">
        <v>691</v>
      </c>
      <c r="B22" s="177" t="s">
        <v>692</v>
      </c>
      <c r="C22" s="174">
        <v>1821</v>
      </c>
      <c r="D22" s="175"/>
    </row>
    <row r="23" spans="1:4">
      <c r="A23" s="172" t="s">
        <v>693</v>
      </c>
      <c r="B23" s="173" t="s">
        <v>373</v>
      </c>
      <c r="C23" s="174">
        <v>1823</v>
      </c>
      <c r="D23" s="175"/>
    </row>
    <row r="24" spans="1:4">
      <c r="A24" s="172" t="s">
        <v>694</v>
      </c>
      <c r="B24" s="177" t="s">
        <v>383</v>
      </c>
      <c r="C24" s="174">
        <v>1827</v>
      </c>
      <c r="D24" s="175"/>
    </row>
    <row r="25" spans="1:4">
      <c r="A25" s="172" t="s">
        <v>531</v>
      </c>
      <c r="B25" s="173" t="s">
        <v>373</v>
      </c>
      <c r="C25" s="174">
        <v>1832</v>
      </c>
      <c r="D25" s="175"/>
    </row>
    <row r="26" spans="1:4">
      <c r="A26" s="172" t="s">
        <v>695</v>
      </c>
      <c r="B26" s="173" t="s">
        <v>373</v>
      </c>
      <c r="C26" s="174">
        <v>1833</v>
      </c>
      <c r="D26" s="175"/>
    </row>
    <row r="27" spans="1:4">
      <c r="A27" s="172" t="s">
        <v>696</v>
      </c>
      <c r="B27" s="177" t="s">
        <v>376</v>
      </c>
      <c r="C27" s="174">
        <v>1835</v>
      </c>
      <c r="D27" s="157"/>
    </row>
    <row r="28" spans="1:4">
      <c r="A28" s="172" t="s">
        <v>697</v>
      </c>
      <c r="B28" s="177" t="s">
        <v>396</v>
      </c>
      <c r="C28" s="174">
        <v>1835</v>
      </c>
      <c r="D28" s="157"/>
    </row>
    <row r="29" spans="1:4">
      <c r="A29" s="172" t="s">
        <v>698</v>
      </c>
      <c r="B29" s="177" t="s">
        <v>373</v>
      </c>
      <c r="C29" s="174">
        <v>1836</v>
      </c>
      <c r="D29" s="157"/>
    </row>
    <row r="30" spans="1:4">
      <c r="A30" s="172" t="s">
        <v>699</v>
      </c>
      <c r="B30" s="177" t="s">
        <v>384</v>
      </c>
      <c r="C30" s="174">
        <v>1837</v>
      </c>
      <c r="D30" s="157"/>
    </row>
    <row r="31" spans="1:4">
      <c r="A31" s="172" t="s">
        <v>700</v>
      </c>
      <c r="B31" s="177" t="s">
        <v>377</v>
      </c>
      <c r="C31" s="174">
        <v>1837</v>
      </c>
      <c r="D31" s="157"/>
    </row>
    <row r="32" spans="1:4">
      <c r="A32" s="172" t="s">
        <v>701</v>
      </c>
      <c r="B32" s="177" t="s">
        <v>395</v>
      </c>
      <c r="C32" s="174">
        <v>1838</v>
      </c>
      <c r="D32" s="157"/>
    </row>
    <row r="33" spans="1:4">
      <c r="A33" s="172" t="s">
        <v>702</v>
      </c>
      <c r="B33" s="177" t="s">
        <v>373</v>
      </c>
      <c r="C33" s="174">
        <v>1841</v>
      </c>
      <c r="D33" s="157"/>
    </row>
    <row r="34" spans="1:4">
      <c r="A34" s="172" t="s">
        <v>703</v>
      </c>
      <c r="B34" s="177" t="s">
        <v>373</v>
      </c>
      <c r="C34" s="174">
        <v>1844</v>
      </c>
      <c r="D34" s="157"/>
    </row>
    <row r="35" spans="1:4">
      <c r="A35" s="172" t="s">
        <v>704</v>
      </c>
      <c r="B35" s="177" t="s">
        <v>372</v>
      </c>
      <c r="C35" s="174">
        <v>1845</v>
      </c>
      <c r="D35" s="157"/>
    </row>
    <row r="36" spans="1:4">
      <c r="A36" s="172" t="s">
        <v>705</v>
      </c>
      <c r="B36" s="177" t="s">
        <v>374</v>
      </c>
      <c r="C36" s="174">
        <v>1847</v>
      </c>
      <c r="D36" s="157"/>
    </row>
    <row r="37" spans="1:4">
      <c r="A37" s="172" t="s">
        <v>706</v>
      </c>
      <c r="B37" s="177" t="s">
        <v>373</v>
      </c>
      <c r="C37" s="174">
        <v>1847</v>
      </c>
      <c r="D37" s="157"/>
    </row>
    <row r="38" spans="1:4">
      <c r="A38" s="172" t="s">
        <v>707</v>
      </c>
      <c r="B38" s="173" t="s">
        <v>373</v>
      </c>
      <c r="C38" s="174">
        <v>1847</v>
      </c>
      <c r="D38" s="157"/>
    </row>
    <row r="39" spans="1:4">
      <c r="A39" s="172" t="s">
        <v>708</v>
      </c>
      <c r="B39" s="177" t="s">
        <v>423</v>
      </c>
      <c r="C39" s="174">
        <v>1849</v>
      </c>
      <c r="D39" s="157"/>
    </row>
    <row r="40" spans="1:4">
      <c r="A40" s="172" t="s">
        <v>709</v>
      </c>
      <c r="B40" s="177" t="s">
        <v>393</v>
      </c>
      <c r="C40" s="174">
        <v>1849</v>
      </c>
      <c r="D40" s="157"/>
    </row>
    <row r="41" spans="1:4">
      <c r="A41" s="172" t="s">
        <v>710</v>
      </c>
      <c r="B41" s="177" t="s">
        <v>427</v>
      </c>
      <c r="C41" s="174">
        <v>1850</v>
      </c>
      <c r="D41" s="157"/>
    </row>
    <row r="42" spans="1:4">
      <c r="A42" s="172" t="s">
        <v>711</v>
      </c>
      <c r="B42" s="177" t="s">
        <v>426</v>
      </c>
      <c r="C42" s="174">
        <v>1850</v>
      </c>
      <c r="D42" s="157"/>
    </row>
    <row r="43" spans="1:4">
      <c r="A43" s="172" t="s">
        <v>712</v>
      </c>
      <c r="B43" s="177" t="s">
        <v>418</v>
      </c>
      <c r="C43" s="174">
        <v>1850</v>
      </c>
      <c r="D43" s="157"/>
    </row>
    <row r="44" spans="1:4">
      <c r="A44" s="172" t="s">
        <v>713</v>
      </c>
      <c r="B44" s="177" t="s">
        <v>406</v>
      </c>
      <c r="C44" s="174">
        <v>1850</v>
      </c>
      <c r="D44" s="157"/>
    </row>
    <row r="45" spans="1:4">
      <c r="A45" s="172" t="s">
        <v>714</v>
      </c>
      <c r="B45" s="177" t="s">
        <v>374</v>
      </c>
      <c r="C45" s="174">
        <v>1850</v>
      </c>
      <c r="D45" s="157"/>
    </row>
    <row r="46" spans="1:4">
      <c r="A46" s="172" t="s">
        <v>715</v>
      </c>
      <c r="B46" s="177" t="s">
        <v>420</v>
      </c>
      <c r="C46" s="174">
        <v>1851</v>
      </c>
      <c r="D46" s="157"/>
    </row>
    <row r="47" spans="1:4">
      <c r="A47" s="172" t="s">
        <v>716</v>
      </c>
      <c r="B47" s="177" t="s">
        <v>376</v>
      </c>
      <c r="C47" s="174">
        <v>1851</v>
      </c>
      <c r="D47" s="157"/>
    </row>
    <row r="48" spans="1:4">
      <c r="A48" s="172" t="s">
        <v>717</v>
      </c>
      <c r="B48" s="177" t="s">
        <v>392</v>
      </c>
      <c r="C48" s="174">
        <v>1852</v>
      </c>
      <c r="D48" s="157"/>
    </row>
    <row r="49" spans="1:4">
      <c r="A49" s="172" t="s">
        <v>718</v>
      </c>
      <c r="B49" s="177" t="s">
        <v>384</v>
      </c>
      <c r="C49" s="174">
        <v>1853</v>
      </c>
      <c r="D49" s="157"/>
    </row>
    <row r="50" spans="1:4">
      <c r="A50" s="172" t="s">
        <v>719</v>
      </c>
      <c r="B50" s="177" t="s">
        <v>454</v>
      </c>
      <c r="C50" s="174">
        <v>1854</v>
      </c>
      <c r="D50" s="157"/>
    </row>
    <row r="51" spans="1:4">
      <c r="A51" s="172" t="s">
        <v>575</v>
      </c>
      <c r="B51" s="173" t="s">
        <v>446</v>
      </c>
      <c r="C51" s="174">
        <v>1854</v>
      </c>
      <c r="D51" s="157"/>
    </row>
    <row r="52" spans="1:4">
      <c r="A52" s="172" t="s">
        <v>676</v>
      </c>
      <c r="B52" s="177" t="s">
        <v>411</v>
      </c>
      <c r="C52" s="174">
        <v>1855</v>
      </c>
      <c r="D52" s="157"/>
    </row>
    <row r="53" spans="1:4">
      <c r="A53" s="172" t="s">
        <v>720</v>
      </c>
      <c r="B53" s="173" t="s">
        <v>379</v>
      </c>
      <c r="C53" s="174">
        <v>1855</v>
      </c>
      <c r="D53" s="157"/>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Table of Contents</vt:lpstr>
      <vt:lpstr>Largest Park</vt:lpstr>
      <vt:lpstr>Largest Municipal Park</vt:lpstr>
      <vt:lpstr>Most Visited by Agency</vt:lpstr>
      <vt:lpstr>Most Visited Per Acre</vt:lpstr>
      <vt:lpstr>Natural and Designed Parkland</vt:lpstr>
      <vt:lpstr>New Parkland</vt:lpstr>
      <vt:lpstr>Oldest Park by City</vt:lpstr>
      <vt:lpstr>Oldest Parks</vt:lpstr>
      <vt:lpstr>Park Units</vt:lpstr>
      <vt:lpstr>Parkland by Agency</vt:lpstr>
      <vt:lpstr>Parkland as % City Area</vt:lpstr>
      <vt:lpstr>Parkland Outside City Limits</vt:lpstr>
      <vt:lpstr>Parkland per 1k Day Occupants</vt:lpstr>
      <vt:lpstr>Parkland per 1k Residents</vt:lpstr>
      <vt:lpstr>Population Density</vt:lpstr>
      <vt:lpstr>Walkable Park Access</vt:lpstr>
      <vt:lpstr>'Parkland as % City Area'!Print_Area</vt:lpstr>
      <vt:lpstr>'Parkland by Agency'!Print_Area</vt:lpstr>
      <vt:lpstr>'Parkland per 1k Day Occupants'!Print_Area</vt:lpstr>
      <vt:lpstr>'Parkland per 1k Residents'!Print_Area</vt:lpstr>
      <vt:lpstr>'Population Density'!Print_Area</vt:lpstr>
      <vt:lpstr>'Walkable Park Access'!Print_Area</vt:lpstr>
    </vt:vector>
  </TitlesOfParts>
  <Company>The Trust for Public 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Martin</dc:creator>
  <cp:lastModifiedBy>user</cp:lastModifiedBy>
  <dcterms:created xsi:type="dcterms:W3CDTF">2015-04-01T15:30:15Z</dcterms:created>
  <dcterms:modified xsi:type="dcterms:W3CDTF">2015-04-03T18:53:09Z</dcterms:modified>
</cp:coreProperties>
</file>