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555" tabRatio="872"/>
  </bookViews>
  <sheets>
    <sheet name="Table of Contents" sheetId="14" r:id="rId1"/>
    <sheet name="Parkland Inventory by Agency" sheetId="1" r:id="rId2"/>
    <sheet name="City Population Stats" sheetId="4" r:id="rId3"/>
    <sheet name="Parkland Stats by City" sheetId="3" r:id="rId4"/>
    <sheet name="Walkable Park Access" sheetId="15" r:id="rId5"/>
    <sheet name="Distribution of Park Space" sheetId="12" r:id="rId6"/>
    <sheet name="Most Visited Parks" sheetId="5" r:id="rId7"/>
    <sheet name="Oldest Parks" sheetId="6" r:id="rId8"/>
    <sheet name="Largest Parks" sheetId="7" r:id="rId9"/>
  </sheets>
  <definedNames>
    <definedName name="_xlnm._FilterDatabase" localSheetId="1" hidden="1">'Parkland Inventory by Agency'!$C$6:$M$380</definedName>
    <definedName name="_xlnm._FilterDatabase" localSheetId="3" hidden="1">'Parkland Stats by City'!$C$6:$P$105</definedName>
    <definedName name="_xlnm._FilterDatabase" localSheetId="2" hidden="1">'City Population Stats'!$W$4:$W$115</definedName>
    <definedName name="_xlnm._FilterDatabase" localSheetId="5" hidden="1">'Distribution of Park Space'!$C$8:$T$107</definedName>
    <definedName name="_xlnm._FilterDatabase" localSheetId="8" hidden="1">'Largest Parks'!$C$4:$F$103</definedName>
    <definedName name="_xlnm._FilterDatabase" localSheetId="6" hidden="1">'Most Visited Parks'!$C$4:$F$103</definedName>
    <definedName name="_xlnm._FilterDatabase" localSheetId="7" hidden="1">'Oldest Parks'!$B$4:$F$103</definedName>
  </definedNames>
  <calcPr calcId="144525"/>
</workbook>
</file>

<file path=xl/sharedStrings.xml><?xml version="1.0" encoding="utf-8"?>
<sst xmlns="http://schemas.openxmlformats.org/spreadsheetml/2006/main" count="3405" uniqueCount="950">
  <si>
    <t>City Park Facts 2021 - Acreage and Park System Data</t>
  </si>
  <si>
    <t>Tables contained as separate tabs in the files are:</t>
  </si>
  <si>
    <t>Parkland Inventory by Agency</t>
  </si>
  <si>
    <t>Inventory of park acreages inside and outside of city boundaries</t>
  </si>
  <si>
    <t>City Population Stats</t>
  </si>
  <si>
    <t>Population and land area for each city to classify cities by density and population growth</t>
  </si>
  <si>
    <t>Parkland Stats by City</t>
  </si>
  <si>
    <t>Per capita acreage; % designed vs. % natural acreage; parkland as % of city area. All stats provided by a city's density and population growth</t>
  </si>
  <si>
    <t>Walkable Park Access</t>
  </si>
  <si>
    <t>Percentage of a city's residents within a half-mile walkable route to a park, by race, income, and age</t>
  </si>
  <si>
    <t>Distribution of Park Space</t>
  </si>
  <si>
    <t>Comparison of available park space within each city by race and income</t>
  </si>
  <si>
    <t>Most Visited Parks</t>
  </si>
  <si>
    <t>The park with the highest reported visitation in each city</t>
  </si>
  <si>
    <t>Oldest Parks</t>
  </si>
  <si>
    <t>The oldest park in each city</t>
  </si>
  <si>
    <t>Largest Parks</t>
  </si>
  <si>
    <t>The largest park in each city</t>
  </si>
  <si>
    <t xml:space="preserve">All information is collected directly from each agency included in this report. This is done via The Trust for Public Land's annual City Park Survey. </t>
  </si>
  <si>
    <t>When using the data, please cite The Trust for Public Land.</t>
  </si>
  <si>
    <t>Parkland by City and Agency</t>
  </si>
  <si>
    <t>Acreages reflect the most recently reported values from this year's City Park Facts survey</t>
  </si>
  <si>
    <t>*Definitions for each parkland category are provided at the bottom</t>
  </si>
  <si>
    <t>Parkland within city limits*</t>
  </si>
  <si>
    <t>Other Parkland*</t>
  </si>
  <si>
    <t>Within city limits</t>
  </si>
  <si>
    <t>Outside city limits</t>
  </si>
  <si>
    <t>FIPS</t>
  </si>
  <si>
    <t>Place Name</t>
  </si>
  <si>
    <t>Agency Name</t>
  </si>
  <si>
    <t>Total Acres</t>
  </si>
  <si>
    <t>Designed Acres</t>
  </si>
  <si>
    <t>Natural &amp;  Undeveloped Acres</t>
  </si>
  <si>
    <t>Number Parks</t>
  </si>
  <si>
    <t>Water Acres</t>
  </si>
  <si>
    <t>Non-parkland Acres</t>
  </si>
  <si>
    <t>Land Acres (all types)</t>
  </si>
  <si>
    <t>Albuquerque, NM</t>
  </si>
  <si>
    <t>Total</t>
  </si>
  <si>
    <t>Albuquerque Parks and Recreation Department</t>
  </si>
  <si>
    <t>Bernalillo County Parks and Recreation Department (within Albuquerque)</t>
  </si>
  <si>
    <t>Anaheim, CA</t>
  </si>
  <si>
    <t>Anaheim Community Services Department</t>
  </si>
  <si>
    <t>California Department of Parks and Recreation (within Anaheim)</t>
  </si>
  <si>
    <t>Orange County Parks (within Anaheim)</t>
  </si>
  <si>
    <t>Anchorage, AK</t>
  </si>
  <si>
    <t>Alaska Fish and Game (within Anchorage)</t>
  </si>
  <si>
    <t>Anchorage Parks and Recreation Department</t>
  </si>
  <si>
    <t>Chugach National Forest (within Anchorage)</t>
  </si>
  <si>
    <t>Chugach State Park (within Anchorage)</t>
  </si>
  <si>
    <t>National Park Service (within Anchorage)</t>
  </si>
  <si>
    <t>Arlington, TX</t>
  </si>
  <si>
    <t>Arlington, Texas, Parks and Recreation Department</t>
  </si>
  <si>
    <t>Arlington, VA</t>
  </si>
  <si>
    <t>Arlington County Department of Parks and Recreation</t>
  </si>
  <si>
    <t>National Park Service (within Arlington, Virginia)</t>
  </si>
  <si>
    <t>Northern Virginia Regional Park Authority (within Arlington)</t>
  </si>
  <si>
    <t>Atlanta, GA</t>
  </si>
  <si>
    <t>Atlanta Department of Parks and Recreation</t>
  </si>
  <si>
    <t>Centennial Olympic Park (Atlanta)</t>
  </si>
  <si>
    <t>National Park Service (within Atlanta)</t>
  </si>
  <si>
    <t>Aurora, CO</t>
  </si>
  <si>
    <t>Aurora Parks, Recreation and Open Space</t>
  </si>
  <si>
    <t>Colorado Parks &amp; Wildlife (Aurora)</t>
  </si>
  <si>
    <t>Austin, TX</t>
  </si>
  <si>
    <t>Austin Parks and Recreation Department</t>
  </si>
  <si>
    <t>Other Jurisdictional (Limited District, Municipal Utility District)</t>
  </si>
  <si>
    <t>Texas Parks and Wildlife Department (within Austin)</t>
  </si>
  <si>
    <t>Travis County Parks (within Austin)</t>
  </si>
  <si>
    <t>Bakersfield, CA</t>
  </si>
  <si>
    <t>Bakersfield Department of Recreation and Parks</t>
  </si>
  <si>
    <t>Kern County General Services Division - Parks (within Bakersfield)</t>
  </si>
  <si>
    <t>North of the River Recreation and Park District (within Bakersfield)</t>
  </si>
  <si>
    <t>Baltimore, MD</t>
  </si>
  <si>
    <t>Baltimore City Department of Recreation and Parks</t>
  </si>
  <si>
    <t>Fort McHenry National Monument and Historic Shrine (within Baltimore)</t>
  </si>
  <si>
    <t>Baton Rouge, LA</t>
  </si>
  <si>
    <t>Recreation and Park Commission for the Parish of East Baton Rouge</t>
  </si>
  <si>
    <t>Boise, ID</t>
  </si>
  <si>
    <t>Boise Parks and Recreation</t>
  </si>
  <si>
    <t>State of Idaho (within Boise)</t>
  </si>
  <si>
    <t>Boston, MA</t>
  </si>
  <si>
    <t>Boston Conservation Commission</t>
  </si>
  <si>
    <t>Boston National Historical Park</t>
  </si>
  <si>
    <t>Boston Parks and Recreation Department</t>
  </si>
  <si>
    <t>Massachusetts Department of Conservation and Recreation (within Boston)</t>
  </si>
  <si>
    <t>Massachusetts Port Authority (within Boston)</t>
  </si>
  <si>
    <t>Buffalo, NY</t>
  </si>
  <si>
    <t>Buffalo Division of Parks and Recreation</t>
  </si>
  <si>
    <t>Erie Canal Harbor Development Corporation (Outer Harbor)</t>
  </si>
  <si>
    <t>Erie County Department of Parks, Recreation and Forestry (within Buffalo)</t>
  </si>
  <si>
    <t>New York State Office of Parks, Recreation &amp; Historic Preservation (within Buffalo)</t>
  </si>
  <si>
    <t>Chandler, AZ</t>
  </si>
  <si>
    <t>Chandler Community Services Department</t>
  </si>
  <si>
    <t>Charlotte/Mecklenburg, NC</t>
  </si>
  <si>
    <t>Mecklenburg County Park and Recreation</t>
  </si>
  <si>
    <t>Chesapeake, VA</t>
  </si>
  <si>
    <t>Chesapeake Department of Parks, Recreation, and Tourism</t>
  </si>
  <si>
    <t>Great Dismal Swamp National Wildlife Refuge (within Chesapeake)</t>
  </si>
  <si>
    <t>Virginia Department of Game and Inland Fisheries (within Chesapeake)</t>
  </si>
  <si>
    <t>Chicago, IL</t>
  </si>
  <si>
    <t>Chicago Park District</t>
  </si>
  <si>
    <t>Forest Preserve District of Cook County (within Chicago)</t>
  </si>
  <si>
    <t>Illinois Department of Natural Resources (within Chicago)</t>
  </si>
  <si>
    <t>Illinois International Port District (within Chicago)</t>
  </si>
  <si>
    <t>Joint-Use Schools (within Chicago) -- All schools, Campus Parks, Space to Grow schools</t>
  </si>
  <si>
    <t>Chula Vista, CA</t>
  </si>
  <si>
    <t>City of Chula Vista Community Services Department - Parks &amp; Recreation Division</t>
  </si>
  <si>
    <t>San Diego County Parks and Recreation (within Chula Vista)</t>
  </si>
  <si>
    <t>USFWS, San Diego Bay National Wildlife Refuge and San Diego National Wildlife Refuge</t>
  </si>
  <si>
    <t>Cincinnati, OH</t>
  </si>
  <si>
    <t>Cincinnati Park Board</t>
  </si>
  <si>
    <t>Cincinnati Recreation Commission</t>
  </si>
  <si>
    <t>Great Parks of Hamilton County (within Cincinnati)</t>
  </si>
  <si>
    <t>William Howard Taft National Historic Site (within Cincinnati)</t>
  </si>
  <si>
    <t>Cleveland, OH</t>
  </si>
  <si>
    <t>Cleveland Department of Public Works</t>
  </si>
  <si>
    <t>Cleveland Metroparks (within Cleveland)</t>
  </si>
  <si>
    <t>Colorado Springs, CO</t>
  </si>
  <si>
    <t>Colorado Parks and Wildlife (CO Springs), Cheyenne Mountain State Park</t>
  </si>
  <si>
    <t>Colorado Springs Parks, Recreation and Cultural Services</t>
  </si>
  <si>
    <t>El Paso County Parks (within the City of Colorado Springs only)</t>
  </si>
  <si>
    <t>Columbus, OH</t>
  </si>
  <si>
    <t>Columbus and Franklin County Metro Park District (within Columbus)</t>
  </si>
  <si>
    <t>Columbus Recreation and Parks Department</t>
  </si>
  <si>
    <t>Corpus Christi, TX</t>
  </si>
  <si>
    <t>Corpus Christi Parks and Recreation Department</t>
  </si>
  <si>
    <t>Nueces County Coastal Parks (within Corpus Christi)</t>
  </si>
  <si>
    <t>Texas Parks and Wildlife Department (within Corpus Christi)</t>
  </si>
  <si>
    <t>Dallas, TX</t>
  </si>
  <si>
    <t>Dallas Park and Recreation Department</t>
  </si>
  <si>
    <t>Denver, CO</t>
  </si>
  <si>
    <t>Denver Parks and Recreation</t>
  </si>
  <si>
    <t>Des Moines, IA</t>
  </si>
  <si>
    <t>Department of Natural Resources, State of Iowa</t>
  </si>
  <si>
    <t>Des Moines Parks and Recreation Department</t>
  </si>
  <si>
    <t>Polk County Conservation Board</t>
  </si>
  <si>
    <t>Detroit, MI</t>
  </si>
  <si>
    <t>Detroit Recreation Department</t>
  </si>
  <si>
    <t>William G. Milliken State Park and Harbor (Detroit)</t>
  </si>
  <si>
    <t>Durham, NC</t>
  </si>
  <si>
    <t>Durham Parks and Recreation Department</t>
  </si>
  <si>
    <t>Eno River State Park (within Durham)</t>
  </si>
  <si>
    <t>El Paso, TX</t>
  </si>
  <si>
    <t>Chamizal National Memorial (within El Paso)</t>
  </si>
  <si>
    <t>El Paso County Department of Parks and Recreation (within El Paso City)</t>
  </si>
  <si>
    <t>El Paso Parks and Recreation Department</t>
  </si>
  <si>
    <t>Texas Parks and Wildlife Department (within El Paso)</t>
  </si>
  <si>
    <t>Fort Worth, TX</t>
  </si>
  <si>
    <t>Fort Worth Park &amp; Recreation Department</t>
  </si>
  <si>
    <t>Fremont, CA</t>
  </si>
  <si>
    <t>Don Edwards San Francisco Bay National Wildlife Refuge (within Fremont)</t>
  </si>
  <si>
    <t>East Bay Regional Park District (within Fremont)</t>
  </si>
  <si>
    <t>Fremont Community Services Department</t>
  </si>
  <si>
    <t>Fresno, CA</t>
  </si>
  <si>
    <t>Calwa Recreation and Park District</t>
  </si>
  <si>
    <t>Fresno Metropolitan Flood Control District</t>
  </si>
  <si>
    <t>Fresno Parks, After School, Recreation and Community Services Department</t>
  </si>
  <si>
    <t>San Joaquin River Conservancy (State of California)</t>
  </si>
  <si>
    <t>Garland, TX</t>
  </si>
  <si>
    <t>Dallas County Planning and Development Department (within Garland)</t>
  </si>
  <si>
    <t>Garland Parks and Recreation</t>
  </si>
  <si>
    <t>Gilbert, AZ</t>
  </si>
  <si>
    <t>Gilbert Parks and Recreation</t>
  </si>
  <si>
    <t>Glendale, AZ</t>
  </si>
  <si>
    <t>Glendale Parks and Recreation Division</t>
  </si>
  <si>
    <t>Greensboro, NC</t>
  </si>
  <si>
    <t>Greensboro Parks and Recreation Department</t>
  </si>
  <si>
    <t>Guilford Courthouse National Military Park (within Greensboro)</t>
  </si>
  <si>
    <t>Henderson, NV</t>
  </si>
  <si>
    <t>Bureau of Land Management</t>
  </si>
  <si>
    <t>Henderson Parks and Recreation Department</t>
  </si>
  <si>
    <t>Hialeah, FL</t>
  </si>
  <si>
    <t>Hialeah Parks and Recreation Department</t>
  </si>
  <si>
    <t>Honolulu, HI</t>
  </si>
  <si>
    <t>Hawaii Division of Forestry and Wildlife (within Urban Honolulu)</t>
  </si>
  <si>
    <t>Honolulu Department of Parks and Recreation</t>
  </si>
  <si>
    <t>State of Hawaii, Derpartment of Land and Natural Resources, Division of State Parks, &amp;quot;Hawaii State Parks&amp;quot;</t>
  </si>
  <si>
    <t>US FWS - Honolulu</t>
  </si>
  <si>
    <t>Houston, TX</t>
  </si>
  <si>
    <t>Clear Lake City Community Association</t>
  </si>
  <si>
    <t>Clear Lake City Water Authority</t>
  </si>
  <si>
    <t>Fort Bend County Parks and Recreation Department (within Houston)</t>
  </si>
  <si>
    <t>Harris County Parks (within Houston)</t>
  </si>
  <si>
    <t>Houston Heights Association</t>
  </si>
  <si>
    <t>Houston Parks and Recreation Department</t>
  </si>
  <si>
    <t>Houston Parks Board</t>
  </si>
  <si>
    <t>Local Government Corporations (within Houston)</t>
  </si>
  <si>
    <t>MMDs (Municipal Management Districts)</t>
  </si>
  <si>
    <t>SPARK</t>
  </si>
  <si>
    <t>Texas Historical Commission (San Jacinto)</t>
  </si>
  <si>
    <t>Irvine, CA</t>
  </si>
  <si>
    <t>City of Irvine Community Services Department</t>
  </si>
  <si>
    <t>Orange County Parks (within Irvine)</t>
  </si>
  <si>
    <t>Irving, TX</t>
  </si>
  <si>
    <t>Dallas County Planning and Development Department (within Irving)</t>
  </si>
  <si>
    <t>Irving Parks and Recreation</t>
  </si>
  <si>
    <t>Jacksonville, FL</t>
  </si>
  <si>
    <t>Florida Forest Service (within Jacksonville)</t>
  </si>
  <si>
    <t>Florida Park Service (within Jacksonville) Talbot Islands State Park</t>
  </si>
  <si>
    <t>Jacksonville Parks, Recreation, and Community Services Department</t>
  </si>
  <si>
    <t>St. Johns River Water Management District (within City of Jacksonville)</t>
  </si>
  <si>
    <t>Timucuan Ecological and Historic Preserve and Fort Caroline Memorial (NPS within Jacksonville)</t>
  </si>
  <si>
    <t>Jersey City, NJ</t>
  </si>
  <si>
    <t>Hudson County Division of Parks (within Jersey City)</t>
  </si>
  <si>
    <t>Jersey City Division of Parks and Forestry</t>
  </si>
  <si>
    <t>New Jersey Division of Parks and Forestry (within Jersey City)</t>
  </si>
  <si>
    <t>Kansas City, MO</t>
  </si>
  <si>
    <t>Jackson County Parks + Rec (within Kansas City)</t>
  </si>
  <si>
    <t>Kansas City, Missouri Parks and Recreation</t>
  </si>
  <si>
    <t>Laredo, TX</t>
  </si>
  <si>
    <t>Laredo Parks and Recreation Department</t>
  </si>
  <si>
    <t>Texas Parks and Wildlife Department  (Laredo)</t>
  </si>
  <si>
    <t>Lexington/Fayette, KY</t>
  </si>
  <si>
    <t>Kentucky Department of Parks (within Lexington)</t>
  </si>
  <si>
    <t>Lexington-Fayette Urban County Government Division of Parks and Recreation</t>
  </si>
  <si>
    <t>Lincoln, NE</t>
  </si>
  <si>
    <t>Lincoln Parks and Recreation Department</t>
  </si>
  <si>
    <t>Long Beach, CA</t>
  </si>
  <si>
    <t>Long Beach Department of Parks, Recreation and Marine</t>
  </si>
  <si>
    <t>Los Angeles, CA</t>
  </si>
  <si>
    <t>Angeles National Forest</t>
  </si>
  <si>
    <t>California Department of Parks and Recreation (within Los Angeles)</t>
  </si>
  <si>
    <t>County of Los Angeles Department of Parks and Recreation (within Los Angeles City)</t>
  </si>
  <si>
    <t>Los Angeles Department of Recreation and Parks</t>
  </si>
  <si>
    <t>Los Angeles Department of Water and Power (within Los Angeles City)</t>
  </si>
  <si>
    <t>Mountains Recreation and Conservation Authority (within Los Angeles)</t>
  </si>
  <si>
    <t>Port of Los Angeles</t>
  </si>
  <si>
    <t>Louisville, KY</t>
  </si>
  <si>
    <t>21st Century Parks, Inc. dba The Parklands of Floyds Fork</t>
  </si>
  <si>
    <t>E.P. "Tom" Sawyer State Park</t>
  </si>
  <si>
    <t>Louisville Parks and Recreation</t>
  </si>
  <si>
    <t>Louisville Waterfront Park</t>
  </si>
  <si>
    <t>Lubbock, TX</t>
  </si>
  <si>
    <t>Lubbock Parks and Recreation</t>
  </si>
  <si>
    <t>Madison, WI</t>
  </si>
  <si>
    <t>Dane County Parks Division (within Madison)</t>
  </si>
  <si>
    <t>Madison Parks Division</t>
  </si>
  <si>
    <t>University of Wisconsin - Madison Arboretum</t>
  </si>
  <si>
    <t>Memphis, TN</t>
  </si>
  <si>
    <t>City of Memphis Division of Parks and Neighborhoods</t>
  </si>
  <si>
    <t>Memphis River Parks Partnership</t>
  </si>
  <si>
    <t>Shelby Farms Park Conservancy</t>
  </si>
  <si>
    <t>T.O. Fuller State Park</t>
  </si>
  <si>
    <t>Mesa, AZ</t>
  </si>
  <si>
    <t>Mesa Parks, Recreation and Community Facilities Department</t>
  </si>
  <si>
    <t>Miami, FL</t>
  </si>
  <si>
    <t>Bayfront Park Management Trust</t>
  </si>
  <si>
    <t>Miami Department of Parks and Recreation</t>
  </si>
  <si>
    <t>Miami-Dade County Parks, Recreation and Open Spaces Department</t>
  </si>
  <si>
    <t>Virginia Key Beach Park Trust</t>
  </si>
  <si>
    <t>Milwaukee, WI</t>
  </si>
  <si>
    <t>Milwaukee County Department of Parks, Recreation and Culture (within City of Milwaukee)</t>
  </si>
  <si>
    <t>Milwaukee Department of Public Works</t>
  </si>
  <si>
    <t>Milwaukee Recreation</t>
  </si>
  <si>
    <t>Wisconsin Department of Natural Resources</t>
  </si>
  <si>
    <t>Minneapolis, MN</t>
  </si>
  <si>
    <t>Minneapolis Park and Recreation Board</t>
  </si>
  <si>
    <t>Nashville/Davidson, TN</t>
  </si>
  <si>
    <t>Nashville/Davidson Metropolitan Board of Parks and Recreation</t>
  </si>
  <si>
    <t>Tennessee Department of Environment and Conservation (Nashville)</t>
  </si>
  <si>
    <t>Tennessee Wildlife Resource Agency (within Nashville/Davidson)</t>
  </si>
  <si>
    <t>U.S. Army Corps of Engineers (within Nashville/Davidson)</t>
  </si>
  <si>
    <t>New Orleans, LA</t>
  </si>
  <si>
    <t>Audubon Nature Institute</t>
  </si>
  <si>
    <t>Bayou Sauvage National Wildlife Refuge (within New Orleans)</t>
  </si>
  <si>
    <t>French Market Corporation</t>
  </si>
  <si>
    <t>Municipal Yacht Harbor</t>
  </si>
  <si>
    <t>New Orleans City Park Improvement Association</t>
  </si>
  <si>
    <t>New Orleans Department of Parks and Parkways</t>
  </si>
  <si>
    <t>New Orleans Recreation Development Commission</t>
  </si>
  <si>
    <t>Non-Flood Protection Asset Management Authority / Levee Board (within New Orleans)</t>
  </si>
  <si>
    <t>New York, NY</t>
  </si>
  <si>
    <t>Gateway National Recreation Area (within New York City)</t>
  </si>
  <si>
    <t>National Park Service, Manhattan Sites</t>
  </si>
  <si>
    <t>New York City Department of Parks and Recreation</t>
  </si>
  <si>
    <t>New York State Department of Environmental Conservation (within New York City)</t>
  </si>
  <si>
    <t>New York State Office of Parks, Recreation and Historic Preservation (within New York City)</t>
  </si>
  <si>
    <t>Statue of Liberty National Monument and Ellis Island</t>
  </si>
  <si>
    <t>Newark, NJ</t>
  </si>
  <si>
    <t>Essex County Department of Parks, Recreation, and Cultural Affairs</t>
  </si>
  <si>
    <t>Newark Department of Recreation, Cultural Affairs, and Senior Services</t>
  </si>
  <si>
    <t>Norfolk, VA</t>
  </si>
  <si>
    <t>Norfolk Department of Recreation, Parks and Open Space</t>
  </si>
  <si>
    <t>North Las Vegas, NV</t>
  </si>
  <si>
    <t>Bureau of Land Management (within North Las Vegas)</t>
  </si>
  <si>
    <t>North Las Vegas Department of Neighborhood and Lesiure Services</t>
  </si>
  <si>
    <t>Oakland, CA</t>
  </si>
  <si>
    <t>East Bay Regional Park District (within Oakland)</t>
  </si>
  <si>
    <t>Oakland Office of Parks and Recreation</t>
  </si>
  <si>
    <t>Port of Oakland</t>
  </si>
  <si>
    <t>Oklahoma City, OK</t>
  </si>
  <si>
    <t>Oklahoma City Parks and Recreation Department</t>
  </si>
  <si>
    <t>Omaha, NE</t>
  </si>
  <si>
    <t>Omaha Department of Parks, Recreation and Public Property</t>
  </si>
  <si>
    <t>Orlando, FL</t>
  </si>
  <si>
    <t>Orange County Parks and Recreation Division (within Orlando)</t>
  </si>
  <si>
    <t>Orlando Families, Parks and Recreation Department</t>
  </si>
  <si>
    <t>Philadelphia, PA</t>
  </si>
  <si>
    <t>Benjamin Rush State Park</t>
  </si>
  <si>
    <t>Independence National Historical Park</t>
  </si>
  <si>
    <t>John Heinz National Wildlife Refuge at Tinicum</t>
  </si>
  <si>
    <t>Philadelphia Parks &amp; Recreation</t>
  </si>
  <si>
    <t>University of Pennsylvania</t>
  </si>
  <si>
    <t>Phoenix, AZ</t>
  </si>
  <si>
    <t>City of Phoenix Parks and Recreation Department</t>
  </si>
  <si>
    <t>Maricopa County Parks and Recreation Department (within Phoenix)</t>
  </si>
  <si>
    <t>Pittsburgh, PA</t>
  </si>
  <si>
    <t>Pittsburgh Departments of Public Works and Parks &amp; Recreation</t>
  </si>
  <si>
    <t>Point State Park</t>
  </si>
  <si>
    <t>Plano, TX</t>
  </si>
  <si>
    <t>Plano Parks and Recreation Department</t>
  </si>
  <si>
    <t>Portland, OR</t>
  </si>
  <si>
    <t>Metro Regional Parks and Greenspaces (within Portland)</t>
  </si>
  <si>
    <t>Oregon Parks and Recreation Department</t>
  </si>
  <si>
    <t>Portland Parks &amp; Recreation</t>
  </si>
  <si>
    <t>Raleigh, NC</t>
  </si>
  <si>
    <t>Raleigh Parks, Recreation and Cultural Resources Department</t>
  </si>
  <si>
    <t>Wake County Parks, Recreation and Open Space (within Raleigh)</t>
  </si>
  <si>
    <t>William B. Umstead State Park (within Raleigh)</t>
  </si>
  <si>
    <t>Reno, NV</t>
  </si>
  <si>
    <t>Reno Parks and Recreation Department</t>
  </si>
  <si>
    <t>Washoe County Regional Parks and Open Space (within Reno)</t>
  </si>
  <si>
    <t>Richmond, VA</t>
  </si>
  <si>
    <t>Richmond Department of Parks, Recreation and Community Facilities</t>
  </si>
  <si>
    <t>Riverside, CA</t>
  </si>
  <si>
    <t>California Department of Parks and Recreation (within Riverside)</t>
  </si>
  <si>
    <t>Riverside County Regional Park and Open-Space District (Countywide Agency w/ no authority within Cities)</t>
  </si>
  <si>
    <t>Riverside Parks, Recreation and Community Services Department</t>
  </si>
  <si>
    <t>Sacramento, CA</t>
  </si>
  <si>
    <t>California Department of Parks and Recreation (within Sacramento)</t>
  </si>
  <si>
    <t>Department of Youth, Parks, and Community Enrichment</t>
  </si>
  <si>
    <t>Sacramento County Department of Regional Parks (within Sacramento city)</t>
  </si>
  <si>
    <t>San Antonio, TX</t>
  </si>
  <si>
    <t>Bexar Heritage Department (within San Antonio)</t>
  </si>
  <si>
    <t>San Antonio Missions National Historical Park</t>
  </si>
  <si>
    <t>San Antonio Parks and Recreation Department</t>
  </si>
  <si>
    <t>San Antonio River Authority</t>
  </si>
  <si>
    <t>Texas Parks and Wildlife Department (San Antonio)</t>
  </si>
  <si>
    <t>San Diego, CA</t>
  </si>
  <si>
    <t>Cabrillo National Monument</t>
  </si>
  <si>
    <t>California Department of Parks and Recreation (within San Diego)</t>
  </si>
  <si>
    <t>City of San Diego Parks and Recreation Department</t>
  </si>
  <si>
    <t>Port of San Diego (San Diego Unified Port District)</t>
  </si>
  <si>
    <t>San Diego County Parks and Recreation (within San Diego city)</t>
  </si>
  <si>
    <t>USFWS, San Diego Bay National Wildlife Refuge and San Diego National Wildlife Refuge (within San Diego)</t>
  </si>
  <si>
    <t>San Francisco, CA</t>
  </si>
  <si>
    <t>California Department of Parks and Recreation (within San Francisco)</t>
  </si>
  <si>
    <t>Golden Gate National Recreation Area (within San Francisco)</t>
  </si>
  <si>
    <t>Office of Community Investment and Infrastructure (OCII)</t>
  </si>
  <si>
    <t>Presidio Trust (within San Francisco)</t>
  </si>
  <si>
    <t>San Francisco Maritime National Historical Park</t>
  </si>
  <si>
    <t>San Francisco Recreation and Parks Department</t>
  </si>
  <si>
    <t>San Jose, CA</t>
  </si>
  <si>
    <t>Don Edwards San Francisco Bay National Wildlife Refuge (within San Jose)</t>
  </si>
  <si>
    <t>San Jose Department of Parks, Recreation and Neighborhood Services</t>
  </si>
  <si>
    <t>Santa Clara County Parks and Recreation (within San Jose)</t>
  </si>
  <si>
    <t>Santa Clara Valley Open Space Authority</t>
  </si>
  <si>
    <t>Santa Ana, CA</t>
  </si>
  <si>
    <t>Orange County Parks (within Santa Ana)</t>
  </si>
  <si>
    <t>Santa Ana Parks, Recreation and Community Services</t>
  </si>
  <si>
    <t>Scottsdale, AZ</t>
  </si>
  <si>
    <t>Scottsdale Parks and Recreation Division</t>
  </si>
  <si>
    <t>Seattle, WA</t>
  </si>
  <si>
    <t>Seattle Parks and Recreation</t>
  </si>
  <si>
    <t>The Port of Seattle</t>
  </si>
  <si>
    <t>Spokane, WA</t>
  </si>
  <si>
    <t>Avista Corporation</t>
  </si>
  <si>
    <t>Spokane Parks and Recreation Department</t>
  </si>
  <si>
    <t>St. Louis, MO</t>
  </si>
  <si>
    <t>Gateway Arch National Park</t>
  </si>
  <si>
    <t>St. Louis Department of Parks, Recreation and Forestry</t>
  </si>
  <si>
    <t>The Great Rivers Greenway District (within St. Louis)</t>
  </si>
  <si>
    <t>Tower Grove Park Commission</t>
  </si>
  <si>
    <t>St. Paul, MN</t>
  </si>
  <si>
    <t>Minnesota DNR Division of Parks and Trails (within St. Paul) - only undeveloped land, no data</t>
  </si>
  <si>
    <t>Ramsey County Parks and Recreation Department (Parks within the City of Saint Paul)</t>
  </si>
  <si>
    <t>Saint Paul Parks and Recreation Department</t>
  </si>
  <si>
    <t>St. Petersburg, FL</t>
  </si>
  <si>
    <t>Pinellas County Parks &amp; Conservation Resources (within St. Petersburg)</t>
  </si>
  <si>
    <t>St. Petersburg Parks &amp; Recreation Department</t>
  </si>
  <si>
    <t>Stockton, CA</t>
  </si>
  <si>
    <t>Stockton Public Works Department</t>
  </si>
  <si>
    <t>Tampa, FL</t>
  </si>
  <si>
    <t>Hillsborough County Conservation and Environmental Lands Management (within Tampa)</t>
  </si>
  <si>
    <t>Hillsborough County Parks and Recreation Dept. (within Tampa)</t>
  </si>
  <si>
    <t>Tampa Parks and Recreation Department</t>
  </si>
  <si>
    <t>Tampa Sports Authority</t>
  </si>
  <si>
    <t>Toledo, OH</t>
  </si>
  <si>
    <t>Metroparks of the Toledo Area</t>
  </si>
  <si>
    <t>Toledo Division of Parks, Recreation and Forestry</t>
  </si>
  <si>
    <t>Tucson, AZ</t>
  </si>
  <si>
    <t>Pima County Natural Resources, Parks and Recreation Department (within Tucson)</t>
  </si>
  <si>
    <t>Tucson Parks and Recreation Department</t>
  </si>
  <si>
    <t>Tulsa, OK</t>
  </si>
  <si>
    <t>City of Tulsa Park &amp; Recreation Department</t>
  </si>
  <si>
    <t>River Parks Authority</t>
  </si>
  <si>
    <t>Tulsa County Parks (within city of Tulsa)</t>
  </si>
  <si>
    <t>Virginia Beach, VA</t>
  </si>
  <si>
    <t>Back Bay National Wildlife Refuge (within Virginia Beach)</t>
  </si>
  <si>
    <t>Mackay Island National Wildlife Refuge (within Virginia Beach)</t>
  </si>
  <si>
    <t>Princess Anne Wildlife Management Area (within Virginia Beach)</t>
  </si>
  <si>
    <t>Virginia Beach Department of Parks and Recreation</t>
  </si>
  <si>
    <t>Virginia Department of Conservation and Recreation  (within Virginia Beach)</t>
  </si>
  <si>
    <t>Washington, DC</t>
  </si>
  <si>
    <t>District of Columbia Department of Parks and Recreation</t>
  </si>
  <si>
    <t>National Arboretum</t>
  </si>
  <si>
    <t>National Park Service, Region 1 - National Capital Area</t>
  </si>
  <si>
    <t>Wichita, KS</t>
  </si>
  <si>
    <t>Wichita Park and Recreation Department</t>
  </si>
  <si>
    <t>Winston-Salem, NC</t>
  </si>
  <si>
    <t>Winston-Salem Recreation and Parks</t>
  </si>
  <si>
    <t>Definitions</t>
  </si>
  <si>
    <t>Natural Lands</t>
  </si>
  <si>
    <t xml:space="preserve">Natural lands are either pristine or reclaimed areas that are open to the public and left largely undisturbed and managed for their conservation and ecological value (i.e., wetlands, forests, deserts). While they may have trails and occasional benches, they are not developed for any recreation activities beyond walking, running, and cycling. </t>
  </si>
  <si>
    <t>Designed lands</t>
  </si>
  <si>
    <t>Designed lands are parklands that have been created, constructed, planted, and managed primarily for human use. They include playgrounds, neighborhood parks, mini-parks, picnic meadows, sports fields, plazas, boulevards, municipal golf courses, municipal cemeteries, and all areas served by roadways, parking lots and service buildings and facilities.</t>
  </si>
  <si>
    <t>Undeveloped</t>
  </si>
  <si>
    <t>This is land owned by your agency but that has not yet been formally opened or developed for public use and is not managed or patrolled.</t>
  </si>
  <si>
    <t>Water</t>
  </si>
  <si>
    <t>Water consists of lakes, rivers, streams, bays, oceans, and wetlands, measured up to the high tide mark.</t>
  </si>
  <si>
    <t>Non-parkland</t>
  </si>
  <si>
    <t>Non-parkland is land owned and/or managed by your agency that does not fit into the categories in above questions. It might include right-of-ways, medians, etc.</t>
  </si>
  <si>
    <t>City Population Statistics</t>
  </si>
  <si>
    <t>2020 population totals are based on 2020 US Census Block Group estimates provided by Esri; 2000 population totals are from U.S. Census</t>
  </si>
  <si>
    <t>Adjusted land areas are based on GIS data received from each city and remove unpopulated land area such as that from railyards, airports, and large water bodies.</t>
  </si>
  <si>
    <t>2020 Statistics</t>
  </si>
  <si>
    <t>Density per Adjusted Area</t>
  </si>
  <si>
    <t>Population Growth Since 2000</t>
  </si>
  <si>
    <t>City Name</t>
  </si>
  <si>
    <t>Population</t>
  </si>
  <si>
    <t>Adjusted Land Area (acres)</t>
  </si>
  <si>
    <t>Density (People/ Acre)</t>
  </si>
  <si>
    <t>Density Classification</t>
  </si>
  <si>
    <t>2000 Population</t>
  </si>
  <si>
    <t>Population Growth</t>
  </si>
  <si>
    <t>Population Growth Classification</t>
  </si>
  <si>
    <t>3502000</t>
  </si>
  <si>
    <t>Medium-Low</t>
  </si>
  <si>
    <t>Medium Fast</t>
  </si>
  <si>
    <t>0602000</t>
  </si>
  <si>
    <t>High</t>
  </si>
  <si>
    <t>Medium Slow</t>
  </si>
  <si>
    <t>0203000</t>
  </si>
  <si>
    <t>Low</t>
  </si>
  <si>
    <t>4804000</t>
  </si>
  <si>
    <t>5103000</t>
  </si>
  <si>
    <t>1304000</t>
  </si>
  <si>
    <t>0804000</t>
  </si>
  <si>
    <t>4805000</t>
  </si>
  <si>
    <t>Very Fast</t>
  </si>
  <si>
    <t>0603526</t>
  </si>
  <si>
    <t>2404000</t>
  </si>
  <si>
    <t>Limited or Decline</t>
  </si>
  <si>
    <t>2205000</t>
  </si>
  <si>
    <t>PS1608830</t>
  </si>
  <si>
    <t>2507000</t>
  </si>
  <si>
    <t>3611000</t>
  </si>
  <si>
    <t>0412000</t>
  </si>
  <si>
    <t>PS3712000</t>
  </si>
  <si>
    <t>5116000</t>
  </si>
  <si>
    <t>1714000</t>
  </si>
  <si>
    <t>0613392</t>
  </si>
  <si>
    <t>Medium-High</t>
  </si>
  <si>
    <t>3915000</t>
  </si>
  <si>
    <t>3916000</t>
  </si>
  <si>
    <t>0816000</t>
  </si>
  <si>
    <t>3918000</t>
  </si>
  <si>
    <t>4817000</t>
  </si>
  <si>
    <t>4819000</t>
  </si>
  <si>
    <t>0820000</t>
  </si>
  <si>
    <t>1921000</t>
  </si>
  <si>
    <t>2622000</t>
  </si>
  <si>
    <t>3719000</t>
  </si>
  <si>
    <t>4824000</t>
  </si>
  <si>
    <t>4827000</t>
  </si>
  <si>
    <t>0626000</t>
  </si>
  <si>
    <t>0627000</t>
  </si>
  <si>
    <t>4829000</t>
  </si>
  <si>
    <t>0427400</t>
  </si>
  <si>
    <t>0427820</t>
  </si>
  <si>
    <t>PS3728000</t>
  </si>
  <si>
    <t>3231900</t>
  </si>
  <si>
    <t>1230000</t>
  </si>
  <si>
    <t>PS1571550</t>
  </si>
  <si>
    <t>PS4835000</t>
  </si>
  <si>
    <t>0636770</t>
  </si>
  <si>
    <t>4837000</t>
  </si>
  <si>
    <t>1235000</t>
  </si>
  <si>
    <t>3436000</t>
  </si>
  <si>
    <t>2938000</t>
  </si>
  <si>
    <t>4841464</t>
  </si>
  <si>
    <t>2146027</t>
  </si>
  <si>
    <t>PS3128000</t>
  </si>
  <si>
    <t>0643000</t>
  </si>
  <si>
    <t>0644000</t>
  </si>
  <si>
    <t>2148006</t>
  </si>
  <si>
    <t>4845000</t>
  </si>
  <si>
    <t>5548000</t>
  </si>
  <si>
    <t>4748000</t>
  </si>
  <si>
    <t>0446000</t>
  </si>
  <si>
    <t>1245000</t>
  </si>
  <si>
    <t>5553000</t>
  </si>
  <si>
    <t>2743000</t>
  </si>
  <si>
    <t>4752006</t>
  </si>
  <si>
    <t>2255000</t>
  </si>
  <si>
    <t>3651000</t>
  </si>
  <si>
    <t>3451000</t>
  </si>
  <si>
    <t>5157000</t>
  </si>
  <si>
    <t>3251800</t>
  </si>
  <si>
    <t>0653000</t>
  </si>
  <si>
    <t>PS4055000</t>
  </si>
  <si>
    <t>PS3137000</t>
  </si>
  <si>
    <t>1253000</t>
  </si>
  <si>
    <t>4260000</t>
  </si>
  <si>
    <t>0455000</t>
  </si>
  <si>
    <t>4261000</t>
  </si>
  <si>
    <t>4858016</t>
  </si>
  <si>
    <t>4159000</t>
  </si>
  <si>
    <t>3755000</t>
  </si>
  <si>
    <t>3260600</t>
  </si>
  <si>
    <t>5167000</t>
  </si>
  <si>
    <t>0662000</t>
  </si>
  <si>
    <t>PS0664000</t>
  </si>
  <si>
    <t>4865000</t>
  </si>
  <si>
    <t>0666000</t>
  </si>
  <si>
    <t>PS0667000</t>
  </si>
  <si>
    <t>0668000</t>
  </si>
  <si>
    <t>0669000</t>
  </si>
  <si>
    <t>0465000</t>
  </si>
  <si>
    <t>5363000</t>
  </si>
  <si>
    <t>5367000</t>
  </si>
  <si>
    <t>2965000</t>
  </si>
  <si>
    <t>2758000</t>
  </si>
  <si>
    <t>1263000</t>
  </si>
  <si>
    <t>0675000</t>
  </si>
  <si>
    <t>1271000</t>
  </si>
  <si>
    <t>3977000</t>
  </si>
  <si>
    <t>PS0477000</t>
  </si>
  <si>
    <t>4075000</t>
  </si>
  <si>
    <t>5182000</t>
  </si>
  <si>
    <t>1150000</t>
  </si>
  <si>
    <t>2079000</t>
  </si>
  <si>
    <t>3775000</t>
  </si>
  <si>
    <t xml:space="preserve">Includes all publicly accessible parkland within a city's boundaries (city, county, state, federal, metro) </t>
  </si>
  <si>
    <t>See definitions at bottom of page</t>
  </si>
  <si>
    <t>City Characteristics</t>
  </si>
  <si>
    <t>Normalized Park Statistics</t>
  </si>
  <si>
    <t>Growth</t>
  </si>
  <si>
    <t>Adjusted Land Area</t>
  </si>
  <si>
    <t>Density</t>
  </si>
  <si>
    <t>% Natural</t>
  </si>
  <si>
    <t>% Designed</t>
  </si>
  <si>
    <t>Total Park Units</t>
  </si>
  <si>
    <t>Acres per 1,000 people</t>
  </si>
  <si>
    <t>Parks per 10,000 residents</t>
  </si>
  <si>
    <t>Parks as % City Area</t>
  </si>
  <si>
    <t>Totals</t>
  </si>
  <si>
    <t>Among all 100 cities</t>
  </si>
  <si>
    <t>Median City</t>
  </si>
  <si>
    <t>Average City</t>
  </si>
  <si>
    <t>By Density (Median City)</t>
  </si>
  <si>
    <t>By Growth (Median City)</t>
  </si>
  <si>
    <t>This is land owned by the agency but that has not yet been formally opened or developed for public use and is not managed or patrolled.</t>
  </si>
  <si>
    <t>Adjusted city area</t>
  </si>
  <si>
    <t>Percent of residents within half-mile walkable route of park</t>
  </si>
  <si>
    <t xml:space="preserve">For every park in a city, a 10-minute walkable service area was created using a nationwide walkable road network dataset provided by Esri. The analysis identifies physical barriers such as highways, train tracks, and rivers without bridges and chooses routes without barriers. </t>
  </si>
  <si>
    <t xml:space="preserve">All calculated population statistics are based on 2020 US Census Block Group estimates provided by Esri. </t>
  </si>
  <si>
    <t>Overall walkable access (%)</t>
  </si>
  <si>
    <t>Walkable access by race/ethnicity (%)</t>
  </si>
  <si>
    <t>Walkable access by income (%)</t>
  </si>
  <si>
    <t>By Age</t>
  </si>
  <si>
    <t>City name</t>
  </si>
  <si>
    <t>All Residents</t>
  </si>
  <si>
    <t>Black</t>
  </si>
  <si>
    <t>Hispanic/ Latnix</t>
  </si>
  <si>
    <t>Asian</t>
  </si>
  <si>
    <t>Other race</t>
  </si>
  <si>
    <t>Multiple races</t>
  </si>
  <si>
    <t>Pacific Islander</t>
  </si>
  <si>
    <t>American Indian/ Alaska Native</t>
  </si>
  <si>
    <t>All People of color</t>
  </si>
  <si>
    <t>White</t>
  </si>
  <si>
    <t>Low (&lt;75% city income)</t>
  </si>
  <si>
    <t>Middle</t>
  </si>
  <si>
    <t>High (&gt;125% city median income)</t>
  </si>
  <si>
    <t>Children (U19)</t>
  </si>
  <si>
    <t>Adults (19-64)</t>
  </si>
  <si>
    <t>Seniors (65+)</t>
  </si>
  <si>
    <t>Charlotte/Mecklenburg County, NC</t>
  </si>
  <si>
    <t>Lexington, KY</t>
  </si>
  <si>
    <t>Nashville, TN</t>
  </si>
  <si>
    <t>Distribution of park space by race and income within each city</t>
  </si>
  <si>
    <t>On a per person basis, the stats below compare the available park space to residents in neighborhoods with the highest concentrations of the specified demographic group relative to the median city neighborhood, with two exceptions that don't compare to the city median (highlighted in gray)</t>
  </si>
  <si>
    <t>Negative values indicate relatively less park space (e.g. 3% less park space relative to city median), while positive values indicate relatively more park space (e.g. 90% more park space relative to city median)</t>
  </si>
  <si>
    <t>Blank values indicate not enough population for the given demographic group to conduct the analysis</t>
  </si>
  <si>
    <t>Distribution of park space by income</t>
  </si>
  <si>
    <t>Distribution of park space by race/ethnicity</t>
  </si>
  <si>
    <t>Residents in ___ income neighborhoods have access to ____% (more/less) park space per person relative to the city median</t>
  </si>
  <si>
    <t>Residents in low-income neighborhoods have access to ___% (more/less) park space per peson compared to those in high-income neighborhoods</t>
  </si>
  <si>
    <t>Residents in ___ (race/ethnicity) neighborhoods have access to ____% (more/less) park space per person relative to the city median</t>
  </si>
  <si>
    <t>Residents in neighborhoods of color have access to ___% (more/less) park space per peson compared to those in white neighborhoods</t>
  </si>
  <si>
    <t>Low- Income</t>
  </si>
  <si>
    <t>High-Income</t>
  </si>
  <si>
    <t>Neighborhoods of color</t>
  </si>
  <si>
    <t>Most Visited Park in Each City</t>
  </si>
  <si>
    <t>Visitation estimates are provided by agencies from the most recent year available, which may or may not reflect impacts of COVID-19. Blanks or zero values indicate data not available</t>
  </si>
  <si>
    <t>Park Name</t>
  </si>
  <si>
    <t>Annual Visitation</t>
  </si>
  <si>
    <t>Park Agency</t>
  </si>
  <si>
    <t>Balloon Fiesta Park</t>
  </si>
  <si>
    <t>Yorba Regional Park</t>
  </si>
  <si>
    <t>Kincaid Park</t>
  </si>
  <si>
    <t>Harold Patterson Sports Center</t>
  </si>
  <si>
    <t>Long Bridge Park</t>
  </si>
  <si>
    <t>Piedmont Park</t>
  </si>
  <si>
    <t>Aurora Reservoir</t>
  </si>
  <si>
    <t>Zilker Park</t>
  </si>
  <si>
    <t xml:space="preserve">The Park at River Walk </t>
  </si>
  <si>
    <t>Fort McHenry National Monument and Historic Shrine</t>
  </si>
  <si>
    <t>Perkins Community Park</t>
  </si>
  <si>
    <t>Julia Davis Park</t>
  </si>
  <si>
    <t>Boston Common</t>
  </si>
  <si>
    <t>Delaware Park</t>
  </si>
  <si>
    <t>Desert Breeze Park</t>
  </si>
  <si>
    <t>Mecklenburg County Sportsplex</t>
  </si>
  <si>
    <t>Chesapeake City Park</t>
  </si>
  <si>
    <t>Lincoln Park</t>
  </si>
  <si>
    <t>Rohr Park</t>
  </si>
  <si>
    <t>Fernbank Park</t>
  </si>
  <si>
    <t>Rocky River Reservation</t>
  </si>
  <si>
    <t>Garden of the Gods Park</t>
  </si>
  <si>
    <t>Berliner Sports Park</t>
  </si>
  <si>
    <t>Cole Park</t>
  </si>
  <si>
    <t>Fair Park</t>
  </si>
  <si>
    <t xml:space="preserve">City Park </t>
  </si>
  <si>
    <t>Gray's Lake Park</t>
  </si>
  <si>
    <t>Belle Isle Park</t>
  </si>
  <si>
    <t>West Point on the Eno</t>
  </si>
  <si>
    <t>Eastwood Park</t>
  </si>
  <si>
    <t>Trinity Park</t>
  </si>
  <si>
    <t>Central Park</t>
  </si>
  <si>
    <t>Woodward Park</t>
  </si>
  <si>
    <t>Audubon Park</t>
  </si>
  <si>
    <t>Freestone Park</t>
  </si>
  <si>
    <t>Murphy Park</t>
  </si>
  <si>
    <t>Country/Jaycee Park</t>
  </si>
  <si>
    <t>Mission Hills Park</t>
  </si>
  <si>
    <t>Milander Park</t>
  </si>
  <si>
    <t>Ala Moana Regional Park</t>
  </si>
  <si>
    <t>Hermann Park</t>
  </si>
  <si>
    <t>Orange County Great Park</t>
  </si>
  <si>
    <t>Trinity View Park</t>
  </si>
  <si>
    <t>Drew Field</t>
  </si>
  <si>
    <t>Pershing Field</t>
  </si>
  <si>
    <t>Swope Park</t>
  </si>
  <si>
    <t>n.a.</t>
  </si>
  <si>
    <t>Jacobson Park</t>
  </si>
  <si>
    <t>Pioneers Park</t>
  </si>
  <si>
    <t>El Dorado Park</t>
  </si>
  <si>
    <t>Griffith Park</t>
  </si>
  <si>
    <t>Mackenzie Park</t>
  </si>
  <si>
    <t>Warner Park</t>
  </si>
  <si>
    <t>Overton Park</t>
  </si>
  <si>
    <t>Riverview Park</t>
  </si>
  <si>
    <t>Grapeland Water Park</t>
  </si>
  <si>
    <t>Veterans Park</t>
  </si>
  <si>
    <t>Chain of Lakes Regional Park</t>
  </si>
  <si>
    <t>Centennial Park</t>
  </si>
  <si>
    <t>Town Point Park</t>
  </si>
  <si>
    <t>Craig Ranch Regional Park</t>
  </si>
  <si>
    <t>Lakeside Park</t>
  </si>
  <si>
    <t>Scissortail park</t>
  </si>
  <si>
    <t>Memorial Park</t>
  </si>
  <si>
    <t>Lake Eola</t>
  </si>
  <si>
    <t>Independence National Historic Park</t>
  </si>
  <si>
    <t>South Mountain Park / Preserve</t>
  </si>
  <si>
    <t>Schenley Park &amp; Plaza</t>
  </si>
  <si>
    <t>Russell Creek Park</t>
  </si>
  <si>
    <t>Washington Park</t>
  </si>
  <si>
    <t>Pullen Park</t>
  </si>
  <si>
    <t>James River Park</t>
  </si>
  <si>
    <t>Fairmount Park</t>
  </si>
  <si>
    <t>Old Sacramento State Historic Park</t>
  </si>
  <si>
    <t>San Antonio Riverwalk</t>
  </si>
  <si>
    <t>Mission Bay Park</t>
  </si>
  <si>
    <t>Golden Gate Park</t>
  </si>
  <si>
    <t>Happy Hollow Park &amp; Zoo</t>
  </si>
  <si>
    <t>McCormick-Stillman Park</t>
  </si>
  <si>
    <t>Green Lake Park</t>
  </si>
  <si>
    <t>Riverfront Park</t>
  </si>
  <si>
    <t>Forest Park</t>
  </si>
  <si>
    <t>Como Regional Park</t>
  </si>
  <si>
    <t>North Straub</t>
  </si>
  <si>
    <t>Victory Park</t>
  </si>
  <si>
    <t>Stockton Community Services Dept  (CSD) Stockton Public Works Dept(PW)</t>
  </si>
  <si>
    <t>Bayshore Boulevard Linear Park</t>
  </si>
  <si>
    <t>Toledo Botanical Garden</t>
  </si>
  <si>
    <t>Gene C. Reid Park</t>
  </si>
  <si>
    <t>River Parks</t>
  </si>
  <si>
    <t xml:space="preserve">First Landing State Park </t>
  </si>
  <si>
    <t>Lincoln Memorial</t>
  </si>
  <si>
    <t>Central Riverside Park</t>
  </si>
  <si>
    <t>Salem Lake</t>
  </si>
  <si>
    <t>Oldest Park in Each City</t>
  </si>
  <si>
    <t xml:space="preserve">These are the oldest U.S. city parks within the 100 largest cities based on best available survey data. The date refers to the year of initial creation or acquisition; in the case of parks whose names have changed, the modern name is given. </t>
  </si>
  <si>
    <t>Year Established</t>
  </si>
  <si>
    <t>Robinson Park</t>
  </si>
  <si>
    <t>1899</t>
  </si>
  <si>
    <t>Pearson Park</t>
  </si>
  <si>
    <t>1927</t>
  </si>
  <si>
    <t>Delaney Park</t>
  </si>
  <si>
    <t>1920</t>
  </si>
  <si>
    <t>Meadowbrook Park</t>
  </si>
  <si>
    <t>1924</t>
  </si>
  <si>
    <t>Glencarlyn Park</t>
  </si>
  <si>
    <t>1940</t>
  </si>
  <si>
    <t>Oakland Cemetery</t>
  </si>
  <si>
    <t>1850</t>
  </si>
  <si>
    <t>City Park</t>
  </si>
  <si>
    <t>1926</t>
  </si>
  <si>
    <t>Pease Park</t>
  </si>
  <si>
    <t>1876</t>
  </si>
  <si>
    <t>Beale Park</t>
  </si>
  <si>
    <t>1908</t>
  </si>
  <si>
    <t>Patterson Park</t>
  </si>
  <si>
    <t>1827</t>
  </si>
  <si>
    <t>City-Brooks Community Park</t>
  </si>
  <si>
    <t>1907</t>
  </si>
  <si>
    <t>1634</t>
  </si>
  <si>
    <t>Market Square</t>
  </si>
  <si>
    <t>Dr. A.J. Chandler Park</t>
  </si>
  <si>
    <t>1921</t>
  </si>
  <si>
    <t>Independence Park</t>
  </si>
  <si>
    <t>1904</t>
  </si>
  <si>
    <t>1937</t>
  </si>
  <si>
    <t>Grant Park</t>
  </si>
  <si>
    <t>1837</t>
  </si>
  <si>
    <t>Eucalyptus Park</t>
  </si>
  <si>
    <t>Piatt Park</t>
  </si>
  <si>
    <t>Settlers Landing</t>
  </si>
  <si>
    <t>1796</t>
  </si>
  <si>
    <t>Acacia Park</t>
  </si>
  <si>
    <t>1871</t>
  </si>
  <si>
    <t>Goodale Park</t>
  </si>
  <si>
    <t>1851</t>
  </si>
  <si>
    <t>Artesian Park</t>
  </si>
  <si>
    <t>1854</t>
  </si>
  <si>
    <t xml:space="preserve">Mestizo Curtis Park </t>
  </si>
  <si>
    <t>1868</t>
  </si>
  <si>
    <t>Greenwood Park</t>
  </si>
  <si>
    <t>1894</t>
  </si>
  <si>
    <t>1872</t>
  </si>
  <si>
    <t>Duke Park</t>
  </si>
  <si>
    <t>1934</t>
  </si>
  <si>
    <t>San Jacinto Plaza</t>
  </si>
  <si>
    <t>1858</t>
  </si>
  <si>
    <t>Hyde Park</t>
  </si>
  <si>
    <t>1873</t>
  </si>
  <si>
    <t>Coyote Hills</t>
  </si>
  <si>
    <t>Roeding Park</t>
  </si>
  <si>
    <t>1948</t>
  </si>
  <si>
    <t>Vaughn</t>
  </si>
  <si>
    <t>1909</t>
  </si>
  <si>
    <t>Country Park</t>
  </si>
  <si>
    <t>Downtown Park</t>
  </si>
  <si>
    <t>1953</t>
  </si>
  <si>
    <t>Babcock Park</t>
  </si>
  <si>
    <t>1943</t>
  </si>
  <si>
    <t>Thomas Square</t>
  </si>
  <si>
    <t>1887</t>
  </si>
  <si>
    <t>Sam Houston Park</t>
  </si>
  <si>
    <t>Willows Park</t>
  </si>
  <si>
    <t>1970</t>
  </si>
  <si>
    <t>Luzon Park</t>
  </si>
  <si>
    <t>1947</t>
  </si>
  <si>
    <t>Hemming Park</t>
  </si>
  <si>
    <t>1857</t>
  </si>
  <si>
    <t>Van Vorst Park</t>
  </si>
  <si>
    <t>1835</t>
  </si>
  <si>
    <t>Drips Park</t>
  </si>
  <si>
    <t>1882</t>
  </si>
  <si>
    <t>San Augustin Plaza</t>
  </si>
  <si>
    <t>1767</t>
  </si>
  <si>
    <t>Woodland Park</t>
  </si>
  <si>
    <t>1902</t>
  </si>
  <si>
    <t>Cooper Park</t>
  </si>
  <si>
    <t>1867</t>
  </si>
  <si>
    <t>1880</t>
  </si>
  <si>
    <t>Pershing Square</t>
  </si>
  <si>
    <t>1866</t>
  </si>
  <si>
    <t>Baxter Square</t>
  </si>
  <si>
    <t>Pioneer Park</t>
  </si>
  <si>
    <t>1923</t>
  </si>
  <si>
    <t>Orton Park</t>
  </si>
  <si>
    <t>Columbus Park</t>
  </si>
  <si>
    <t>1819</t>
  </si>
  <si>
    <t>Lummus Park</t>
  </si>
  <si>
    <t>1912</t>
  </si>
  <si>
    <t>Cathedral Square Park</t>
  </si>
  <si>
    <t>Murphy Square</t>
  </si>
  <si>
    <t>Watkins Park</t>
  </si>
  <si>
    <t>1901</t>
  </si>
  <si>
    <t>Jackson Square</t>
  </si>
  <si>
    <t>1721</t>
  </si>
  <si>
    <t>Bowling Green</t>
  </si>
  <si>
    <t>1733</t>
  </si>
  <si>
    <t>Military Park</t>
  </si>
  <si>
    <t>1775</t>
  </si>
  <si>
    <t>Newark Department of Public Works</t>
  </si>
  <si>
    <t>Lafayette Park</t>
  </si>
  <si>
    <t>City View</t>
  </si>
  <si>
    <t>DeFremery Park</t>
  </si>
  <si>
    <t>Stiles Circle</t>
  </si>
  <si>
    <t>Hanscom Park</t>
  </si>
  <si>
    <t>Dickson-Azalea Park</t>
  </si>
  <si>
    <t>East Fairmount Park</t>
  </si>
  <si>
    <t>1844</t>
  </si>
  <si>
    <t>Verde Park</t>
  </si>
  <si>
    <t>Highland Park</t>
  </si>
  <si>
    <t>1889</t>
  </si>
  <si>
    <t>Harrington Park</t>
  </si>
  <si>
    <t>1897</t>
  </si>
  <si>
    <t>Chapman Park</t>
  </si>
  <si>
    <t>1852</t>
  </si>
  <si>
    <t>Moore Square &amp; Nash Square</t>
  </si>
  <si>
    <t>1792</t>
  </si>
  <si>
    <t>Wingfield Park</t>
  </si>
  <si>
    <t>1905</t>
  </si>
  <si>
    <t>Monroe Park</t>
  </si>
  <si>
    <t>1877</t>
  </si>
  <si>
    <t>White Park</t>
  </si>
  <si>
    <t>1883</t>
  </si>
  <si>
    <t>Sutter Land Grants</t>
  </si>
  <si>
    <t>1849</t>
  </si>
  <si>
    <t>San Pedro Springs Park</t>
  </si>
  <si>
    <t>1729</t>
  </si>
  <si>
    <t>Pantoja Park</t>
  </si>
  <si>
    <t>1870</t>
  </si>
  <si>
    <t>Portsmouth Square</t>
  </si>
  <si>
    <t>1847</t>
  </si>
  <si>
    <t>Saint James Park</t>
  </si>
  <si>
    <t>Birch Park</t>
  </si>
  <si>
    <t>Eldorado Park</t>
  </si>
  <si>
    <t>1967</t>
  </si>
  <si>
    <t>Denny Park</t>
  </si>
  <si>
    <t>1884</t>
  </si>
  <si>
    <t>Coeur d'Alene Park</t>
  </si>
  <si>
    <t>Gravois Park</t>
  </si>
  <si>
    <t>1812</t>
  </si>
  <si>
    <t>Rice Park</t>
  </si>
  <si>
    <t>Williams Park</t>
  </si>
  <si>
    <t>1910</t>
  </si>
  <si>
    <t>Fremont Park</t>
  </si>
  <si>
    <t>Plant Park</t>
  </si>
  <si>
    <t>Savage Park</t>
  </si>
  <si>
    <t>Armory Park</t>
  </si>
  <si>
    <t>1874</t>
  </si>
  <si>
    <t>Owen Park</t>
  </si>
  <si>
    <t>1913</t>
  </si>
  <si>
    <t>First Landing State Park</t>
  </si>
  <si>
    <t>1936</t>
  </si>
  <si>
    <t>National Mall</t>
  </si>
  <si>
    <t>1791</t>
  </si>
  <si>
    <t>1892</t>
  </si>
  <si>
    <t>Largest Parks in Each City</t>
  </si>
  <si>
    <t>These are the largest parks located within the boundaries of the 100 largest U.S. cities. Most are owned by the municipality, but some are owned by a state, a county, a regional agency, or the federal government. If a park extends beyond the boundary of the city, only the acreage within the city is noted here.</t>
  </si>
  <si>
    <t>Park Size (Acres)</t>
  </si>
  <si>
    <t>Shooting Range West Mesa Grasslands</t>
  </si>
  <si>
    <t>Gypsum Canyon Nature Preserve</t>
  </si>
  <si>
    <t>Chugach State Park</t>
  </si>
  <si>
    <t>River Legacy</t>
  </si>
  <si>
    <t>Atlanta Beltline</t>
  </si>
  <si>
    <t>Walter E. Long Park</t>
  </si>
  <si>
    <t>Kern River County (Regional) Park</t>
  </si>
  <si>
    <t>Gwynns Falls Leakin Park</t>
  </si>
  <si>
    <t>City Brooks Community Park</t>
  </si>
  <si>
    <t>Military Reserve</t>
  </si>
  <si>
    <t>Franklin Park</t>
  </si>
  <si>
    <t>Tumbleweed Park</t>
  </si>
  <si>
    <t>Latta Nature Preserve</t>
  </si>
  <si>
    <t>Great Dismal Swamp NWR</t>
  </si>
  <si>
    <t>Mt. Airy Forest</t>
  </si>
  <si>
    <t>Cheyenne Mountain State Park</t>
  </si>
  <si>
    <t>Three Creeks Park</t>
  </si>
  <si>
    <t>Mustang Island State Park</t>
  </si>
  <si>
    <t>Trinity River Greenbelt</t>
  </si>
  <si>
    <t>Ewing Park</t>
  </si>
  <si>
    <t>Rouge Park</t>
  </si>
  <si>
    <t>Franklin Mountains State Park</t>
  </si>
  <si>
    <t>Fort Worth Nature Center &amp; Refuge</t>
  </si>
  <si>
    <t>Mission Peak</t>
  </si>
  <si>
    <t>Rowlett Creek Greenbelt</t>
  </si>
  <si>
    <t>Water Ranch at the Riparian Preserve</t>
  </si>
  <si>
    <t>Thunderbird Conservation Park</t>
  </si>
  <si>
    <t>Bryan Park</t>
  </si>
  <si>
    <t>Heritage Park</t>
  </si>
  <si>
    <t>Honolulu Watershed Forest Reserve</t>
  </si>
  <si>
    <t>Cullen Park</t>
  </si>
  <si>
    <t>Irvine Open Space Preserve</t>
  </si>
  <si>
    <t>Sam Houston Trail Park</t>
  </si>
  <si>
    <t>Cary State Forest</t>
  </si>
  <si>
    <t>Blue River Parkway (within KC city limits)</t>
  </si>
  <si>
    <t>Lake Casa Blanca State Park</t>
  </si>
  <si>
    <t>Raven Run Park</t>
  </si>
  <si>
    <t>Wilderness Park</t>
  </si>
  <si>
    <t>Topanga State Park</t>
  </si>
  <si>
    <t>Jefferson Memorial Forest</t>
  </si>
  <si>
    <t>Cherokee Marsh</t>
  </si>
  <si>
    <t>Shelby Farms Park</t>
  </si>
  <si>
    <t>Red Mountain Park</t>
  </si>
  <si>
    <t xml:space="preserve">Viriginia Key </t>
  </si>
  <si>
    <t>Brown Deer Park</t>
  </si>
  <si>
    <t>Theodore Wirth</t>
  </si>
  <si>
    <t>Warner Parks</t>
  </si>
  <si>
    <t>3240000</t>
  </si>
  <si>
    <t>Bayou Sauvage National Wildlife Refuge</t>
  </si>
  <si>
    <t>Pelham Bay Park</t>
  </si>
  <si>
    <t>Branch Brook Park</t>
  </si>
  <si>
    <t>Lafayette Park and Zoo</t>
  </si>
  <si>
    <t>Ohlone Wilderness Regional Preserve</t>
  </si>
  <si>
    <t>Stinchcomb Wildlife Refuge</t>
  </si>
  <si>
    <t>Glenn Cunningham Lake</t>
  </si>
  <si>
    <t>Bill Frederick Park at Turkey Lake</t>
  </si>
  <si>
    <t>Wissahickon Valley Park</t>
  </si>
  <si>
    <t>South Mountain Park and Preserve</t>
  </si>
  <si>
    <t>Frick Park</t>
  </si>
  <si>
    <t>Oak Point Park &amp; Nature Preserve</t>
  </si>
  <si>
    <t>Lake Wheeler Park</t>
  </si>
  <si>
    <t>Sierra Vista Park</t>
  </si>
  <si>
    <t>James River Park System</t>
  </si>
  <si>
    <t>Sycamore Canyon Wilderness Park</t>
  </si>
  <si>
    <t>Government Canyon State Natural Area</t>
  </si>
  <si>
    <t>Mission Trails Regional Park</t>
  </si>
  <si>
    <t>Rancho Canada Del Oro</t>
  </si>
  <si>
    <t>Santa Ana River Greenbelt</t>
  </si>
  <si>
    <t>McDowell Sonoran Preserve</t>
  </si>
  <si>
    <t>Discovery Park</t>
  </si>
  <si>
    <t>Hangman Park Conservation Area</t>
  </si>
  <si>
    <t>Pig's Eye Lake</t>
  </si>
  <si>
    <t>Maggiore Park</t>
  </si>
  <si>
    <t>Louis Park</t>
  </si>
  <si>
    <t>Picnic Island Bayou</t>
  </si>
  <si>
    <t>Swan Creek Preserve Metropark</t>
  </si>
  <si>
    <t>Lincoln Regional Park</t>
  </si>
  <si>
    <t>Mohawk Park</t>
  </si>
  <si>
    <t>Back Bay National Wildlife Refuge</t>
  </si>
  <si>
    <t>Rock Creek Park</t>
  </si>
  <si>
    <t>Pawnee Prairie Park</t>
  </si>
  <si>
    <t>Salem Lake Park</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</si>
</sst>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4" formatCode="_ &quot;￥&quot;* #,##0.00_ ;_ &quot;￥&quot;* \-#,##0.00_ ;_ &quot;￥&quot;* &quot;-&quot;??_ ;_ @_ "/>
    <numFmt numFmtId="176" formatCode="_(* #,##0.00_);_(* \(#,##0.00\);_(* &quot;-&quot;??_);_(@_)"/>
    <numFmt numFmtId="177" formatCode="_(* #,##0_);_(* \(#,##0\);_(* &quot;-&quot;??_);_(@_)"/>
    <numFmt numFmtId="178" formatCode="_(* #,##0.0_);_(* \(#,##0.0\);_(* &quot;-&quot;??_);_(@_)"/>
  </numFmts>
  <fonts count="37">
    <font>
      <sz val="11"/>
      <color theme="1"/>
      <name val="等线"/>
      <charset val="134"/>
      <scheme val="minor"/>
    </font>
    <font>
      <sz val="10"/>
      <color theme="1"/>
      <name val="Arial Narrow"/>
      <charset val="134"/>
    </font>
    <font>
      <b/>
      <sz val="12"/>
      <color theme="1"/>
      <name val="Arial"/>
      <charset val="134"/>
    </font>
    <font>
      <i/>
      <sz val="10"/>
      <color theme="1"/>
      <name val="Arial Narrow"/>
      <charset val="134"/>
    </font>
    <font>
      <b/>
      <sz val="10"/>
      <color theme="1"/>
      <name val="Arial Narrow"/>
      <charset val="134"/>
    </font>
    <font>
      <sz val="10"/>
      <color rgb="FF000000"/>
      <name val="Arial Narrow"/>
      <charset val="134"/>
    </font>
    <font>
      <b/>
      <sz val="10"/>
      <color indexed="8"/>
      <name val="Arial Narrow"/>
      <charset val="134"/>
    </font>
    <font>
      <sz val="10"/>
      <color indexed="8"/>
      <name val="Arial Narrow"/>
      <charset val="134"/>
    </font>
    <font>
      <sz val="10"/>
      <color theme="0" tint="-0.249977111117893"/>
      <name val="Arial Narrow"/>
      <charset val="134"/>
    </font>
    <font>
      <b/>
      <u/>
      <sz val="10"/>
      <color theme="1"/>
      <name val="Arial Narrow"/>
      <charset val="134"/>
    </font>
    <font>
      <u/>
      <sz val="10"/>
      <color theme="10"/>
      <name val="Arial Narrow"/>
      <charset val="134"/>
    </font>
    <font>
      <b/>
      <i/>
      <sz val="10"/>
      <color theme="1"/>
      <name val="Arial Narrow"/>
      <charset val="134"/>
    </font>
    <font>
      <sz val="11"/>
      <color theme="1"/>
      <name val="等线"/>
      <charset val="134"/>
      <scheme val="minor"/>
    </font>
    <font>
      <u/>
      <sz val="11"/>
      <color theme="10"/>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0"/>
      <name val="Arial"/>
      <charset val="134"/>
    </font>
    <font>
      <sz val="10"/>
      <name val="Verdana"/>
      <charset val="134"/>
    </font>
    <font>
      <sz val="10"/>
      <color indexed="8"/>
      <name val="Arial"/>
      <charset val="134"/>
    </font>
    <font>
      <sz val="12"/>
      <color theme="1"/>
      <name val="等线"/>
      <charset val="134"/>
      <scheme val="minor"/>
    </font>
    <font>
      <b/>
      <sz val="12"/>
      <name val="Calibri"/>
      <charset val="134"/>
    </font>
  </fonts>
  <fills count="35">
    <fill>
      <patternFill patternType="none"/>
    </fill>
    <fill>
      <patternFill patternType="gray125"/>
    </fill>
    <fill>
      <patternFill patternType="solid">
        <fgColor theme="2" tint="-0.099978637043366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rgb="FFE6E6E6"/>
        <bgColor rgb="FFE6E6E6"/>
      </patternFill>
    </fill>
  </fills>
  <borders count="39">
    <border>
      <left/>
      <right/>
      <top/>
      <bottom/>
      <diagonal/>
    </border>
    <border>
      <left/>
      <right/>
      <top/>
      <bottom style="thin">
        <color auto="1"/>
      </bottom>
      <diagonal/>
    </border>
    <border>
      <left/>
      <right/>
      <top style="thin">
        <color theme="0" tint="-0.349986266670736"/>
      </top>
      <bottom style="thin">
        <color theme="0" tint="-0.349986266670736"/>
      </bottom>
      <diagonal/>
    </border>
    <border>
      <left/>
      <right/>
      <top/>
      <bottom style="medium">
        <color auto="1"/>
      </bottom>
      <diagonal/>
    </border>
    <border>
      <left/>
      <right/>
      <top style="medium">
        <color auto="1"/>
      </top>
      <bottom style="thin">
        <color auto="1"/>
      </bottom>
      <diagonal/>
    </border>
    <border>
      <left/>
      <right/>
      <top style="medium">
        <color auto="1"/>
      </top>
      <bottom/>
      <diagonal/>
    </border>
    <border>
      <left/>
      <right/>
      <top style="thin">
        <color auto="1"/>
      </top>
      <bottom style="thin">
        <color auto="1"/>
      </bottom>
      <diagonal/>
    </border>
    <border>
      <left/>
      <right/>
      <top style="thin">
        <color auto="1"/>
      </top>
      <bottom/>
      <diagonal/>
    </border>
    <border>
      <left/>
      <right/>
      <top/>
      <bottom style="thin">
        <color theme="0" tint="-0.349986266670736"/>
      </bottom>
      <diagonal/>
    </border>
    <border>
      <left style="medium">
        <color auto="1"/>
      </left>
      <right/>
      <top style="medium">
        <color auto="1"/>
      </top>
      <bottom style="thin">
        <color auto="1"/>
      </bottom>
      <diagonal/>
    </border>
    <border>
      <left style="medium">
        <color auto="1"/>
      </left>
      <right/>
      <top/>
      <bottom/>
      <diagonal/>
    </border>
    <border>
      <left style="medium">
        <color auto="1"/>
      </left>
      <right/>
      <top/>
      <bottom style="thin">
        <color auto="1"/>
      </bottom>
      <diagonal/>
    </border>
    <border>
      <left style="medium">
        <color auto="1"/>
      </left>
      <right/>
      <top/>
      <bottom style="thin">
        <color theme="0" tint="-0.349986266670736"/>
      </bottom>
      <diagonal/>
    </border>
    <border>
      <left style="medium">
        <color auto="1"/>
      </left>
      <right/>
      <top style="thin">
        <color theme="0" tint="-0.349986266670736"/>
      </top>
      <bottom style="thin">
        <color theme="0" tint="-0.349986266670736"/>
      </bottom>
      <diagonal/>
    </border>
    <border>
      <left style="medium">
        <color auto="1"/>
      </left>
      <right/>
      <top style="thin">
        <color theme="0" tint="-0.349986266670736"/>
      </top>
      <bottom/>
      <diagonal/>
    </border>
    <border>
      <left/>
      <right/>
      <top style="thin">
        <color theme="0" tint="-0.349986266670736"/>
      </top>
      <bottom/>
      <diagonal/>
    </border>
    <border>
      <left style="medium">
        <color auto="1"/>
      </left>
      <right/>
      <top style="thin">
        <color theme="0" tint="-0.349986266670736"/>
      </top>
      <bottom style="medium">
        <color auto="1"/>
      </bottom>
      <diagonal/>
    </border>
    <border>
      <left/>
      <right/>
      <top style="thin">
        <color theme="0" tint="-0.349986266670736"/>
      </top>
      <bottom style="medium">
        <color auto="1"/>
      </bottom>
      <diagonal/>
    </border>
    <border>
      <left/>
      <right style="medium">
        <color auto="1"/>
      </right>
      <top style="medium">
        <color auto="1"/>
      </top>
      <bottom style="thin">
        <color auto="1"/>
      </bottom>
      <diagonal/>
    </border>
    <border>
      <left/>
      <right style="medium">
        <color auto="1"/>
      </right>
      <top style="thin">
        <color theme="0" tint="-0.349986266670736"/>
      </top>
      <bottom style="thin">
        <color theme="0" tint="-0.349986266670736"/>
      </bottom>
      <diagonal/>
    </border>
    <border>
      <left/>
      <right style="medium">
        <color auto="1"/>
      </right>
      <top/>
      <bottom/>
      <diagonal/>
    </border>
    <border>
      <left/>
      <right style="medium">
        <color auto="1"/>
      </right>
      <top/>
      <bottom style="thin">
        <color auto="1"/>
      </bottom>
      <diagonal/>
    </border>
    <border>
      <left/>
      <right style="medium">
        <color auto="1"/>
      </right>
      <top/>
      <bottom style="thin">
        <color theme="0" tint="-0.349986266670736"/>
      </bottom>
      <diagonal/>
    </border>
    <border>
      <left/>
      <right style="medium">
        <color auto="1"/>
      </right>
      <top style="thin">
        <color theme="0" tint="-0.349986266670736"/>
      </top>
      <bottom/>
      <diagonal/>
    </border>
    <border>
      <left/>
      <right style="medium">
        <color auto="1"/>
      </right>
      <top style="thin">
        <color theme="0" tint="-0.349986266670736"/>
      </top>
      <bottom style="medium">
        <color auto="1"/>
      </bottom>
      <diagonal/>
    </border>
    <border>
      <left/>
      <right/>
      <top style="thin">
        <color auto="1"/>
      </top>
      <bottom style="thin">
        <color theme="0" tint="-0.349986266670736"/>
      </bottom>
      <diagonal/>
    </border>
    <border>
      <left style="medium">
        <color auto="1"/>
      </left>
      <right/>
      <top style="medium">
        <color auto="1"/>
      </top>
      <bottom/>
      <diagonal/>
    </border>
    <border>
      <left style="medium">
        <color auto="1"/>
      </left>
      <right/>
      <top/>
      <bottom style="medium">
        <color auto="1"/>
      </bottom>
      <diagonal/>
    </border>
    <border>
      <left/>
      <right style="medium">
        <color auto="1"/>
      </right>
      <top style="medium">
        <color auto="1"/>
      </top>
      <bottom/>
      <diagonal/>
    </border>
    <border>
      <left/>
      <right style="medium">
        <color auto="1"/>
      </right>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right/>
      <top/>
      <bottom style="medium">
        <color rgb="FF000000"/>
      </bottom>
      <diagonal/>
    </border>
  </borders>
  <cellStyleXfs count="61">
    <xf numFmtId="0" fontId="0" fillId="0" borderId="0"/>
    <xf numFmtId="176" fontId="0" fillId="0" borderId="0" applyFont="0" applyFill="0" applyBorder="0" applyAlignment="0" applyProtection="0"/>
    <xf numFmtId="44" fontId="12" fillId="0" borderId="0" applyFont="0" applyFill="0" applyBorder="0" applyAlignment="0" applyProtection="0">
      <alignment vertical="center"/>
    </xf>
    <xf numFmtId="9" fontId="0" fillId="0" borderId="0" applyFont="0" applyFill="0" applyBorder="0" applyAlignment="0" applyProtection="0"/>
    <xf numFmtId="41" fontId="12" fillId="0" borderId="0" applyFont="0" applyFill="0" applyBorder="0" applyAlignment="0" applyProtection="0">
      <alignment vertical="center"/>
    </xf>
    <xf numFmtId="42" fontId="12" fillId="0" borderId="0" applyFont="0" applyFill="0" applyBorder="0" applyAlignment="0" applyProtection="0">
      <alignment vertical="center"/>
    </xf>
    <xf numFmtId="0" fontId="13" fillId="0" borderId="0" applyNumberFormat="0" applyFill="0" applyBorder="0" applyAlignment="0" applyProtection="0"/>
    <xf numFmtId="0" fontId="14" fillId="0" borderId="0" applyNumberFormat="0" applyFill="0" applyBorder="0" applyAlignment="0" applyProtection="0">
      <alignment vertical="center"/>
    </xf>
    <xf numFmtId="0" fontId="12" fillId="3" borderId="30"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31" applyNumberFormat="0" applyFill="0" applyAlignment="0" applyProtection="0">
      <alignment vertical="center"/>
    </xf>
    <xf numFmtId="0" fontId="19" fillId="0" borderId="31" applyNumberFormat="0" applyFill="0" applyAlignment="0" applyProtection="0">
      <alignment vertical="center"/>
    </xf>
    <xf numFmtId="0" fontId="20" fillId="0" borderId="32" applyNumberFormat="0" applyFill="0" applyAlignment="0" applyProtection="0">
      <alignment vertical="center"/>
    </xf>
    <xf numFmtId="0" fontId="20" fillId="0" borderId="0" applyNumberFormat="0" applyFill="0" applyBorder="0" applyAlignment="0" applyProtection="0">
      <alignment vertical="center"/>
    </xf>
    <xf numFmtId="0" fontId="21" fillId="4" borderId="33" applyNumberFormat="0" applyAlignment="0" applyProtection="0">
      <alignment vertical="center"/>
    </xf>
    <xf numFmtId="0" fontId="22" fillId="5" borderId="34" applyNumberFormat="0" applyAlignment="0" applyProtection="0">
      <alignment vertical="center"/>
    </xf>
    <xf numFmtId="0" fontId="23" fillId="5" borderId="33" applyNumberFormat="0" applyAlignment="0" applyProtection="0">
      <alignment vertical="center"/>
    </xf>
    <xf numFmtId="0" fontId="24" fillId="6" borderId="35" applyNumberFormat="0" applyAlignment="0" applyProtection="0">
      <alignment vertical="center"/>
    </xf>
    <xf numFmtId="0" fontId="25" fillId="0" borderId="36" applyNumberFormat="0" applyFill="0" applyAlignment="0" applyProtection="0">
      <alignment vertical="center"/>
    </xf>
    <xf numFmtId="0" fontId="26" fillId="0" borderId="37" applyNumberFormat="0" applyFill="0" applyAlignment="0" applyProtection="0">
      <alignment vertical="center"/>
    </xf>
    <xf numFmtId="0" fontId="27" fillId="7" borderId="0" applyNumberFormat="0" applyBorder="0" applyAlignment="0" applyProtection="0">
      <alignment vertical="center"/>
    </xf>
    <xf numFmtId="0" fontId="28" fillId="8" borderId="0" applyNumberFormat="0" applyBorder="0" applyAlignment="0" applyProtection="0">
      <alignment vertical="center"/>
    </xf>
    <xf numFmtId="0" fontId="29" fillId="9" borderId="0" applyNumberFormat="0" applyBorder="0" applyAlignment="0" applyProtection="0">
      <alignment vertical="center"/>
    </xf>
    <xf numFmtId="0" fontId="30" fillId="10" borderId="0" applyNumberFormat="0" applyBorder="0" applyAlignment="0" applyProtection="0">
      <alignment vertical="center"/>
    </xf>
    <xf numFmtId="0" fontId="31" fillId="11" borderId="0" applyNumberFormat="0" applyBorder="0" applyAlignment="0" applyProtection="0">
      <alignment vertical="center"/>
    </xf>
    <xf numFmtId="0" fontId="31"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1" fillId="27" borderId="0" applyNumberFormat="0" applyBorder="0" applyAlignment="0" applyProtection="0">
      <alignment vertical="center"/>
    </xf>
    <xf numFmtId="0" fontId="31" fillId="28"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1" fillId="31" borderId="0" applyNumberFormat="0" applyBorder="0" applyAlignment="0" applyProtection="0">
      <alignment vertical="center"/>
    </xf>
    <xf numFmtId="0" fontId="31" fillId="32" borderId="0" applyNumberFormat="0" applyBorder="0" applyAlignment="0" applyProtection="0">
      <alignment vertical="center"/>
    </xf>
    <xf numFmtId="0" fontId="30" fillId="33" borderId="0" applyNumberFormat="0" applyBorder="0" applyAlignment="0" applyProtection="0">
      <alignment vertical="center"/>
    </xf>
    <xf numFmtId="176" fontId="32" fillId="0" borderId="0" applyFont="0" applyFill="0" applyBorder="0" applyAlignment="0" applyProtection="0"/>
    <xf numFmtId="0" fontId="33" fillId="0" borderId="0"/>
    <xf numFmtId="0" fontId="34" fillId="0" borderId="0"/>
    <xf numFmtId="0" fontId="32" fillId="0" borderId="0"/>
    <xf numFmtId="0" fontId="32" fillId="0" borderId="0" applyNumberFormat="0" applyFill="0" applyBorder="0" applyAlignment="0" applyProtection="0"/>
    <xf numFmtId="0" fontId="34" fillId="0" borderId="0"/>
    <xf numFmtId="0" fontId="32" fillId="0" borderId="0" applyNumberFormat="0" applyFill="0" applyBorder="0" applyAlignment="0" applyProtection="0"/>
    <xf numFmtId="0" fontId="32" fillId="0" borderId="0"/>
    <xf numFmtId="0" fontId="32" fillId="0" borderId="0" applyNumberFormat="0" applyFill="0" applyBorder="0" applyAlignment="0" applyProtection="0"/>
    <xf numFmtId="0" fontId="35" fillId="0" borderId="0"/>
    <xf numFmtId="0" fontId="1" fillId="0" borderId="2" applyNumberFormat="0" applyFont="0" applyFill="0" applyAlignment="0" applyProtection="0"/>
    <xf numFmtId="0" fontId="36" fillId="34" borderId="38">
      <alignment horizontal="left"/>
    </xf>
  </cellStyleXfs>
  <cellXfs count="143">
    <xf numFmtId="0" fontId="0" fillId="0" borderId="0" xfId="0"/>
    <xf numFmtId="0" fontId="1" fillId="0" borderId="0" xfId="0" applyFont="1"/>
    <xf numFmtId="0" fontId="2" fillId="0" borderId="0" xfId="0" applyFont="1"/>
    <xf numFmtId="0" fontId="3" fillId="0" borderId="0" xfId="0" applyFont="1"/>
    <xf numFmtId="0" fontId="4" fillId="0" borderId="1" xfId="0" applyFont="1" applyBorder="1"/>
    <xf numFmtId="0" fontId="4" fillId="0" borderId="0" xfId="59" applyFont="1" applyBorder="1"/>
    <xf numFmtId="0" fontId="1" fillId="0" borderId="0" xfId="59" applyFont="1" applyBorder="1"/>
    <xf numFmtId="177" fontId="1" fillId="0" borderId="0" xfId="59" applyNumberFormat="1" applyFont="1" applyBorder="1"/>
    <xf numFmtId="0" fontId="1" fillId="0" borderId="2" xfId="59" applyFont="1"/>
    <xf numFmtId="0" fontId="4" fillId="0" borderId="2" xfId="59" applyFont="1"/>
    <xf numFmtId="177" fontId="1" fillId="0" borderId="2" xfId="59" applyNumberFormat="1" applyFont="1"/>
    <xf numFmtId="0" fontId="4" fillId="0" borderId="2" xfId="0" applyFont="1" applyBorder="1"/>
    <xf numFmtId="0" fontId="1" fillId="0" borderId="2" xfId="0" applyFont="1" applyBorder="1"/>
    <xf numFmtId="177" fontId="1" fillId="0" borderId="2" xfId="1" applyNumberFormat="1" applyFont="1" applyBorder="1"/>
    <xf numFmtId="0" fontId="1" fillId="0" borderId="0" xfId="0" applyFont="1" applyBorder="1"/>
    <xf numFmtId="0" fontId="2" fillId="0" borderId="0" xfId="0" applyFont="1" applyBorder="1"/>
    <xf numFmtId="0" fontId="3" fillId="0" borderId="0" xfId="0" applyFont="1" applyBorder="1"/>
    <xf numFmtId="0" fontId="4" fillId="0" borderId="0" xfId="0" applyFont="1" applyBorder="1"/>
    <xf numFmtId="49" fontId="1" fillId="0" borderId="0" xfId="59" applyNumberFormat="1" applyFont="1" applyBorder="1"/>
    <xf numFmtId="49" fontId="1" fillId="0" borderId="2" xfId="59" applyNumberFormat="1" applyFont="1"/>
    <xf numFmtId="49" fontId="1" fillId="0" borderId="2" xfId="1" applyNumberFormat="1" applyFont="1" applyBorder="1"/>
    <xf numFmtId="0" fontId="4" fillId="0" borderId="0" xfId="0" applyFont="1"/>
    <xf numFmtId="177" fontId="1" fillId="0" borderId="0" xfId="1" applyNumberFormat="1" applyFont="1"/>
    <xf numFmtId="0" fontId="3" fillId="0" borderId="0" xfId="0" applyFont="1" applyAlignment="1"/>
    <xf numFmtId="0" fontId="3" fillId="0" borderId="0" xfId="0" applyFont="1" applyBorder="1" applyAlignment="1"/>
    <xf numFmtId="0" fontId="4" fillId="0" borderId="3" xfId="0" applyFont="1" applyBorder="1"/>
    <xf numFmtId="0" fontId="3" fillId="0" borderId="4" xfId="0" applyFont="1" applyBorder="1" applyAlignment="1">
      <alignment horizontal="center" wrapText="1"/>
    </xf>
    <xf numFmtId="0" fontId="3" fillId="2" borderId="5" xfId="0" applyFont="1" applyFill="1" applyBorder="1" applyAlignment="1">
      <alignment horizontal="center" vertical="center" wrapText="1"/>
    </xf>
    <xf numFmtId="0" fontId="4" fillId="0" borderId="1" xfId="0" applyFont="1" applyBorder="1" applyAlignment="1">
      <alignment horizontal="center" wrapText="1"/>
    </xf>
    <xf numFmtId="0" fontId="4" fillId="0" borderId="0" xfId="0" applyFont="1" applyBorder="1" applyAlignment="1">
      <alignment horizontal="center"/>
    </xf>
    <xf numFmtId="0" fontId="3" fillId="2" borderId="1" xfId="0" applyFont="1" applyFill="1" applyBorder="1" applyAlignment="1">
      <alignment horizontal="center" vertical="center" wrapText="1"/>
    </xf>
    <xf numFmtId="9" fontId="1" fillId="0" borderId="0" xfId="3" applyFont="1" applyAlignment="1">
      <alignment horizontal="center"/>
    </xf>
    <xf numFmtId="0" fontId="1" fillId="0" borderId="0" xfId="0" applyFont="1" applyBorder="1" applyAlignment="1">
      <alignment horizontal="center"/>
    </xf>
    <xf numFmtId="9" fontId="1" fillId="2" borderId="0" xfId="3" applyFont="1" applyFill="1" applyAlignment="1">
      <alignment horizontal="center"/>
    </xf>
    <xf numFmtId="9" fontId="1" fillId="0" borderId="2" xfId="59" applyNumberFormat="1" applyFont="1" applyAlignment="1">
      <alignment horizontal="center"/>
    </xf>
    <xf numFmtId="0" fontId="1" fillId="0" borderId="0" xfId="59" applyFont="1" applyBorder="1" applyAlignment="1">
      <alignment horizontal="center"/>
    </xf>
    <xf numFmtId="9" fontId="1" fillId="2" borderId="2" xfId="59" applyNumberFormat="1" applyFont="1" applyFill="1" applyAlignment="1">
      <alignment horizontal="center"/>
    </xf>
    <xf numFmtId="176" fontId="1" fillId="0" borderId="0" xfId="1" applyFont="1"/>
    <xf numFmtId="0" fontId="4" fillId="0" borderId="6" xfId="0" applyFont="1" applyBorder="1"/>
    <xf numFmtId="9" fontId="4" fillId="0" borderId="6" xfId="0" applyNumberFormat="1" applyFont="1" applyBorder="1" applyAlignment="1">
      <alignment horizontal="center"/>
    </xf>
    <xf numFmtId="176" fontId="4" fillId="0" borderId="6" xfId="0" applyNumberFormat="1" applyFont="1" applyBorder="1"/>
    <xf numFmtId="0" fontId="1" fillId="0" borderId="0" xfId="0" applyFont="1" applyAlignment="1">
      <alignment horizontal="center" vertical="center"/>
    </xf>
    <xf numFmtId="0" fontId="4" fillId="0" borderId="3" xfId="0" applyFont="1" applyBorder="1" applyAlignment="1">
      <alignment horizontal="left" wrapText="1"/>
    </xf>
    <xf numFmtId="0" fontId="4" fillId="0" borderId="0" xfId="0" applyFont="1" applyBorder="1" applyAlignment="1">
      <alignment horizontal="right"/>
    </xf>
    <xf numFmtId="0" fontId="4" fillId="0" borderId="0" xfId="0" applyFont="1" applyBorder="1" applyAlignment="1">
      <alignment horizontal="center" wrapText="1"/>
    </xf>
    <xf numFmtId="9" fontId="1" fillId="0" borderId="0" xfId="3" applyFont="1" applyAlignment="1">
      <alignment horizontal="center" vertical="center"/>
    </xf>
    <xf numFmtId="9" fontId="1" fillId="0" borderId="0" xfId="3" applyFont="1" applyBorder="1" applyAlignment="1">
      <alignment horizontal="center"/>
    </xf>
    <xf numFmtId="9" fontId="1" fillId="0" borderId="2" xfId="3" applyFont="1" applyBorder="1" applyAlignment="1">
      <alignment horizontal="center" vertical="center"/>
    </xf>
    <xf numFmtId="9" fontId="1" fillId="0" borderId="2" xfId="3" applyFont="1" applyBorder="1" applyAlignment="1">
      <alignment horizontal="center"/>
    </xf>
    <xf numFmtId="9" fontId="1" fillId="0" borderId="0" xfId="3" applyFont="1" applyBorder="1"/>
    <xf numFmtId="0" fontId="4" fillId="0" borderId="7" xfId="0" applyFont="1" applyBorder="1"/>
    <xf numFmtId="0" fontId="1" fillId="0" borderId="7" xfId="0" applyFont="1" applyBorder="1"/>
    <xf numFmtId="9" fontId="1" fillId="0" borderId="7" xfId="3" applyFont="1" applyBorder="1" applyAlignment="1">
      <alignment horizontal="center" vertical="center"/>
    </xf>
    <xf numFmtId="0" fontId="1" fillId="0" borderId="1" xfId="0" applyFont="1" applyBorder="1"/>
    <xf numFmtId="9" fontId="1" fillId="0" borderId="1" xfId="3" applyFont="1" applyBorder="1" applyAlignment="1">
      <alignment horizontal="center" vertical="center"/>
    </xf>
    <xf numFmtId="9" fontId="1" fillId="0" borderId="0" xfId="3" applyFont="1"/>
    <xf numFmtId="9" fontId="1" fillId="0" borderId="7" xfId="3" applyFont="1" applyBorder="1" applyAlignment="1">
      <alignment horizontal="center"/>
    </xf>
    <xf numFmtId="9" fontId="1" fillId="0" borderId="1" xfId="3" applyFont="1" applyBorder="1" applyAlignment="1">
      <alignment horizontal="center"/>
    </xf>
    <xf numFmtId="0" fontId="1" fillId="0" borderId="3" xfId="0" applyFont="1" applyBorder="1"/>
    <xf numFmtId="177" fontId="1" fillId="0" borderId="8" xfId="1" applyNumberFormat="1" applyFont="1" applyBorder="1" applyAlignment="1">
      <alignment horizontal="center"/>
    </xf>
    <xf numFmtId="0" fontId="1" fillId="0" borderId="8" xfId="59" applyFont="1" applyBorder="1" applyAlignment="1">
      <alignment horizontal="center"/>
    </xf>
    <xf numFmtId="177" fontId="1" fillId="0" borderId="2" xfId="1" applyNumberFormat="1" applyFont="1" applyBorder="1" applyAlignment="1">
      <alignment horizontal="center"/>
    </xf>
    <xf numFmtId="0" fontId="1" fillId="0" borderId="2" xfId="59" applyFont="1" applyAlignment="1">
      <alignment horizontal="center"/>
    </xf>
    <xf numFmtId="0" fontId="4" fillId="0" borderId="0" xfId="0" applyFont="1" applyBorder="1" applyAlignment="1">
      <alignment wrapText="1"/>
    </xf>
    <xf numFmtId="0" fontId="4" fillId="0" borderId="1" xfId="0" applyFont="1" applyBorder="1" applyAlignment="1">
      <alignment horizontal="right" wrapText="1"/>
    </xf>
    <xf numFmtId="177" fontId="1" fillId="0" borderId="8" xfId="1" applyNumberFormat="1" applyFont="1" applyBorder="1" applyAlignment="1">
      <alignment horizontal="right"/>
    </xf>
    <xf numFmtId="9" fontId="1" fillId="0" borderId="8" xfId="3" applyFont="1" applyBorder="1" applyAlignment="1">
      <alignment horizontal="right"/>
    </xf>
    <xf numFmtId="178" fontId="1" fillId="0" borderId="8" xfId="1" applyNumberFormat="1" applyFont="1" applyBorder="1" applyAlignment="1">
      <alignment horizontal="right"/>
    </xf>
    <xf numFmtId="177" fontId="1" fillId="0" borderId="2" xfId="1" applyNumberFormat="1" applyFont="1" applyBorder="1" applyAlignment="1">
      <alignment horizontal="right"/>
    </xf>
    <xf numFmtId="9" fontId="1" fillId="0" borderId="2" xfId="3" applyFont="1" applyBorder="1" applyAlignment="1">
      <alignment horizontal="right"/>
    </xf>
    <xf numFmtId="178" fontId="1" fillId="0" borderId="2" xfId="1" applyNumberFormat="1" applyFont="1" applyBorder="1" applyAlignment="1">
      <alignment horizontal="right"/>
    </xf>
    <xf numFmtId="0" fontId="4" fillId="0" borderId="9" xfId="0" applyFont="1" applyBorder="1"/>
    <xf numFmtId="0" fontId="4" fillId="0" borderId="4" xfId="0" applyFont="1" applyBorder="1"/>
    <xf numFmtId="0" fontId="4" fillId="0" borderId="4" xfId="0" applyFont="1" applyBorder="1" applyAlignment="1">
      <alignment horizontal="center" wrapText="1"/>
    </xf>
    <xf numFmtId="0" fontId="4" fillId="0" borderId="10" xfId="0" applyFont="1" applyBorder="1"/>
    <xf numFmtId="177" fontId="1" fillId="0" borderId="2" xfId="59" applyNumberFormat="1" applyFont="1" applyBorder="1"/>
    <xf numFmtId="0" fontId="1" fillId="0" borderId="2" xfId="59" applyFont="1" applyBorder="1"/>
    <xf numFmtId="0" fontId="4" fillId="0" borderId="10" xfId="59" applyFont="1" applyBorder="1"/>
    <xf numFmtId="0" fontId="4" fillId="0" borderId="11" xfId="59" applyFont="1" applyBorder="1"/>
    <xf numFmtId="0" fontId="1" fillId="0" borderId="1" xfId="59" applyFont="1" applyBorder="1"/>
    <xf numFmtId="0" fontId="1" fillId="0" borderId="12" xfId="59" applyFont="1" applyBorder="1" applyAlignment="1">
      <alignment horizontal="right"/>
    </xf>
    <xf numFmtId="0" fontId="1" fillId="0" borderId="8" xfId="59" applyFont="1" applyBorder="1"/>
    <xf numFmtId="0" fontId="1" fillId="0" borderId="13" xfId="59" applyFont="1" applyBorder="1" applyAlignment="1">
      <alignment horizontal="right"/>
    </xf>
    <xf numFmtId="0" fontId="1" fillId="0" borderId="14" xfId="59" applyFont="1" applyBorder="1" applyAlignment="1">
      <alignment horizontal="right"/>
    </xf>
    <xf numFmtId="0" fontId="1" fillId="0" borderId="15" xfId="59" applyFont="1" applyBorder="1"/>
    <xf numFmtId="0" fontId="1" fillId="0" borderId="10" xfId="59" applyFont="1" applyBorder="1" applyAlignment="1">
      <alignment horizontal="right"/>
    </xf>
    <xf numFmtId="0" fontId="1" fillId="0" borderId="16" xfId="59" applyFont="1" applyBorder="1" applyAlignment="1">
      <alignment horizontal="right"/>
    </xf>
    <xf numFmtId="0" fontId="1" fillId="0" borderId="17" xfId="59" applyFont="1" applyBorder="1"/>
    <xf numFmtId="0" fontId="5" fillId="0" borderId="0" xfId="0" applyFont="1"/>
    <xf numFmtId="0" fontId="4" fillId="0" borderId="4" xfId="0" applyFont="1" applyBorder="1" applyAlignment="1">
      <alignment horizontal="right" wrapText="1"/>
    </xf>
    <xf numFmtId="0" fontId="4" fillId="0" borderId="18" xfId="0" applyFont="1" applyBorder="1" applyAlignment="1">
      <alignment horizontal="right" wrapText="1"/>
    </xf>
    <xf numFmtId="9" fontId="1" fillId="0" borderId="2" xfId="59" applyNumberFormat="1" applyFont="1" applyBorder="1"/>
    <xf numFmtId="178" fontId="1" fillId="0" borderId="2" xfId="59" applyNumberFormat="1" applyFont="1" applyBorder="1"/>
    <xf numFmtId="9" fontId="1" fillId="0" borderId="19" xfId="59" applyNumberFormat="1" applyFont="1" applyBorder="1"/>
    <xf numFmtId="0" fontId="1" fillId="0" borderId="20" xfId="59" applyFont="1" applyBorder="1"/>
    <xf numFmtId="0" fontId="1" fillId="0" borderId="21" xfId="59" applyFont="1" applyBorder="1"/>
    <xf numFmtId="177" fontId="1" fillId="0" borderId="8" xfId="59" applyNumberFormat="1" applyFont="1" applyBorder="1"/>
    <xf numFmtId="9" fontId="1" fillId="0" borderId="8" xfId="59" applyNumberFormat="1" applyFont="1" applyBorder="1"/>
    <xf numFmtId="178" fontId="1" fillId="0" borderId="8" xfId="59" applyNumberFormat="1" applyFont="1" applyBorder="1"/>
    <xf numFmtId="9" fontId="1" fillId="0" borderId="22" xfId="59" applyNumberFormat="1" applyFont="1" applyBorder="1"/>
    <xf numFmtId="177" fontId="1" fillId="0" borderId="15" xfId="59" applyNumberFormat="1" applyFont="1" applyBorder="1"/>
    <xf numFmtId="9" fontId="1" fillId="0" borderId="15" xfId="59" applyNumberFormat="1" applyFont="1" applyBorder="1"/>
    <xf numFmtId="178" fontId="1" fillId="0" borderId="15" xfId="59" applyNumberFormat="1" applyFont="1" applyBorder="1"/>
    <xf numFmtId="9" fontId="1" fillId="0" borderId="23" xfId="59" applyNumberFormat="1" applyFont="1" applyBorder="1"/>
    <xf numFmtId="177" fontId="1" fillId="0" borderId="17" xfId="59" applyNumberFormat="1" applyFont="1" applyBorder="1"/>
    <xf numFmtId="9" fontId="1" fillId="0" borderId="17" xfId="59" applyNumberFormat="1" applyFont="1" applyBorder="1"/>
    <xf numFmtId="178" fontId="1" fillId="0" borderId="17" xfId="59" applyNumberFormat="1" applyFont="1" applyBorder="1"/>
    <xf numFmtId="9" fontId="1" fillId="0" borderId="24" xfId="59" applyNumberFormat="1" applyFont="1" applyBorder="1"/>
    <xf numFmtId="0" fontId="5" fillId="0" borderId="0" xfId="0" applyFont="1" applyAlignment="1">
      <alignment vertical="center"/>
    </xf>
    <xf numFmtId="0" fontId="4" fillId="0" borderId="1" xfId="0" applyFont="1" applyBorder="1" applyAlignment="1">
      <alignment wrapText="1"/>
    </xf>
    <xf numFmtId="0" fontId="4" fillId="0" borderId="0" xfId="0" applyFont="1" applyAlignment="1">
      <alignment wrapText="1"/>
    </xf>
    <xf numFmtId="178" fontId="1" fillId="0" borderId="0" xfId="1" applyNumberFormat="1" applyFont="1"/>
    <xf numFmtId="178" fontId="1" fillId="0" borderId="2" xfId="59" applyNumberFormat="1" applyFont="1"/>
    <xf numFmtId="0" fontId="6" fillId="0" borderId="0" xfId="51" applyFont="1" applyFill="1" applyAlignment="1">
      <alignment horizontal="left" wrapText="1"/>
    </xf>
    <xf numFmtId="0" fontId="7" fillId="0" borderId="0" xfId="51" applyFont="1" applyFill="1" applyAlignment="1">
      <alignment horizontal="left"/>
    </xf>
    <xf numFmtId="3" fontId="7" fillId="0" borderId="0" xfId="51" applyNumberFormat="1" applyFont="1" applyFill="1" applyAlignment="1">
      <alignment horizontal="right"/>
    </xf>
    <xf numFmtId="9" fontId="1" fillId="0" borderId="2" xfId="59" applyNumberFormat="1" applyFont="1"/>
    <xf numFmtId="0" fontId="4" fillId="0" borderId="0" xfId="0" applyFont="1" applyFill="1" applyBorder="1"/>
    <xf numFmtId="0" fontId="1" fillId="0" borderId="0" xfId="0" applyFont="1" applyFill="1" applyBorder="1"/>
    <xf numFmtId="177" fontId="1" fillId="0" borderId="0" xfId="0" applyNumberFormat="1" applyFont="1"/>
    <xf numFmtId="0" fontId="1" fillId="0" borderId="0" xfId="58" applyNumberFormat="1" applyFont="1" applyBorder="1"/>
    <xf numFmtId="0" fontId="0" fillId="0" borderId="0" xfId="0" applyBorder="1"/>
    <xf numFmtId="177" fontId="4" fillId="0" borderId="25" xfId="1" applyNumberFormat="1" applyFont="1" applyBorder="1"/>
    <xf numFmtId="0" fontId="8" fillId="0" borderId="0" xfId="0" applyFont="1"/>
    <xf numFmtId="177" fontId="1" fillId="0" borderId="15" xfId="1" applyNumberFormat="1" applyFont="1" applyBorder="1"/>
    <xf numFmtId="0" fontId="4" fillId="0" borderId="25" xfId="59" applyFont="1" applyBorder="1"/>
    <xf numFmtId="0" fontId="0" fillId="0" borderId="1" xfId="0" applyBorder="1"/>
    <xf numFmtId="177" fontId="4" fillId="0" borderId="0" xfId="1" applyNumberFormat="1" applyFont="1" applyBorder="1"/>
    <xf numFmtId="177" fontId="1" fillId="0" borderId="0" xfId="1" applyNumberFormat="1" applyFont="1" applyBorder="1"/>
    <xf numFmtId="0" fontId="9" fillId="0" borderId="0" xfId="0" applyFont="1"/>
    <xf numFmtId="0" fontId="4" fillId="0" borderId="26" xfId="0" applyFont="1" applyBorder="1" applyAlignment="1">
      <alignment horizontal="left"/>
    </xf>
    <xf numFmtId="0" fontId="4" fillId="0" borderId="5" xfId="0" applyFont="1" applyBorder="1" applyAlignment="1">
      <alignment horizontal="left"/>
    </xf>
    <xf numFmtId="0" fontId="1" fillId="0" borderId="5" xfId="0" applyFont="1" applyBorder="1"/>
    <xf numFmtId="0" fontId="1" fillId="0" borderId="10" xfId="0" applyFont="1" applyBorder="1"/>
    <xf numFmtId="0" fontId="10" fillId="0" borderId="0" xfId="6" applyFont="1" applyBorder="1"/>
    <xf numFmtId="0" fontId="1" fillId="0" borderId="27" xfId="0" applyFont="1" applyBorder="1"/>
    <xf numFmtId="0" fontId="10" fillId="0" borderId="3" xfId="6" applyFont="1" applyBorder="1"/>
    <xf numFmtId="0" fontId="4" fillId="0" borderId="0" xfId="0" applyFont="1" applyAlignment="1"/>
    <xf numFmtId="0" fontId="11" fillId="0" borderId="0" xfId="0" applyFont="1" applyAlignment="1">
      <alignment horizontal="left"/>
    </xf>
    <xf numFmtId="0" fontId="1" fillId="0" borderId="28" xfId="0" applyFont="1" applyBorder="1"/>
    <xf numFmtId="0" fontId="1" fillId="0" borderId="20" xfId="0" applyFont="1" applyBorder="1"/>
    <xf numFmtId="0" fontId="1" fillId="0" borderId="29" xfId="0" applyFont="1" applyBorder="1"/>
    <xf numFmtId="0" fontId="11" fillId="0" borderId="0" xfId="0" applyFont="1" applyAlignment="1"/>
  </cellXfs>
  <cellStyles count="61">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Comma 2" xfId="49"/>
    <cellStyle name="Normal 10" xfId="50"/>
    <cellStyle name="Normal 2" xfId="51"/>
    <cellStyle name="Normal 2 2" xfId="52"/>
    <cellStyle name="Normal 2_Sheet8" xfId="53"/>
    <cellStyle name="Normal 3" xfId="54"/>
    <cellStyle name="Normal 4" xfId="55"/>
    <cellStyle name="Normal 5" xfId="56"/>
    <cellStyle name="Normal 6" xfId="57"/>
    <cellStyle name="Normal_Scores_1920" xfId="58"/>
    <cellStyle name="Style 1" xfId="59"/>
    <cellStyle name="Style0" xfId="60"/>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5"/>
  <sheetViews>
    <sheetView showGridLines="0" tabSelected="1" workbookViewId="0">
      <selection activeCell="E27" sqref="E27"/>
    </sheetView>
  </sheetViews>
  <sheetFormatPr defaultColWidth="9.10619469026549" defaultRowHeight="12.75"/>
  <cols>
    <col min="1" max="16384" width="9.10619469026549" style="1"/>
  </cols>
  <sheetData>
    <row r="1" spans="1:1">
      <c r="A1" s="21" t="s">
        <v>0</v>
      </c>
    </row>
    <row r="2" ht="13.5"/>
    <row r="3" spans="1:15">
      <c r="A3" s="130" t="s">
        <v>1</v>
      </c>
      <c r="B3" s="131"/>
      <c r="C3" s="131"/>
      <c r="D3" s="131"/>
      <c r="E3" s="131"/>
      <c r="F3" s="131"/>
      <c r="G3" s="132"/>
      <c r="H3" s="132"/>
      <c r="I3" s="132"/>
      <c r="J3" s="132"/>
      <c r="K3" s="132"/>
      <c r="L3" s="132"/>
      <c r="M3" s="132"/>
      <c r="N3" s="132"/>
      <c r="O3" s="139"/>
    </row>
    <row r="4" spans="1:15">
      <c r="A4" s="133"/>
      <c r="B4" s="134" t="s">
        <v>2</v>
      </c>
      <c r="C4" s="14"/>
      <c r="D4" s="14"/>
      <c r="E4" s="14" t="s">
        <v>3</v>
      </c>
      <c r="F4" s="14"/>
      <c r="G4" s="14"/>
      <c r="H4" s="14"/>
      <c r="I4" s="14"/>
      <c r="J4" s="14"/>
      <c r="K4" s="14"/>
      <c r="L4" s="14"/>
      <c r="M4" s="14"/>
      <c r="N4" s="14"/>
      <c r="O4" s="140"/>
    </row>
    <row r="5" spans="1:15">
      <c r="A5" s="133"/>
      <c r="B5" s="134" t="s">
        <v>4</v>
      </c>
      <c r="C5" s="14"/>
      <c r="D5" s="14"/>
      <c r="E5" s="14" t="s">
        <v>5</v>
      </c>
      <c r="F5" s="14"/>
      <c r="G5" s="14"/>
      <c r="H5" s="14"/>
      <c r="I5" s="14"/>
      <c r="J5" s="14"/>
      <c r="K5" s="14"/>
      <c r="L5" s="14"/>
      <c r="M5" s="14"/>
      <c r="N5" s="14"/>
      <c r="O5" s="140"/>
    </row>
    <row r="6" spans="1:15">
      <c r="A6" s="133"/>
      <c r="B6" s="134" t="s">
        <v>6</v>
      </c>
      <c r="C6" s="14"/>
      <c r="D6" s="14"/>
      <c r="E6" s="14" t="s">
        <v>7</v>
      </c>
      <c r="F6" s="14"/>
      <c r="G6" s="14"/>
      <c r="H6" s="14"/>
      <c r="I6" s="14"/>
      <c r="J6" s="14"/>
      <c r="K6" s="14"/>
      <c r="L6" s="14"/>
      <c r="M6" s="14"/>
      <c r="N6" s="14"/>
      <c r="O6" s="140"/>
    </row>
    <row r="7" spans="1:15">
      <c r="A7" s="133"/>
      <c r="B7" s="134" t="s">
        <v>8</v>
      </c>
      <c r="C7" s="14"/>
      <c r="D7" s="14"/>
      <c r="E7" s="14" t="s">
        <v>9</v>
      </c>
      <c r="F7" s="14"/>
      <c r="G7" s="14"/>
      <c r="H7" s="14"/>
      <c r="I7" s="14"/>
      <c r="J7" s="14"/>
      <c r="K7" s="14"/>
      <c r="L7" s="14"/>
      <c r="M7" s="14"/>
      <c r="N7" s="14"/>
      <c r="O7" s="140"/>
    </row>
    <row r="8" spans="1:15">
      <c r="A8" s="133"/>
      <c r="B8" s="134" t="s">
        <v>10</v>
      </c>
      <c r="C8" s="14"/>
      <c r="D8" s="14"/>
      <c r="E8" s="14" t="s">
        <v>11</v>
      </c>
      <c r="F8" s="14"/>
      <c r="G8" s="14"/>
      <c r="H8" s="14"/>
      <c r="I8" s="14"/>
      <c r="J8" s="14"/>
      <c r="K8" s="14"/>
      <c r="L8" s="14"/>
      <c r="M8" s="14"/>
      <c r="N8" s="14"/>
      <c r="O8" s="140"/>
    </row>
    <row r="9" spans="1:15">
      <c r="A9" s="133"/>
      <c r="B9" s="134" t="s">
        <v>12</v>
      </c>
      <c r="C9" s="14"/>
      <c r="D9" s="14"/>
      <c r="E9" s="14" t="s">
        <v>13</v>
      </c>
      <c r="F9" s="14"/>
      <c r="G9" s="14"/>
      <c r="H9" s="14"/>
      <c r="I9" s="14"/>
      <c r="J9" s="14"/>
      <c r="K9" s="14"/>
      <c r="L9" s="14"/>
      <c r="M9" s="14"/>
      <c r="N9" s="14"/>
      <c r="O9" s="140"/>
    </row>
    <row r="10" spans="1:15">
      <c r="A10" s="133"/>
      <c r="B10" s="134" t="s">
        <v>14</v>
      </c>
      <c r="C10" s="14"/>
      <c r="D10" s="14"/>
      <c r="E10" s="14" t="s">
        <v>15</v>
      </c>
      <c r="F10" s="14"/>
      <c r="G10" s="14"/>
      <c r="H10" s="14"/>
      <c r="I10" s="14"/>
      <c r="J10" s="14"/>
      <c r="K10" s="14"/>
      <c r="L10" s="14"/>
      <c r="M10" s="14"/>
      <c r="N10" s="14"/>
      <c r="O10" s="140"/>
    </row>
    <row r="11" ht="13.5" spans="1:15">
      <c r="A11" s="135"/>
      <c r="B11" s="136" t="s">
        <v>16</v>
      </c>
      <c r="C11" s="58"/>
      <c r="D11" s="58"/>
      <c r="E11" s="58" t="s">
        <v>17</v>
      </c>
      <c r="F11" s="58"/>
      <c r="G11" s="58"/>
      <c r="H11" s="58"/>
      <c r="I11" s="58"/>
      <c r="J11" s="58"/>
      <c r="K11" s="58"/>
      <c r="L11" s="58"/>
      <c r="M11" s="58"/>
      <c r="N11" s="58"/>
      <c r="O11" s="141"/>
    </row>
    <row r="13" spans="1:10">
      <c r="A13" s="137" t="s">
        <v>18</v>
      </c>
      <c r="B13" s="137"/>
      <c r="C13" s="137"/>
      <c r="D13" s="137"/>
      <c r="E13" s="137"/>
      <c r="F13" s="137"/>
      <c r="G13" s="137"/>
      <c r="H13" s="137"/>
      <c r="I13" s="142"/>
      <c r="J13" s="142"/>
    </row>
    <row r="15" spans="1:9">
      <c r="A15" s="138" t="s">
        <v>19</v>
      </c>
      <c r="B15" s="138"/>
      <c r="C15" s="138"/>
      <c r="D15" s="138"/>
      <c r="E15" s="138"/>
      <c r="F15" s="138"/>
      <c r="G15" s="138"/>
      <c r="H15" s="138"/>
      <c r="I15" s="138"/>
    </row>
  </sheetData>
  <mergeCells count="2">
    <mergeCell ref="A3:F3"/>
    <mergeCell ref="A15:I15"/>
  </mergeCells>
  <hyperlinks>
    <hyperlink ref="B4" location="'Parkland Inventory by Agency'!A1" display="Parkland Inventory by Agency"/>
    <hyperlink ref="B5" location="'City Population Stats'!A1" display="City Population Stats"/>
    <hyperlink ref="B6" location="'Parkland Stats by City'!A1" display="Parkland Stats by City"/>
    <hyperlink ref="B7" location="'Walkable Park Access'!A1" display="Walkable Park Access"/>
    <hyperlink ref="B8" location="'Distribution of Park Space'!A1" display="Distribution of Park Space"/>
    <hyperlink ref="B9" location="'Most Visited Parks'!A1" display="Most Visited Parks"/>
    <hyperlink ref="B10" location="'Oldest Parks'!A1" display="Oldest Parks"/>
    <hyperlink ref="B11" location="'Largest Parks'!A1" display="Largest Parks"/>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N974"/>
  <sheetViews>
    <sheetView showGridLines="0" workbookViewId="0">
      <selection activeCell="C1" sqref="C1"/>
    </sheetView>
  </sheetViews>
  <sheetFormatPr defaultColWidth="9" defaultRowHeight="13.85"/>
  <cols>
    <col min="2" max="2" width="9" style="1" hidden="1" customWidth="1"/>
    <col min="3" max="3" width="21.6637168141593" customWidth="1"/>
    <col min="4" max="4" width="51.5575221238938" customWidth="1"/>
    <col min="5" max="5" width="9.88495575221239" customWidth="1"/>
    <col min="6" max="6" width="9.33628318584071" customWidth="1"/>
    <col min="7" max="7" width="10.8849557522124" customWidth="1"/>
    <col min="8" max="8" width="9.33628318584071" customWidth="1"/>
    <col min="9" max="9" width="2.10619469026549" style="121" customWidth="1"/>
    <col min="10" max="10" width="9.33628318584071" customWidth="1"/>
    <col min="11" max="11" width="11.8849557522124" customWidth="1"/>
    <col min="12" max="12" width="1.33628318584071" style="121" customWidth="1"/>
    <col min="13" max="13" width="11.1061946902655" customWidth="1"/>
  </cols>
  <sheetData>
    <row r="1" ht="15" spans="3:13">
      <c r="C1" s="2" t="s">
        <v>20</v>
      </c>
      <c r="D1" s="1"/>
      <c r="E1" s="1"/>
      <c r="F1" s="1"/>
      <c r="G1" s="1"/>
      <c r="H1" s="1"/>
      <c r="I1" s="14"/>
      <c r="J1" s="1"/>
      <c r="K1" s="1"/>
      <c r="L1" s="14"/>
      <c r="M1" s="1"/>
    </row>
    <row r="2" spans="3:13">
      <c r="C2" s="3" t="s">
        <v>21</v>
      </c>
      <c r="D2" s="1"/>
      <c r="E2" s="1"/>
      <c r="F2" s="1"/>
      <c r="G2" s="1"/>
      <c r="H2" s="1"/>
      <c r="I2" s="14"/>
      <c r="J2" s="1"/>
      <c r="K2" s="1"/>
      <c r="L2" s="14"/>
      <c r="M2" s="1"/>
    </row>
    <row r="3" spans="3:13">
      <c r="C3" s="3" t="s">
        <v>22</v>
      </c>
      <c r="D3" s="1"/>
      <c r="E3" s="1"/>
      <c r="F3" s="1"/>
      <c r="G3" s="1"/>
      <c r="H3" s="1"/>
      <c r="I3" s="14"/>
      <c r="J3" s="1"/>
      <c r="K3" s="1"/>
      <c r="L3" s="14"/>
      <c r="M3" s="1"/>
    </row>
    <row r="4" spans="3:14">
      <c r="C4" s="1"/>
      <c r="D4" s="1"/>
      <c r="E4" s="4" t="s">
        <v>23</v>
      </c>
      <c r="F4" s="4"/>
      <c r="G4" s="4"/>
      <c r="H4" s="4"/>
      <c r="I4" s="14"/>
      <c r="J4" s="4" t="s">
        <v>24</v>
      </c>
      <c r="K4" s="4"/>
      <c r="L4" s="4"/>
      <c r="M4" s="4"/>
      <c r="N4" s="126"/>
    </row>
    <row r="5" spans="3:13">
      <c r="C5" s="1"/>
      <c r="D5" s="1"/>
      <c r="E5" s="1"/>
      <c r="F5" s="1"/>
      <c r="G5" s="1"/>
      <c r="H5" s="1"/>
      <c r="I5" s="14"/>
      <c r="J5" s="16" t="s">
        <v>25</v>
      </c>
      <c r="K5" s="16"/>
      <c r="L5" s="16"/>
      <c r="M5" s="16" t="s">
        <v>26</v>
      </c>
    </row>
    <row r="6" ht="38.25" spans="2:13">
      <c r="B6" s="21" t="s">
        <v>27</v>
      </c>
      <c r="C6" s="21" t="s">
        <v>28</v>
      </c>
      <c r="D6" s="21" t="s">
        <v>29</v>
      </c>
      <c r="E6" s="110" t="s">
        <v>30</v>
      </c>
      <c r="F6" s="110" t="s">
        <v>31</v>
      </c>
      <c r="G6" s="110" t="s">
        <v>32</v>
      </c>
      <c r="H6" s="110" t="s">
        <v>33</v>
      </c>
      <c r="I6" s="63"/>
      <c r="J6" s="110" t="s">
        <v>34</v>
      </c>
      <c r="K6" s="110" t="s">
        <v>35</v>
      </c>
      <c r="L6" s="63"/>
      <c r="M6" s="110" t="s">
        <v>36</v>
      </c>
    </row>
    <row r="7" spans="2:13">
      <c r="B7" s="1" t="e">
        <f>VLOOKUP(C7,'Oldest Parks'!A:C,2,FALSE)</f>
        <v>#N/A</v>
      </c>
      <c r="C7" s="50" t="s">
        <v>37</v>
      </c>
      <c r="D7" s="50" t="s">
        <v>38</v>
      </c>
      <c r="E7" s="122">
        <v>33401</v>
      </c>
      <c r="F7" s="122">
        <v>2963</v>
      </c>
      <c r="G7" s="122">
        <v>30438</v>
      </c>
      <c r="H7" s="122">
        <v>298</v>
      </c>
      <c r="I7" s="127"/>
      <c r="J7" s="122">
        <v>0</v>
      </c>
      <c r="K7" s="122">
        <v>0</v>
      </c>
      <c r="L7" s="127"/>
      <c r="M7" s="122">
        <v>11974</v>
      </c>
    </row>
    <row r="8" spans="2:13">
      <c r="B8" s="1" t="e">
        <f>VLOOKUP(C8,'Oldest Parks'!A:C,2,FALSE)</f>
        <v>#N/A</v>
      </c>
      <c r="C8" s="123" t="s">
        <v>37</v>
      </c>
      <c r="D8" s="8" t="s">
        <v>39</v>
      </c>
      <c r="E8" s="13">
        <v>32697</v>
      </c>
      <c r="F8" s="13">
        <v>2796</v>
      </c>
      <c r="G8" s="13">
        <v>29901</v>
      </c>
      <c r="H8" s="13">
        <v>294</v>
      </c>
      <c r="I8" s="128"/>
      <c r="J8" s="13">
        <v>0</v>
      </c>
      <c r="K8" s="13">
        <v>0</v>
      </c>
      <c r="L8" s="128"/>
      <c r="M8" s="13">
        <v>10497</v>
      </c>
    </row>
    <row r="9" spans="2:13">
      <c r="B9" s="1" t="e">
        <f>VLOOKUP(C9,'Oldest Parks'!A:C,2,FALSE)</f>
        <v>#N/A</v>
      </c>
      <c r="C9" s="123" t="s">
        <v>37</v>
      </c>
      <c r="D9" s="84" t="s">
        <v>40</v>
      </c>
      <c r="E9" s="124">
        <v>704</v>
      </c>
      <c r="F9" s="124">
        <v>167</v>
      </c>
      <c r="G9" s="124">
        <v>537</v>
      </c>
      <c r="H9" s="124">
        <v>4</v>
      </c>
      <c r="I9" s="128"/>
      <c r="J9" s="124">
        <v>0</v>
      </c>
      <c r="K9" s="124">
        <v>0</v>
      </c>
      <c r="L9" s="128"/>
      <c r="M9" s="124">
        <v>1477</v>
      </c>
    </row>
    <row r="10" spans="2:13">
      <c r="B10" s="1" t="e">
        <f>VLOOKUP(C10,'Oldest Parks'!A:C,2,FALSE)</f>
        <v>#N/A</v>
      </c>
      <c r="C10" s="50" t="s">
        <v>41</v>
      </c>
      <c r="D10" s="125" t="s">
        <v>38</v>
      </c>
      <c r="E10" s="122">
        <v>4628</v>
      </c>
      <c r="F10" s="122">
        <v>648</v>
      </c>
      <c r="G10" s="122">
        <v>3980</v>
      </c>
      <c r="H10" s="122">
        <v>71</v>
      </c>
      <c r="I10" s="127"/>
      <c r="J10" s="122">
        <v>17</v>
      </c>
      <c r="K10" s="122">
        <v>17</v>
      </c>
      <c r="L10" s="127"/>
      <c r="M10" s="122">
        <v>57000</v>
      </c>
    </row>
    <row r="11" spans="2:13">
      <c r="B11" s="1" t="e">
        <f>VLOOKUP(C11,'Oldest Parks'!A:C,2,FALSE)</f>
        <v>#N/A</v>
      </c>
      <c r="C11" s="123" t="s">
        <v>41</v>
      </c>
      <c r="D11" s="8" t="s">
        <v>42</v>
      </c>
      <c r="E11" s="13">
        <v>738</v>
      </c>
      <c r="F11" s="13">
        <v>445</v>
      </c>
      <c r="G11" s="13">
        <v>293</v>
      </c>
      <c r="H11" s="13">
        <v>66</v>
      </c>
      <c r="I11" s="128"/>
      <c r="J11" s="13">
        <v>3</v>
      </c>
      <c r="K11" s="13">
        <v>0</v>
      </c>
      <c r="L11" s="128"/>
      <c r="M11" s="13">
        <v>0</v>
      </c>
    </row>
    <row r="12" spans="2:13">
      <c r="B12" s="1" t="e">
        <f>VLOOKUP(C12,'Oldest Parks'!A:C,2,FALSE)</f>
        <v>#N/A</v>
      </c>
      <c r="C12" s="123" t="s">
        <v>41</v>
      </c>
      <c r="D12" s="8" t="s">
        <v>43</v>
      </c>
      <c r="E12" s="13">
        <v>648</v>
      </c>
      <c r="F12" s="13">
        <v>0</v>
      </c>
      <c r="G12" s="13">
        <v>648</v>
      </c>
      <c r="H12" s="13">
        <v>1</v>
      </c>
      <c r="I12" s="128"/>
      <c r="J12" s="13">
        <v>0</v>
      </c>
      <c r="K12" s="13">
        <v>0</v>
      </c>
      <c r="L12" s="128"/>
      <c r="M12" s="13">
        <v>0</v>
      </c>
    </row>
    <row r="13" spans="2:13">
      <c r="B13" s="1" t="e">
        <f>VLOOKUP(C13,'Oldest Parks'!A:C,2,FALSE)</f>
        <v>#N/A</v>
      </c>
      <c r="C13" s="123" t="s">
        <v>41</v>
      </c>
      <c r="D13" s="84" t="s">
        <v>44</v>
      </c>
      <c r="E13" s="124">
        <v>3242</v>
      </c>
      <c r="F13" s="124">
        <v>203</v>
      </c>
      <c r="G13" s="124">
        <v>3039</v>
      </c>
      <c r="H13" s="124">
        <v>4</v>
      </c>
      <c r="I13" s="128"/>
      <c r="J13" s="124">
        <v>14</v>
      </c>
      <c r="K13" s="124">
        <v>17</v>
      </c>
      <c r="L13" s="128"/>
      <c r="M13" s="124">
        <v>57000</v>
      </c>
    </row>
    <row r="14" spans="2:13">
      <c r="B14" s="1" t="e">
        <f>VLOOKUP(C14,'Oldest Parks'!A:C,2,FALSE)</f>
        <v>#N/A</v>
      </c>
      <c r="C14" s="50" t="s">
        <v>45</v>
      </c>
      <c r="D14" s="125" t="s">
        <v>38</v>
      </c>
      <c r="E14" s="122">
        <v>914138</v>
      </c>
      <c r="F14" s="122">
        <v>2417</v>
      </c>
      <c r="G14" s="122">
        <v>911721</v>
      </c>
      <c r="H14" s="122">
        <v>228</v>
      </c>
      <c r="I14" s="127"/>
      <c r="J14" s="122">
        <v>489</v>
      </c>
      <c r="K14" s="122">
        <v>323</v>
      </c>
      <c r="L14" s="127"/>
      <c r="M14" s="122">
        <v>0</v>
      </c>
    </row>
    <row r="15" spans="2:13">
      <c r="B15" s="1" t="e">
        <f>VLOOKUP(C15,'Oldest Parks'!A:C,2,FALSE)</f>
        <v>#N/A</v>
      </c>
      <c r="C15" s="123" t="s">
        <v>45</v>
      </c>
      <c r="D15" s="8" t="s">
        <v>46</v>
      </c>
      <c r="E15" s="13">
        <v>521</v>
      </c>
      <c r="F15" s="13">
        <v>0</v>
      </c>
      <c r="G15" s="13">
        <v>521</v>
      </c>
      <c r="H15" s="13">
        <v>1</v>
      </c>
      <c r="I15" s="128"/>
      <c r="J15" s="13">
        <v>0</v>
      </c>
      <c r="K15" s="13">
        <v>0</v>
      </c>
      <c r="L15" s="128"/>
      <c r="M15" s="13">
        <v>0</v>
      </c>
    </row>
    <row r="16" spans="2:13">
      <c r="B16" s="1" t="e">
        <f>VLOOKUP(C16,'Oldest Parks'!A:C,2,FALSE)</f>
        <v>#N/A</v>
      </c>
      <c r="C16" s="123" t="s">
        <v>45</v>
      </c>
      <c r="D16" s="8" t="s">
        <v>47</v>
      </c>
      <c r="E16" s="13">
        <v>11454</v>
      </c>
      <c r="F16" s="13">
        <v>2417</v>
      </c>
      <c r="G16" s="13">
        <v>9037</v>
      </c>
      <c r="H16" s="13">
        <v>224</v>
      </c>
      <c r="I16" s="128"/>
      <c r="J16" s="13">
        <v>489</v>
      </c>
      <c r="K16" s="13">
        <v>323</v>
      </c>
      <c r="L16" s="128"/>
      <c r="M16" s="13">
        <v>0</v>
      </c>
    </row>
    <row r="17" spans="2:13">
      <c r="B17" s="1" t="e">
        <f>VLOOKUP(C17,'Oldest Parks'!A:C,2,FALSE)</f>
        <v>#N/A</v>
      </c>
      <c r="C17" s="123" t="s">
        <v>45</v>
      </c>
      <c r="D17" s="8" t="s">
        <v>48</v>
      </c>
      <c r="E17" s="13">
        <v>245653</v>
      </c>
      <c r="F17" s="13">
        <v>0</v>
      </c>
      <c r="G17" s="13">
        <v>245653</v>
      </c>
      <c r="H17" s="13">
        <v>1</v>
      </c>
      <c r="I17" s="128"/>
      <c r="J17" s="13">
        <v>0</v>
      </c>
      <c r="K17" s="13">
        <v>0</v>
      </c>
      <c r="L17" s="128"/>
      <c r="M17" s="13">
        <v>0</v>
      </c>
    </row>
    <row r="18" spans="2:13">
      <c r="B18" s="1" t="e">
        <f>VLOOKUP(C18,'Oldest Parks'!A:C,2,FALSE)</f>
        <v>#N/A</v>
      </c>
      <c r="C18" s="123" t="s">
        <v>45</v>
      </c>
      <c r="D18" s="8" t="s">
        <v>49</v>
      </c>
      <c r="E18" s="13">
        <v>464318</v>
      </c>
      <c r="F18" s="13">
        <v>0</v>
      </c>
      <c r="G18" s="13">
        <v>464318</v>
      </c>
      <c r="H18" s="13">
        <v>1</v>
      </c>
      <c r="I18" s="128"/>
      <c r="J18" s="13">
        <v>0</v>
      </c>
      <c r="K18" s="13">
        <v>0</v>
      </c>
      <c r="L18" s="128"/>
      <c r="M18" s="13">
        <v>0</v>
      </c>
    </row>
    <row r="19" spans="2:13">
      <c r="B19" s="1" t="e">
        <f>VLOOKUP(C19,'Oldest Parks'!A:C,2,FALSE)</f>
        <v>#N/A</v>
      </c>
      <c r="C19" s="123" t="s">
        <v>45</v>
      </c>
      <c r="D19" s="84" t="s">
        <v>50</v>
      </c>
      <c r="E19" s="124">
        <v>192192</v>
      </c>
      <c r="F19" s="124">
        <v>0</v>
      </c>
      <c r="G19" s="124">
        <v>192192</v>
      </c>
      <c r="H19" s="124">
        <v>1</v>
      </c>
      <c r="I19" s="128"/>
      <c r="J19" s="124">
        <v>0</v>
      </c>
      <c r="K19" s="124">
        <v>0</v>
      </c>
      <c r="L19" s="128"/>
      <c r="M19" s="124">
        <v>0</v>
      </c>
    </row>
    <row r="20" spans="2:13">
      <c r="B20" s="1" t="e">
        <f>VLOOKUP(C20,'Oldest Parks'!A:C,2,FALSE)</f>
        <v>#N/A</v>
      </c>
      <c r="C20" s="50" t="s">
        <v>51</v>
      </c>
      <c r="D20" s="125" t="s">
        <v>38</v>
      </c>
      <c r="E20" s="122">
        <v>4714</v>
      </c>
      <c r="F20" s="122">
        <v>1831</v>
      </c>
      <c r="G20" s="122">
        <v>2883</v>
      </c>
      <c r="H20" s="122">
        <v>99</v>
      </c>
      <c r="I20" s="127"/>
      <c r="J20" s="122">
        <v>0</v>
      </c>
      <c r="K20" s="122">
        <v>1641</v>
      </c>
      <c r="L20" s="127"/>
      <c r="M20" s="122">
        <v>60</v>
      </c>
    </row>
    <row r="21" spans="2:13">
      <c r="B21" s="1" t="e">
        <f>VLOOKUP(C21,'Oldest Parks'!A:C,2,FALSE)</f>
        <v>#N/A</v>
      </c>
      <c r="C21" s="123" t="s">
        <v>51</v>
      </c>
      <c r="D21" s="84" t="s">
        <v>52</v>
      </c>
      <c r="E21" s="124">
        <v>4714</v>
      </c>
      <c r="F21" s="124">
        <v>1831</v>
      </c>
      <c r="G21" s="124">
        <v>2883</v>
      </c>
      <c r="H21" s="124">
        <v>99</v>
      </c>
      <c r="I21" s="128"/>
      <c r="J21" s="124">
        <v>0</v>
      </c>
      <c r="K21" s="124">
        <v>1641</v>
      </c>
      <c r="L21" s="128"/>
      <c r="M21" s="124">
        <v>60</v>
      </c>
    </row>
    <row r="22" spans="2:13">
      <c r="B22" s="1" t="e">
        <f>VLOOKUP(C22,'Oldest Parks'!A:C,2,FALSE)</f>
        <v>#N/A</v>
      </c>
      <c r="C22" s="50" t="s">
        <v>53</v>
      </c>
      <c r="D22" s="125" t="s">
        <v>38</v>
      </c>
      <c r="E22" s="122">
        <v>1759</v>
      </c>
      <c r="F22" s="122">
        <v>915</v>
      </c>
      <c r="G22" s="122">
        <v>844</v>
      </c>
      <c r="H22" s="122">
        <v>153</v>
      </c>
      <c r="I22" s="127"/>
      <c r="J22" s="122">
        <v>2</v>
      </c>
      <c r="K22" s="122">
        <v>0</v>
      </c>
      <c r="L22" s="127"/>
      <c r="M22" s="122">
        <v>18805</v>
      </c>
    </row>
    <row r="23" spans="2:13">
      <c r="B23" s="1" t="e">
        <f>VLOOKUP(C23,'Oldest Parks'!A:C,2,FALSE)</f>
        <v>#N/A</v>
      </c>
      <c r="C23" s="123" t="s">
        <v>53</v>
      </c>
      <c r="D23" s="8" t="s">
        <v>54</v>
      </c>
      <c r="E23" s="13">
        <v>924</v>
      </c>
      <c r="F23" s="13">
        <v>391</v>
      </c>
      <c r="G23" s="13">
        <v>533</v>
      </c>
      <c r="H23" s="13">
        <v>148</v>
      </c>
      <c r="I23" s="128"/>
      <c r="J23" s="13">
        <v>2</v>
      </c>
      <c r="K23" s="13">
        <v>0</v>
      </c>
      <c r="L23" s="128"/>
      <c r="M23" s="13">
        <v>0</v>
      </c>
    </row>
    <row r="24" spans="2:13">
      <c r="B24" s="1" t="e">
        <f>VLOOKUP(C24,'Oldest Parks'!A:C,2,FALSE)</f>
        <v>#N/A</v>
      </c>
      <c r="C24" s="123" t="s">
        <v>53</v>
      </c>
      <c r="D24" s="8" t="s">
        <v>55</v>
      </c>
      <c r="E24" s="13">
        <v>700</v>
      </c>
      <c r="F24" s="13">
        <v>450</v>
      </c>
      <c r="G24" s="13">
        <v>250</v>
      </c>
      <c r="H24" s="13">
        <v>2</v>
      </c>
      <c r="I24" s="128"/>
      <c r="J24" s="13">
        <v>0</v>
      </c>
      <c r="K24" s="13">
        <v>0</v>
      </c>
      <c r="L24" s="128"/>
      <c r="M24" s="13">
        <v>6600</v>
      </c>
    </row>
    <row r="25" spans="2:13">
      <c r="B25" s="1" t="e">
        <f>VLOOKUP(C25,'Oldest Parks'!A:C,2,FALSE)</f>
        <v>#N/A</v>
      </c>
      <c r="C25" s="123" t="s">
        <v>53</v>
      </c>
      <c r="D25" s="84" t="s">
        <v>56</v>
      </c>
      <c r="E25" s="124">
        <v>135</v>
      </c>
      <c r="F25" s="124">
        <v>74</v>
      </c>
      <c r="G25" s="124">
        <v>61</v>
      </c>
      <c r="H25" s="124">
        <v>3</v>
      </c>
      <c r="I25" s="128"/>
      <c r="J25" s="124">
        <v>0</v>
      </c>
      <c r="K25" s="124">
        <v>0</v>
      </c>
      <c r="L25" s="128"/>
      <c r="M25" s="124">
        <v>12205</v>
      </c>
    </row>
    <row r="26" spans="2:13">
      <c r="B26" s="1" t="e">
        <f>VLOOKUP(C26,'Oldest Parks'!A:C,2,FALSE)</f>
        <v>#N/A</v>
      </c>
      <c r="C26" s="50" t="s">
        <v>57</v>
      </c>
      <c r="D26" s="125" t="s">
        <v>38</v>
      </c>
      <c r="E26" s="122">
        <v>7539</v>
      </c>
      <c r="F26" s="122">
        <v>4191</v>
      </c>
      <c r="G26" s="122">
        <v>3348</v>
      </c>
      <c r="H26" s="122">
        <v>564</v>
      </c>
      <c r="I26" s="127"/>
      <c r="J26" s="122">
        <v>51</v>
      </c>
      <c r="K26" s="122">
        <v>0</v>
      </c>
      <c r="L26" s="127"/>
      <c r="M26" s="122">
        <v>209</v>
      </c>
    </row>
    <row r="27" spans="2:13">
      <c r="B27" s="1" t="e">
        <f>VLOOKUP(C27,'Oldest Parks'!A:C,2,FALSE)</f>
        <v>#N/A</v>
      </c>
      <c r="C27" s="123" t="s">
        <v>57</v>
      </c>
      <c r="D27" s="8" t="s">
        <v>58</v>
      </c>
      <c r="E27" s="13">
        <v>7354</v>
      </c>
      <c r="F27" s="13">
        <v>4164</v>
      </c>
      <c r="G27" s="13">
        <v>3190</v>
      </c>
      <c r="H27" s="13">
        <v>561</v>
      </c>
      <c r="I27" s="128"/>
      <c r="J27" s="13">
        <v>16</v>
      </c>
      <c r="K27" s="13">
        <v>0</v>
      </c>
      <c r="L27" s="128"/>
      <c r="M27" s="13">
        <v>209</v>
      </c>
    </row>
    <row r="28" spans="2:13">
      <c r="B28" s="1" t="e">
        <f>VLOOKUP(C28,'Oldest Parks'!A:C,2,FALSE)</f>
        <v>#N/A</v>
      </c>
      <c r="C28" s="123" t="s">
        <v>57</v>
      </c>
      <c r="D28" s="8" t="s">
        <v>59</v>
      </c>
      <c r="E28" s="13">
        <v>21</v>
      </c>
      <c r="F28" s="13">
        <v>21</v>
      </c>
      <c r="G28" s="13">
        <v>0</v>
      </c>
      <c r="H28" s="13">
        <v>1</v>
      </c>
      <c r="I28" s="128"/>
      <c r="J28" s="13">
        <v>1</v>
      </c>
      <c r="K28" s="13">
        <v>0</v>
      </c>
      <c r="L28" s="128"/>
      <c r="M28" s="13">
        <v>0</v>
      </c>
    </row>
    <row r="29" spans="2:13">
      <c r="B29" s="1" t="e">
        <f>VLOOKUP(C29,'Oldest Parks'!A:C,2,FALSE)</f>
        <v>#N/A</v>
      </c>
      <c r="C29" s="123" t="s">
        <v>57</v>
      </c>
      <c r="D29" s="84" t="s">
        <v>60</v>
      </c>
      <c r="E29" s="124">
        <v>164</v>
      </c>
      <c r="F29" s="124">
        <v>6</v>
      </c>
      <c r="G29" s="124">
        <v>158</v>
      </c>
      <c r="H29" s="124">
        <v>2</v>
      </c>
      <c r="I29" s="128"/>
      <c r="J29" s="124">
        <v>34</v>
      </c>
      <c r="K29" s="124">
        <v>0</v>
      </c>
      <c r="L29" s="128"/>
      <c r="M29" s="124">
        <v>0</v>
      </c>
    </row>
    <row r="30" spans="2:13">
      <c r="B30" s="1" t="e">
        <f>VLOOKUP(C30,'Oldest Parks'!A:C,2,FALSE)</f>
        <v>#N/A</v>
      </c>
      <c r="C30" s="50" t="s">
        <v>61</v>
      </c>
      <c r="D30" s="125" t="s">
        <v>38</v>
      </c>
      <c r="E30" s="122">
        <v>11057</v>
      </c>
      <c r="F30" s="122">
        <v>2265</v>
      </c>
      <c r="G30" s="122">
        <v>8792</v>
      </c>
      <c r="H30" s="122">
        <v>115</v>
      </c>
      <c r="I30" s="127"/>
      <c r="J30" s="122">
        <v>922</v>
      </c>
      <c r="K30" s="122">
        <v>509</v>
      </c>
      <c r="L30" s="127"/>
      <c r="M30" s="122">
        <v>146</v>
      </c>
    </row>
    <row r="31" spans="2:13">
      <c r="B31" s="1" t="e">
        <f>VLOOKUP(C31,'Oldest Parks'!A:C,2,FALSE)</f>
        <v>#N/A</v>
      </c>
      <c r="C31" s="123" t="s">
        <v>61</v>
      </c>
      <c r="D31" s="8" t="s">
        <v>62</v>
      </c>
      <c r="E31" s="13">
        <v>11049</v>
      </c>
      <c r="F31" s="13">
        <v>2265</v>
      </c>
      <c r="G31" s="13">
        <v>8784</v>
      </c>
      <c r="H31" s="13">
        <v>114</v>
      </c>
      <c r="I31" s="128"/>
      <c r="J31" s="13">
        <v>922</v>
      </c>
      <c r="K31" s="13">
        <v>509</v>
      </c>
      <c r="L31" s="128"/>
      <c r="M31" s="13">
        <v>146</v>
      </c>
    </row>
    <row r="32" spans="2:13">
      <c r="B32" s="1" t="e">
        <f>VLOOKUP(C32,'Oldest Parks'!A:C,2,FALSE)</f>
        <v>#N/A</v>
      </c>
      <c r="C32" s="123" t="s">
        <v>61</v>
      </c>
      <c r="D32" s="84" t="s">
        <v>63</v>
      </c>
      <c r="E32" s="124">
        <v>8</v>
      </c>
      <c r="F32" s="124">
        <v>0</v>
      </c>
      <c r="G32" s="124">
        <v>8</v>
      </c>
      <c r="H32" s="124">
        <v>1</v>
      </c>
      <c r="I32" s="128"/>
      <c r="J32" s="124">
        <v>0</v>
      </c>
      <c r="K32" s="124">
        <v>0</v>
      </c>
      <c r="L32" s="128"/>
      <c r="M32" s="124">
        <v>0</v>
      </c>
    </row>
    <row r="33" spans="2:13">
      <c r="B33" s="1" t="e">
        <f>VLOOKUP(C33,'Oldest Parks'!A:C,2,FALSE)</f>
        <v>#N/A</v>
      </c>
      <c r="C33" s="50" t="s">
        <v>64</v>
      </c>
      <c r="D33" s="125" t="s">
        <v>38</v>
      </c>
      <c r="E33" s="122">
        <v>18793</v>
      </c>
      <c r="F33" s="122">
        <v>3848</v>
      </c>
      <c r="G33" s="122">
        <v>14945</v>
      </c>
      <c r="H33" s="122">
        <v>297</v>
      </c>
      <c r="I33" s="127"/>
      <c r="J33" s="122">
        <v>1653</v>
      </c>
      <c r="K33" s="122">
        <v>490</v>
      </c>
      <c r="L33" s="127"/>
      <c r="M33" s="122">
        <v>355</v>
      </c>
    </row>
    <row r="34" spans="2:13">
      <c r="B34" s="1" t="e">
        <f>VLOOKUP(C34,'Oldest Parks'!A:C,2,FALSE)</f>
        <v>#N/A</v>
      </c>
      <c r="C34" s="123" t="s">
        <v>64</v>
      </c>
      <c r="D34" s="8" t="s">
        <v>65</v>
      </c>
      <c r="E34" s="13">
        <v>17648</v>
      </c>
      <c r="F34" s="13">
        <v>3771</v>
      </c>
      <c r="G34" s="13">
        <v>13877</v>
      </c>
      <c r="H34" s="13">
        <v>296</v>
      </c>
      <c r="I34" s="128"/>
      <c r="J34" s="13">
        <v>1653</v>
      </c>
      <c r="K34" s="13">
        <v>490</v>
      </c>
      <c r="L34" s="128"/>
      <c r="M34" s="13">
        <v>355</v>
      </c>
    </row>
    <row r="35" spans="2:13">
      <c r="B35" s="1" t="e">
        <f>VLOOKUP(C35,'Oldest Parks'!A:C,2,FALSE)</f>
        <v>#N/A</v>
      </c>
      <c r="C35" s="123" t="s">
        <v>64</v>
      </c>
      <c r="D35" s="8" t="s">
        <v>66</v>
      </c>
      <c r="E35" s="13">
        <v>392</v>
      </c>
      <c r="F35" s="13">
        <v>0</v>
      </c>
      <c r="G35" s="13">
        <v>392</v>
      </c>
      <c r="H35" s="13">
        <v>0</v>
      </c>
      <c r="I35" s="128"/>
      <c r="J35" s="13">
        <v>0</v>
      </c>
      <c r="K35" s="13">
        <v>0</v>
      </c>
      <c r="L35" s="128"/>
      <c r="M35" s="13">
        <v>0</v>
      </c>
    </row>
    <row r="36" spans="2:13">
      <c r="B36" s="1" t="e">
        <f>VLOOKUP(C36,'Oldest Parks'!A:C,2,FALSE)</f>
        <v>#N/A</v>
      </c>
      <c r="C36" s="123" t="s">
        <v>64</v>
      </c>
      <c r="D36" s="8" t="s">
        <v>67</v>
      </c>
      <c r="E36" s="13">
        <v>678</v>
      </c>
      <c r="F36" s="13">
        <v>77</v>
      </c>
      <c r="G36" s="13">
        <v>601</v>
      </c>
      <c r="H36" s="13">
        <v>1</v>
      </c>
      <c r="I36" s="128"/>
      <c r="J36" s="13">
        <v>0</v>
      </c>
      <c r="K36" s="13">
        <v>0</v>
      </c>
      <c r="L36" s="128"/>
      <c r="M36" s="13">
        <v>0</v>
      </c>
    </row>
    <row r="37" spans="2:13">
      <c r="B37" s="1" t="e">
        <f>VLOOKUP(C37,'Oldest Parks'!A:C,2,FALSE)</f>
        <v>#N/A</v>
      </c>
      <c r="C37" s="123" t="s">
        <v>64</v>
      </c>
      <c r="D37" s="84" t="s">
        <v>68</v>
      </c>
      <c r="E37" s="124">
        <v>75</v>
      </c>
      <c r="F37" s="124">
        <v>0</v>
      </c>
      <c r="G37" s="124">
        <v>75</v>
      </c>
      <c r="H37" s="124">
        <v>0</v>
      </c>
      <c r="I37" s="128"/>
      <c r="J37" s="124">
        <v>0</v>
      </c>
      <c r="K37" s="124">
        <v>0</v>
      </c>
      <c r="L37" s="128"/>
      <c r="M37" s="124">
        <v>0</v>
      </c>
    </row>
    <row r="38" spans="2:13">
      <c r="B38" s="1" t="e">
        <f>VLOOKUP(C38,'Oldest Parks'!A:C,2,FALSE)</f>
        <v>#N/A</v>
      </c>
      <c r="C38" s="50" t="s">
        <v>69</v>
      </c>
      <c r="D38" s="125" t="s">
        <v>38</v>
      </c>
      <c r="E38" s="122">
        <v>5364</v>
      </c>
      <c r="F38" s="122">
        <v>1244</v>
      </c>
      <c r="G38" s="122">
        <v>4120</v>
      </c>
      <c r="H38" s="122">
        <v>78</v>
      </c>
      <c r="I38" s="127"/>
      <c r="J38" s="122">
        <v>5</v>
      </c>
      <c r="K38" s="122">
        <v>0</v>
      </c>
      <c r="L38" s="127"/>
      <c r="M38" s="122">
        <v>172</v>
      </c>
    </row>
    <row r="39" spans="2:13">
      <c r="B39" s="1" t="e">
        <f>VLOOKUP(C39,'Oldest Parks'!A:C,2,FALSE)</f>
        <v>#N/A</v>
      </c>
      <c r="C39" s="123" t="s">
        <v>69</v>
      </c>
      <c r="D39" s="8" t="s">
        <v>70</v>
      </c>
      <c r="E39" s="13">
        <v>5016</v>
      </c>
      <c r="F39" s="13">
        <v>928</v>
      </c>
      <c r="G39" s="13">
        <v>4088</v>
      </c>
      <c r="H39" s="13">
        <v>61</v>
      </c>
      <c r="I39" s="128"/>
      <c r="J39" s="13">
        <v>5</v>
      </c>
      <c r="K39" s="13">
        <v>0</v>
      </c>
      <c r="L39" s="128"/>
      <c r="M39" s="13">
        <v>0</v>
      </c>
    </row>
    <row r="40" spans="2:13">
      <c r="B40" s="1" t="e">
        <f>VLOOKUP(C40,'Oldest Parks'!A:C,2,FALSE)</f>
        <v>#N/A</v>
      </c>
      <c r="C40" s="123" t="s">
        <v>69</v>
      </c>
      <c r="D40" s="8" t="s">
        <v>71</v>
      </c>
      <c r="E40" s="13">
        <v>185</v>
      </c>
      <c r="F40" s="13">
        <v>179</v>
      </c>
      <c r="G40" s="13">
        <v>6</v>
      </c>
      <c r="H40" s="13">
        <v>7</v>
      </c>
      <c r="I40" s="128"/>
      <c r="J40" s="13">
        <v>0</v>
      </c>
      <c r="K40" s="13">
        <v>0</v>
      </c>
      <c r="L40" s="128"/>
      <c r="M40" s="13">
        <v>0</v>
      </c>
    </row>
    <row r="41" spans="2:13">
      <c r="B41" s="1" t="e">
        <f>VLOOKUP(C41,'Oldest Parks'!A:C,2,FALSE)</f>
        <v>#N/A</v>
      </c>
      <c r="C41" s="123" t="s">
        <v>69</v>
      </c>
      <c r="D41" s="84" t="s">
        <v>72</v>
      </c>
      <c r="E41" s="124">
        <v>163</v>
      </c>
      <c r="F41" s="124">
        <v>137</v>
      </c>
      <c r="G41" s="124">
        <v>26</v>
      </c>
      <c r="H41" s="124">
        <v>10</v>
      </c>
      <c r="I41" s="128"/>
      <c r="J41" s="124">
        <v>0</v>
      </c>
      <c r="K41" s="124">
        <v>0</v>
      </c>
      <c r="L41" s="128"/>
      <c r="M41" s="124">
        <v>172</v>
      </c>
    </row>
    <row r="42" spans="2:13">
      <c r="B42" s="1" t="e">
        <f>VLOOKUP(C42,'Oldest Parks'!A:C,2,FALSE)</f>
        <v>#N/A</v>
      </c>
      <c r="C42" s="50" t="s">
        <v>73</v>
      </c>
      <c r="D42" s="125" t="s">
        <v>38</v>
      </c>
      <c r="E42" s="122">
        <v>4921</v>
      </c>
      <c r="F42" s="122">
        <v>3124</v>
      </c>
      <c r="G42" s="122">
        <v>1797</v>
      </c>
      <c r="H42" s="122">
        <v>423</v>
      </c>
      <c r="I42" s="127"/>
      <c r="J42" s="122">
        <v>6</v>
      </c>
      <c r="K42" s="122">
        <v>0</v>
      </c>
      <c r="L42" s="127"/>
      <c r="M42" s="122">
        <v>965</v>
      </c>
    </row>
    <row r="43" spans="2:13">
      <c r="B43" s="1" t="e">
        <f>VLOOKUP(C43,'Oldest Parks'!A:C,2,FALSE)</f>
        <v>#N/A</v>
      </c>
      <c r="C43" s="123" t="s">
        <v>73</v>
      </c>
      <c r="D43" s="8" t="s">
        <v>74</v>
      </c>
      <c r="E43" s="13">
        <v>4878</v>
      </c>
      <c r="F43" s="13">
        <v>3081</v>
      </c>
      <c r="G43" s="13">
        <v>1797</v>
      </c>
      <c r="H43" s="13">
        <v>422</v>
      </c>
      <c r="I43" s="128"/>
      <c r="J43" s="13">
        <v>6</v>
      </c>
      <c r="K43" s="13">
        <v>0</v>
      </c>
      <c r="L43" s="128"/>
      <c r="M43" s="13">
        <v>965</v>
      </c>
    </row>
    <row r="44" spans="2:13">
      <c r="B44" s="1" t="e">
        <f>VLOOKUP(C44,'Oldest Parks'!A:C,2,FALSE)</f>
        <v>#N/A</v>
      </c>
      <c r="C44" s="123" t="s">
        <v>73</v>
      </c>
      <c r="D44" s="84" t="s">
        <v>75</v>
      </c>
      <c r="E44" s="124">
        <v>43</v>
      </c>
      <c r="F44" s="124">
        <v>43</v>
      </c>
      <c r="G44" s="124">
        <v>0</v>
      </c>
      <c r="H44" s="124">
        <v>1</v>
      </c>
      <c r="I44" s="128"/>
      <c r="J44" s="124">
        <v>0</v>
      </c>
      <c r="K44" s="124">
        <v>0</v>
      </c>
      <c r="L44" s="128"/>
      <c r="M44" s="124">
        <v>0</v>
      </c>
    </row>
    <row r="45" spans="2:13">
      <c r="B45" s="1" t="e">
        <f>VLOOKUP(C45,'Oldest Parks'!A:C,2,FALSE)</f>
        <v>#N/A</v>
      </c>
      <c r="C45" s="50" t="s">
        <v>76</v>
      </c>
      <c r="D45" s="125" t="s">
        <v>38</v>
      </c>
      <c r="E45" s="122">
        <v>1436</v>
      </c>
      <c r="F45" s="122">
        <v>987</v>
      </c>
      <c r="G45" s="122">
        <v>449</v>
      </c>
      <c r="H45" s="122">
        <v>92</v>
      </c>
      <c r="I45" s="127"/>
      <c r="J45" s="122">
        <v>63</v>
      </c>
      <c r="K45" s="122">
        <v>12</v>
      </c>
      <c r="L45" s="127"/>
      <c r="M45" s="122">
        <v>3987</v>
      </c>
    </row>
    <row r="46" spans="2:13">
      <c r="B46" s="1" t="e">
        <f>VLOOKUP(C46,'Oldest Parks'!A:C,2,FALSE)</f>
        <v>#N/A</v>
      </c>
      <c r="C46" s="123" t="s">
        <v>76</v>
      </c>
      <c r="D46" s="84" t="s">
        <v>77</v>
      </c>
      <c r="E46" s="124">
        <v>1436</v>
      </c>
      <c r="F46" s="124">
        <v>987</v>
      </c>
      <c r="G46" s="124">
        <v>449</v>
      </c>
      <c r="H46" s="124">
        <v>92</v>
      </c>
      <c r="I46" s="128"/>
      <c r="J46" s="124">
        <v>63</v>
      </c>
      <c r="K46" s="124">
        <v>12</v>
      </c>
      <c r="L46" s="128"/>
      <c r="M46" s="124">
        <v>3987</v>
      </c>
    </row>
    <row r="47" spans="2:13">
      <c r="B47" s="1" t="e">
        <f>VLOOKUP(C47,'Oldest Parks'!A:C,2,FALSE)</f>
        <v>#N/A</v>
      </c>
      <c r="C47" s="50" t="s">
        <v>78</v>
      </c>
      <c r="D47" s="125" t="s">
        <v>38</v>
      </c>
      <c r="E47" s="122">
        <v>4679</v>
      </c>
      <c r="F47" s="122">
        <v>1887</v>
      </c>
      <c r="G47" s="122">
        <v>2792</v>
      </c>
      <c r="H47" s="122">
        <v>139</v>
      </c>
      <c r="I47" s="127"/>
      <c r="J47" s="122">
        <v>152</v>
      </c>
      <c r="K47" s="122">
        <v>555</v>
      </c>
      <c r="L47" s="127"/>
      <c r="M47" s="122">
        <v>62712</v>
      </c>
    </row>
    <row r="48" spans="2:13">
      <c r="B48" s="1" t="e">
        <f>VLOOKUP(C48,'Oldest Parks'!A:C,2,FALSE)</f>
        <v>#N/A</v>
      </c>
      <c r="C48" s="123" t="s">
        <v>78</v>
      </c>
      <c r="D48" s="8" t="s">
        <v>79</v>
      </c>
      <c r="E48" s="13">
        <v>4364</v>
      </c>
      <c r="F48" s="13">
        <v>1887</v>
      </c>
      <c r="G48" s="13">
        <v>2477</v>
      </c>
      <c r="H48" s="13">
        <v>137</v>
      </c>
      <c r="I48" s="128"/>
      <c r="J48" s="13">
        <v>150</v>
      </c>
      <c r="K48" s="13">
        <v>552</v>
      </c>
      <c r="L48" s="128"/>
      <c r="M48" s="13">
        <v>3790</v>
      </c>
    </row>
    <row r="49" spans="2:13">
      <c r="B49" s="1" t="e">
        <f>VLOOKUP(C49,'Oldest Parks'!A:C,2,FALSE)</f>
        <v>#N/A</v>
      </c>
      <c r="C49" s="123" t="s">
        <v>78</v>
      </c>
      <c r="D49" s="84" t="s">
        <v>80</v>
      </c>
      <c r="E49" s="124">
        <v>315</v>
      </c>
      <c r="F49" s="124">
        <v>0</v>
      </c>
      <c r="G49" s="124">
        <v>315</v>
      </c>
      <c r="H49" s="124">
        <v>2</v>
      </c>
      <c r="I49" s="128"/>
      <c r="J49" s="124">
        <v>2</v>
      </c>
      <c r="K49" s="124">
        <v>3</v>
      </c>
      <c r="L49" s="128"/>
      <c r="M49" s="124">
        <v>58922</v>
      </c>
    </row>
    <row r="50" spans="2:13">
      <c r="B50" s="1" t="e">
        <f>VLOOKUP(C50,'Oldest Parks'!A:C,2,FALSE)</f>
        <v>#N/A</v>
      </c>
      <c r="C50" s="50" t="s">
        <v>81</v>
      </c>
      <c r="D50" s="125" t="s">
        <v>38</v>
      </c>
      <c r="E50" s="122">
        <v>4797</v>
      </c>
      <c r="F50" s="122">
        <v>2362</v>
      </c>
      <c r="G50" s="122">
        <v>2435</v>
      </c>
      <c r="H50" s="122">
        <v>381</v>
      </c>
      <c r="I50" s="127"/>
      <c r="J50" s="122">
        <v>237</v>
      </c>
      <c r="K50" s="122">
        <v>275</v>
      </c>
      <c r="L50" s="127"/>
      <c r="M50" s="122">
        <v>447484</v>
      </c>
    </row>
    <row r="51" spans="2:13">
      <c r="B51" s="1" t="e">
        <f>VLOOKUP(C51,'Oldest Parks'!A:C,2,FALSE)</f>
        <v>#N/A</v>
      </c>
      <c r="C51" s="123" t="s">
        <v>81</v>
      </c>
      <c r="D51" s="8" t="s">
        <v>82</v>
      </c>
      <c r="E51" s="13">
        <v>138</v>
      </c>
      <c r="F51" s="13">
        <v>22</v>
      </c>
      <c r="G51" s="13">
        <v>116</v>
      </c>
      <c r="H51" s="13">
        <v>35</v>
      </c>
      <c r="I51" s="128"/>
      <c r="J51" s="13">
        <v>7</v>
      </c>
      <c r="K51" s="13">
        <v>0</v>
      </c>
      <c r="L51" s="128"/>
      <c r="M51" s="13">
        <v>0</v>
      </c>
    </row>
    <row r="52" spans="2:13">
      <c r="B52" s="1" t="e">
        <f>VLOOKUP(C52,'Oldest Parks'!A:C,2,FALSE)</f>
        <v>#N/A</v>
      </c>
      <c r="C52" s="123" t="s">
        <v>81</v>
      </c>
      <c r="D52" s="8" t="s">
        <v>83</v>
      </c>
      <c r="E52" s="13">
        <v>38</v>
      </c>
      <c r="F52" s="13">
        <v>38</v>
      </c>
      <c r="G52" s="13">
        <v>0</v>
      </c>
      <c r="H52" s="13">
        <v>3</v>
      </c>
      <c r="I52" s="128"/>
      <c r="J52" s="13">
        <v>6</v>
      </c>
      <c r="K52" s="13">
        <v>0</v>
      </c>
      <c r="L52" s="128"/>
      <c r="M52" s="13">
        <v>0</v>
      </c>
    </row>
    <row r="53" spans="2:13">
      <c r="B53" s="1" t="e">
        <f>VLOOKUP(C53,'Oldest Parks'!A:C,2,FALSE)</f>
        <v>#N/A</v>
      </c>
      <c r="C53" s="123" t="s">
        <v>81</v>
      </c>
      <c r="D53" s="8" t="s">
        <v>84</v>
      </c>
      <c r="E53" s="13">
        <v>2098</v>
      </c>
      <c r="F53" s="13">
        <v>1396</v>
      </c>
      <c r="G53" s="13">
        <v>702</v>
      </c>
      <c r="H53" s="13">
        <v>276</v>
      </c>
      <c r="I53" s="128"/>
      <c r="J53" s="13">
        <v>139</v>
      </c>
      <c r="K53" s="13">
        <v>275</v>
      </c>
      <c r="L53" s="128"/>
      <c r="M53" s="13">
        <v>0</v>
      </c>
    </row>
    <row r="54" spans="2:13">
      <c r="B54" s="1" t="e">
        <f>VLOOKUP(C54,'Oldest Parks'!A:C,2,FALSE)</f>
        <v>#N/A</v>
      </c>
      <c r="C54" s="123" t="s">
        <v>81</v>
      </c>
      <c r="D54" s="8" t="s">
        <v>85</v>
      </c>
      <c r="E54" s="13">
        <v>2516</v>
      </c>
      <c r="F54" s="13">
        <v>905</v>
      </c>
      <c r="G54" s="13">
        <v>1611</v>
      </c>
      <c r="H54" s="13">
        <v>60</v>
      </c>
      <c r="I54" s="128"/>
      <c r="J54" s="13">
        <v>85</v>
      </c>
      <c r="K54" s="13">
        <v>0</v>
      </c>
      <c r="L54" s="128"/>
      <c r="M54" s="13">
        <v>447484</v>
      </c>
    </row>
    <row r="55" spans="2:13">
      <c r="B55" s="1" t="e">
        <f>VLOOKUP(C55,'Oldest Parks'!A:C,2,FALSE)</f>
        <v>#N/A</v>
      </c>
      <c r="C55" s="123" t="s">
        <v>81</v>
      </c>
      <c r="D55" s="84" t="s">
        <v>86</v>
      </c>
      <c r="E55" s="124">
        <v>7</v>
      </c>
      <c r="F55" s="124">
        <v>1</v>
      </c>
      <c r="G55" s="124">
        <v>6</v>
      </c>
      <c r="H55" s="124">
        <v>7</v>
      </c>
      <c r="I55" s="128"/>
      <c r="J55" s="124">
        <v>0</v>
      </c>
      <c r="K55" s="124">
        <v>0</v>
      </c>
      <c r="L55" s="128"/>
      <c r="M55" s="124">
        <v>0</v>
      </c>
    </row>
    <row r="56" spans="2:13">
      <c r="B56" s="1" t="e">
        <f>VLOOKUP(C56,'Oldest Parks'!A:C,2,FALSE)</f>
        <v>#N/A</v>
      </c>
      <c r="C56" s="50" t="s">
        <v>87</v>
      </c>
      <c r="D56" s="125" t="s">
        <v>38</v>
      </c>
      <c r="E56" s="122">
        <v>2382</v>
      </c>
      <c r="F56" s="122">
        <v>1876</v>
      </c>
      <c r="G56" s="122">
        <v>506</v>
      </c>
      <c r="H56" s="122">
        <v>215</v>
      </c>
      <c r="I56" s="127"/>
      <c r="J56" s="122">
        <v>0</v>
      </c>
      <c r="K56" s="122">
        <v>0</v>
      </c>
      <c r="L56" s="127"/>
      <c r="M56" s="122">
        <v>9863</v>
      </c>
    </row>
    <row r="57" spans="2:13">
      <c r="B57" s="1" t="e">
        <f>VLOOKUP(C57,'Oldest Parks'!A:C,2,FALSE)</f>
        <v>#N/A</v>
      </c>
      <c r="C57" s="123" t="s">
        <v>87</v>
      </c>
      <c r="D57" s="8" t="s">
        <v>88</v>
      </c>
      <c r="E57" s="13">
        <v>1852</v>
      </c>
      <c r="F57" s="13">
        <v>1616</v>
      </c>
      <c r="G57" s="13">
        <v>236</v>
      </c>
      <c r="H57" s="13">
        <v>208</v>
      </c>
      <c r="I57" s="128"/>
      <c r="J57" s="13">
        <v>0</v>
      </c>
      <c r="K57" s="13">
        <v>0</v>
      </c>
      <c r="L57" s="128"/>
      <c r="M57" s="13">
        <v>0</v>
      </c>
    </row>
    <row r="58" spans="2:13">
      <c r="B58" s="1" t="e">
        <f>VLOOKUP(C58,'Oldest Parks'!A:C,2,FALSE)</f>
        <v>#N/A</v>
      </c>
      <c r="C58" s="123" t="s">
        <v>87</v>
      </c>
      <c r="D58" s="8" t="s">
        <v>89</v>
      </c>
      <c r="E58" s="13">
        <v>247</v>
      </c>
      <c r="F58" s="13">
        <v>247</v>
      </c>
      <c r="G58" s="13">
        <v>0</v>
      </c>
      <c r="H58" s="13">
        <v>0</v>
      </c>
      <c r="I58" s="128"/>
      <c r="J58" s="13">
        <v>0</v>
      </c>
      <c r="K58" s="13">
        <v>0</v>
      </c>
      <c r="L58" s="128"/>
      <c r="M58" s="13">
        <v>0</v>
      </c>
    </row>
    <row r="59" spans="2:13">
      <c r="B59" s="1" t="e">
        <f>VLOOKUP(C59,'Oldest Parks'!A:C,2,FALSE)</f>
        <v>#N/A</v>
      </c>
      <c r="C59" s="123" t="s">
        <v>87</v>
      </c>
      <c r="D59" s="8" t="s">
        <v>90</v>
      </c>
      <c r="E59" s="13">
        <v>93</v>
      </c>
      <c r="F59" s="13">
        <v>13</v>
      </c>
      <c r="G59" s="13">
        <v>80</v>
      </c>
      <c r="H59" s="13">
        <v>6</v>
      </c>
      <c r="I59" s="128"/>
      <c r="J59" s="13">
        <v>0</v>
      </c>
      <c r="K59" s="13">
        <v>0</v>
      </c>
      <c r="L59" s="128"/>
      <c r="M59" s="13">
        <v>9863</v>
      </c>
    </row>
    <row r="60" spans="2:13">
      <c r="B60" s="1" t="e">
        <f>VLOOKUP(C60,'Oldest Parks'!A:C,2,FALSE)</f>
        <v>#N/A</v>
      </c>
      <c r="C60" s="123" t="s">
        <v>87</v>
      </c>
      <c r="D60" s="84" t="s">
        <v>91</v>
      </c>
      <c r="E60" s="124">
        <v>190</v>
      </c>
      <c r="F60" s="124">
        <v>0</v>
      </c>
      <c r="G60" s="124">
        <v>190</v>
      </c>
      <c r="H60" s="124">
        <v>1</v>
      </c>
      <c r="I60" s="128"/>
      <c r="J60" s="124">
        <v>0</v>
      </c>
      <c r="K60" s="124">
        <v>0</v>
      </c>
      <c r="L60" s="128"/>
      <c r="M60" s="124">
        <v>0</v>
      </c>
    </row>
    <row r="61" spans="2:13">
      <c r="B61" s="1" t="e">
        <f>VLOOKUP(C61,'Oldest Parks'!A:C,2,FALSE)</f>
        <v>#N/A</v>
      </c>
      <c r="C61" s="50" t="s">
        <v>92</v>
      </c>
      <c r="D61" s="125" t="s">
        <v>38</v>
      </c>
      <c r="E61" s="122">
        <v>1537</v>
      </c>
      <c r="F61" s="122">
        <v>1281</v>
      </c>
      <c r="G61" s="122">
        <v>256</v>
      </c>
      <c r="H61" s="122">
        <v>67</v>
      </c>
      <c r="I61" s="127"/>
      <c r="J61" s="122">
        <v>10</v>
      </c>
      <c r="K61" s="122">
        <v>100</v>
      </c>
      <c r="L61" s="127"/>
      <c r="M61" s="122">
        <v>0</v>
      </c>
    </row>
    <row r="62" spans="2:13">
      <c r="B62" s="1" t="e">
        <f>VLOOKUP(C62,'Oldest Parks'!A:C,2,FALSE)</f>
        <v>#N/A</v>
      </c>
      <c r="C62" s="123" t="s">
        <v>92</v>
      </c>
      <c r="D62" s="84" t="s">
        <v>93</v>
      </c>
      <c r="E62" s="124">
        <v>1537</v>
      </c>
      <c r="F62" s="124">
        <v>1281</v>
      </c>
      <c r="G62" s="124">
        <v>256</v>
      </c>
      <c r="H62" s="124">
        <v>67</v>
      </c>
      <c r="I62" s="128"/>
      <c r="J62" s="124">
        <v>10</v>
      </c>
      <c r="K62" s="124">
        <v>100</v>
      </c>
      <c r="L62" s="128"/>
      <c r="M62" s="124">
        <v>0</v>
      </c>
    </row>
    <row r="63" spans="2:13">
      <c r="B63" s="1" t="e">
        <f>VLOOKUP(C63,'Oldest Parks'!A:C,2,FALSE)</f>
        <v>#N/A</v>
      </c>
      <c r="C63" s="50" t="s">
        <v>94</v>
      </c>
      <c r="D63" s="125" t="s">
        <v>38</v>
      </c>
      <c r="E63" s="122">
        <v>21175</v>
      </c>
      <c r="F63" s="122">
        <v>11770</v>
      </c>
      <c r="G63" s="122">
        <v>9405</v>
      </c>
      <c r="H63" s="122">
        <v>250</v>
      </c>
      <c r="I63" s="127"/>
      <c r="J63" s="122">
        <v>0</v>
      </c>
      <c r="K63" s="122">
        <v>22</v>
      </c>
      <c r="L63" s="127"/>
      <c r="M63" s="122">
        <v>9784</v>
      </c>
    </row>
    <row r="64" spans="2:13">
      <c r="B64" s="1" t="e">
        <f>VLOOKUP(C64,'Oldest Parks'!A:C,2,FALSE)</f>
        <v>#N/A</v>
      </c>
      <c r="C64" s="123" t="s">
        <v>94</v>
      </c>
      <c r="D64" s="84" t="s">
        <v>95</v>
      </c>
      <c r="E64" s="124">
        <v>21175</v>
      </c>
      <c r="F64" s="124">
        <v>11770</v>
      </c>
      <c r="G64" s="124">
        <v>9405</v>
      </c>
      <c r="H64" s="124">
        <v>250</v>
      </c>
      <c r="I64" s="128"/>
      <c r="J64" s="124">
        <v>0</v>
      </c>
      <c r="K64" s="124">
        <v>22</v>
      </c>
      <c r="L64" s="128"/>
      <c r="M64" s="124">
        <v>9784</v>
      </c>
    </row>
    <row r="65" spans="2:13">
      <c r="B65" s="1" t="e">
        <f>VLOOKUP(C65,'Oldest Parks'!A:C,2,FALSE)</f>
        <v>#N/A</v>
      </c>
      <c r="C65" s="50" t="s">
        <v>96</v>
      </c>
      <c r="D65" s="125" t="s">
        <v>38</v>
      </c>
      <c r="E65" s="122">
        <v>88352</v>
      </c>
      <c r="F65" s="122">
        <v>880</v>
      </c>
      <c r="G65" s="122">
        <v>87472</v>
      </c>
      <c r="H65" s="122">
        <v>81</v>
      </c>
      <c r="I65" s="127"/>
      <c r="J65" s="122">
        <v>3243</v>
      </c>
      <c r="K65" s="122">
        <v>47099</v>
      </c>
      <c r="L65" s="127"/>
      <c r="M65" s="122">
        <v>63000</v>
      </c>
    </row>
    <row r="66" spans="2:13">
      <c r="B66" s="1" t="e">
        <f>VLOOKUP(C66,'Oldest Parks'!A:C,2,FALSE)</f>
        <v>#N/A</v>
      </c>
      <c r="C66" s="123" t="s">
        <v>96</v>
      </c>
      <c r="D66" s="8" t="s">
        <v>97</v>
      </c>
      <c r="E66" s="13">
        <v>2794</v>
      </c>
      <c r="F66" s="13">
        <v>880</v>
      </c>
      <c r="G66" s="13">
        <v>1914</v>
      </c>
      <c r="H66" s="13">
        <v>79</v>
      </c>
      <c r="I66" s="128"/>
      <c r="J66" s="13">
        <v>243</v>
      </c>
      <c r="K66" s="13">
        <v>99</v>
      </c>
      <c r="L66" s="128"/>
      <c r="M66" s="13">
        <v>0</v>
      </c>
    </row>
    <row r="67" spans="2:13">
      <c r="B67" s="1" t="e">
        <f>VLOOKUP(C67,'Oldest Parks'!A:C,2,FALSE)</f>
        <v>#N/A</v>
      </c>
      <c r="C67" s="123" t="s">
        <v>96</v>
      </c>
      <c r="D67" s="8" t="s">
        <v>98</v>
      </c>
      <c r="E67" s="13">
        <v>81000</v>
      </c>
      <c r="F67" s="13">
        <v>0</v>
      </c>
      <c r="G67" s="13">
        <v>81000</v>
      </c>
      <c r="H67" s="13">
        <v>1</v>
      </c>
      <c r="I67" s="128"/>
      <c r="J67" s="13">
        <v>3000</v>
      </c>
      <c r="K67" s="13">
        <v>47000</v>
      </c>
      <c r="L67" s="128"/>
      <c r="M67" s="13">
        <v>63000</v>
      </c>
    </row>
    <row r="68" spans="2:13">
      <c r="B68" s="1" t="e">
        <f>VLOOKUP(C68,'Oldest Parks'!A:C,2,FALSE)</f>
        <v>#N/A</v>
      </c>
      <c r="C68" s="123" t="s">
        <v>96</v>
      </c>
      <c r="D68" s="84" t="s">
        <v>99</v>
      </c>
      <c r="E68" s="124">
        <v>4558</v>
      </c>
      <c r="F68" s="124">
        <v>0</v>
      </c>
      <c r="G68" s="124">
        <v>4558</v>
      </c>
      <c r="H68" s="124">
        <v>1</v>
      </c>
      <c r="I68" s="128"/>
      <c r="J68" s="124">
        <v>0</v>
      </c>
      <c r="K68" s="124">
        <v>0</v>
      </c>
      <c r="L68" s="128"/>
      <c r="M68" s="124">
        <v>0</v>
      </c>
    </row>
    <row r="69" spans="2:13">
      <c r="B69" s="1" t="e">
        <f>VLOOKUP(C69,'Oldest Parks'!A:C,2,FALSE)</f>
        <v>#N/A</v>
      </c>
      <c r="C69" s="50" t="s">
        <v>100</v>
      </c>
      <c r="D69" s="125" t="s">
        <v>38</v>
      </c>
      <c r="E69" s="122">
        <v>13681</v>
      </c>
      <c r="F69" s="122">
        <v>9179</v>
      </c>
      <c r="G69" s="122">
        <v>4502</v>
      </c>
      <c r="H69" s="122">
        <v>645</v>
      </c>
      <c r="I69" s="127"/>
      <c r="J69" s="122">
        <v>582</v>
      </c>
      <c r="K69" s="122">
        <v>0</v>
      </c>
      <c r="L69" s="127"/>
      <c r="M69" s="122">
        <v>65454</v>
      </c>
    </row>
    <row r="70" spans="2:13">
      <c r="B70" s="1" t="e">
        <f>VLOOKUP(C70,'Oldest Parks'!A:C,2,FALSE)</f>
        <v>#N/A</v>
      </c>
      <c r="C70" s="123" t="s">
        <v>100</v>
      </c>
      <c r="D70" s="8" t="s">
        <v>101</v>
      </c>
      <c r="E70" s="13">
        <v>8904</v>
      </c>
      <c r="F70" s="13">
        <v>6945</v>
      </c>
      <c r="G70" s="13">
        <v>1959</v>
      </c>
      <c r="H70" s="13">
        <v>614</v>
      </c>
      <c r="I70" s="128"/>
      <c r="J70" s="13">
        <v>410</v>
      </c>
      <c r="K70" s="13">
        <v>0</v>
      </c>
      <c r="L70" s="128"/>
      <c r="M70" s="13">
        <v>29</v>
      </c>
    </row>
    <row r="71" spans="2:13">
      <c r="B71" s="1" t="e">
        <f>VLOOKUP(C71,'Oldest Parks'!A:C,2,FALSE)</f>
        <v>#N/A</v>
      </c>
      <c r="C71" s="123" t="s">
        <v>100</v>
      </c>
      <c r="D71" s="8" t="s">
        <v>102</v>
      </c>
      <c r="E71" s="13">
        <v>3136</v>
      </c>
      <c r="F71" s="13">
        <v>996</v>
      </c>
      <c r="G71" s="13">
        <v>2140</v>
      </c>
      <c r="H71" s="13">
        <v>29</v>
      </c>
      <c r="I71" s="128"/>
      <c r="J71" s="13">
        <v>172</v>
      </c>
      <c r="K71" s="13">
        <v>0</v>
      </c>
      <c r="L71" s="128"/>
      <c r="M71" s="13">
        <v>65425</v>
      </c>
    </row>
    <row r="72" spans="2:13">
      <c r="B72" s="1" t="e">
        <f>VLOOKUP(C72,'Oldest Parks'!A:C,2,FALSE)</f>
        <v>#N/A</v>
      </c>
      <c r="C72" s="123" t="s">
        <v>100</v>
      </c>
      <c r="D72" s="8" t="s">
        <v>103</v>
      </c>
      <c r="E72" s="13">
        <v>613</v>
      </c>
      <c r="F72" s="13">
        <v>210</v>
      </c>
      <c r="G72" s="13">
        <v>403</v>
      </c>
      <c r="H72" s="13">
        <v>1</v>
      </c>
      <c r="I72" s="128"/>
      <c r="J72" s="13">
        <v>0</v>
      </c>
      <c r="K72" s="13">
        <v>0</v>
      </c>
      <c r="L72" s="128"/>
      <c r="M72" s="13">
        <v>0</v>
      </c>
    </row>
    <row r="73" spans="2:13">
      <c r="B73" s="1" t="e">
        <f>VLOOKUP(C73,'Oldest Parks'!A:C,2,FALSE)</f>
        <v>#N/A</v>
      </c>
      <c r="C73" s="123" t="s">
        <v>100</v>
      </c>
      <c r="D73" s="8" t="s">
        <v>104</v>
      </c>
      <c r="E73" s="13">
        <v>442</v>
      </c>
      <c r="F73" s="13">
        <v>442</v>
      </c>
      <c r="G73" s="13">
        <v>0</v>
      </c>
      <c r="H73" s="13">
        <v>1</v>
      </c>
      <c r="I73" s="128"/>
      <c r="J73" s="13">
        <v>0</v>
      </c>
      <c r="K73" s="13">
        <v>0</v>
      </c>
      <c r="L73" s="128"/>
      <c r="M73" s="13">
        <v>0</v>
      </c>
    </row>
    <row r="74" spans="2:13">
      <c r="B74" s="1" t="e">
        <f>VLOOKUP(C74,'Oldest Parks'!A:C,2,FALSE)</f>
        <v>#N/A</v>
      </c>
      <c r="C74" s="123" t="s">
        <v>100</v>
      </c>
      <c r="D74" s="84" t="s">
        <v>105</v>
      </c>
      <c r="E74" s="124">
        <v>586</v>
      </c>
      <c r="F74" s="124">
        <v>586</v>
      </c>
      <c r="G74" s="124">
        <v>0</v>
      </c>
      <c r="H74" s="124">
        <v>0</v>
      </c>
      <c r="I74" s="128"/>
      <c r="J74" s="124">
        <v>0</v>
      </c>
      <c r="K74" s="124">
        <v>0</v>
      </c>
      <c r="L74" s="128"/>
      <c r="M74" s="124">
        <v>0</v>
      </c>
    </row>
    <row r="75" spans="2:13">
      <c r="B75" s="1" t="e">
        <f>VLOOKUP(C75,'Oldest Parks'!A:C,2,FALSE)</f>
        <v>#N/A</v>
      </c>
      <c r="C75" s="50" t="s">
        <v>106</v>
      </c>
      <c r="D75" s="125" t="s">
        <v>38</v>
      </c>
      <c r="E75" s="122">
        <v>2464</v>
      </c>
      <c r="F75" s="122">
        <v>533</v>
      </c>
      <c r="G75" s="122">
        <v>1931</v>
      </c>
      <c r="H75" s="122">
        <v>65</v>
      </c>
      <c r="I75" s="127"/>
      <c r="J75" s="122">
        <v>0</v>
      </c>
      <c r="K75" s="122">
        <v>0</v>
      </c>
      <c r="L75" s="127"/>
      <c r="M75" s="122">
        <v>15</v>
      </c>
    </row>
    <row r="76" spans="2:13">
      <c r="B76" s="1" t="e">
        <f>VLOOKUP(C76,'Oldest Parks'!A:C,2,FALSE)</f>
        <v>#N/A</v>
      </c>
      <c r="C76" s="123" t="s">
        <v>106</v>
      </c>
      <c r="D76" s="8" t="s">
        <v>107</v>
      </c>
      <c r="E76" s="13">
        <v>2044</v>
      </c>
      <c r="F76" s="13">
        <v>533</v>
      </c>
      <c r="G76" s="13">
        <v>1511</v>
      </c>
      <c r="H76" s="13">
        <v>61</v>
      </c>
      <c r="I76" s="128"/>
      <c r="J76" s="13">
        <v>0</v>
      </c>
      <c r="K76" s="13">
        <v>0</v>
      </c>
      <c r="L76" s="128"/>
      <c r="M76" s="13">
        <v>15</v>
      </c>
    </row>
    <row r="77" spans="2:13">
      <c r="B77" s="1" t="e">
        <f>VLOOKUP(C77,'Oldest Parks'!A:C,2,FALSE)</f>
        <v>#N/A</v>
      </c>
      <c r="C77" s="123" t="s">
        <v>106</v>
      </c>
      <c r="D77" s="8" t="s">
        <v>108</v>
      </c>
      <c r="E77" s="13">
        <v>349</v>
      </c>
      <c r="F77" s="13">
        <v>0</v>
      </c>
      <c r="G77" s="13">
        <v>349</v>
      </c>
      <c r="H77" s="13">
        <v>3</v>
      </c>
      <c r="I77" s="128"/>
      <c r="J77" s="13">
        <v>0</v>
      </c>
      <c r="K77" s="13">
        <v>0</v>
      </c>
      <c r="L77" s="128"/>
      <c r="M77" s="13">
        <v>0</v>
      </c>
    </row>
    <row r="78" spans="2:13">
      <c r="B78" s="1" t="e">
        <f>VLOOKUP(C78,'Oldest Parks'!A:C,2,FALSE)</f>
        <v>#N/A</v>
      </c>
      <c r="C78" s="123" t="s">
        <v>106</v>
      </c>
      <c r="D78" s="84" t="s">
        <v>109</v>
      </c>
      <c r="E78" s="124">
        <v>71</v>
      </c>
      <c r="F78" s="124">
        <v>0</v>
      </c>
      <c r="G78" s="124">
        <v>71</v>
      </c>
      <c r="H78" s="124">
        <v>1</v>
      </c>
      <c r="I78" s="128"/>
      <c r="J78" s="124">
        <v>0</v>
      </c>
      <c r="K78" s="124">
        <v>0</v>
      </c>
      <c r="L78" s="128"/>
      <c r="M78" s="124">
        <v>0</v>
      </c>
    </row>
    <row r="79" spans="2:13">
      <c r="B79" s="1" t="e">
        <f>VLOOKUP(C79,'Oldest Parks'!A:C,2,FALSE)</f>
        <v>#N/A</v>
      </c>
      <c r="C79" s="50" t="s">
        <v>110</v>
      </c>
      <c r="D79" s="125" t="s">
        <v>38</v>
      </c>
      <c r="E79" s="122">
        <v>6757</v>
      </c>
      <c r="F79" s="122">
        <v>3289</v>
      </c>
      <c r="G79" s="122">
        <v>3468</v>
      </c>
      <c r="H79" s="122">
        <v>268</v>
      </c>
      <c r="I79" s="127"/>
      <c r="J79" s="122">
        <v>23</v>
      </c>
      <c r="K79" s="122">
        <v>0</v>
      </c>
      <c r="L79" s="127"/>
      <c r="M79" s="122">
        <v>959</v>
      </c>
    </row>
    <row r="80" spans="2:13">
      <c r="B80" s="1" t="e">
        <f>VLOOKUP(C80,'Oldest Parks'!A:C,2,FALSE)</f>
        <v>#N/A</v>
      </c>
      <c r="C80" s="123" t="s">
        <v>110</v>
      </c>
      <c r="D80" s="8" t="s">
        <v>111</v>
      </c>
      <c r="E80" s="13">
        <v>5076</v>
      </c>
      <c r="F80" s="13">
        <v>1878</v>
      </c>
      <c r="G80" s="13">
        <v>3198</v>
      </c>
      <c r="H80" s="13">
        <v>111</v>
      </c>
      <c r="I80" s="128"/>
      <c r="J80" s="13">
        <v>1</v>
      </c>
      <c r="K80" s="13">
        <v>0</v>
      </c>
      <c r="L80" s="128"/>
      <c r="M80" s="13">
        <v>326</v>
      </c>
    </row>
    <row r="81" spans="2:13">
      <c r="B81" s="1" t="e">
        <f>VLOOKUP(C81,'Oldest Parks'!A:C,2,FALSE)</f>
        <v>#N/A</v>
      </c>
      <c r="C81" s="123" t="s">
        <v>110</v>
      </c>
      <c r="D81" s="8" t="s">
        <v>112</v>
      </c>
      <c r="E81" s="13">
        <v>1347</v>
      </c>
      <c r="F81" s="13">
        <v>1331</v>
      </c>
      <c r="G81" s="13">
        <v>16</v>
      </c>
      <c r="H81" s="13">
        <v>153</v>
      </c>
      <c r="I81" s="128"/>
      <c r="J81" s="13">
        <v>0</v>
      </c>
      <c r="K81" s="13">
        <v>0</v>
      </c>
      <c r="L81" s="128"/>
      <c r="M81" s="13">
        <v>633</v>
      </c>
    </row>
    <row r="82" spans="2:13">
      <c r="B82" s="1" t="e">
        <f>VLOOKUP(C82,'Oldest Parks'!A:C,2,FALSE)</f>
        <v>#N/A</v>
      </c>
      <c r="C82" s="123" t="s">
        <v>110</v>
      </c>
      <c r="D82" s="8" t="s">
        <v>113</v>
      </c>
      <c r="E82" s="13">
        <v>331</v>
      </c>
      <c r="F82" s="13">
        <v>77</v>
      </c>
      <c r="G82" s="13">
        <v>254</v>
      </c>
      <c r="H82" s="13">
        <v>3</v>
      </c>
      <c r="I82" s="128"/>
      <c r="J82" s="13">
        <v>22</v>
      </c>
      <c r="K82" s="13">
        <v>0</v>
      </c>
      <c r="L82" s="128"/>
      <c r="M82" s="13">
        <v>0</v>
      </c>
    </row>
    <row r="83" spans="2:13">
      <c r="B83" s="1" t="e">
        <f>VLOOKUP(C83,'Oldest Parks'!A:C,2,FALSE)</f>
        <v>#N/A</v>
      </c>
      <c r="C83" s="123" t="s">
        <v>110</v>
      </c>
      <c r="D83" s="84" t="s">
        <v>114</v>
      </c>
      <c r="E83" s="124">
        <v>3</v>
      </c>
      <c r="F83" s="124">
        <v>3</v>
      </c>
      <c r="G83" s="124">
        <v>0</v>
      </c>
      <c r="H83" s="124">
        <v>1</v>
      </c>
      <c r="I83" s="128"/>
      <c r="J83" s="124">
        <v>0</v>
      </c>
      <c r="K83" s="124">
        <v>0</v>
      </c>
      <c r="L83" s="128"/>
      <c r="M83" s="124">
        <v>0</v>
      </c>
    </row>
    <row r="84" spans="2:13">
      <c r="B84" s="1" t="e">
        <f>VLOOKUP(C84,'Oldest Parks'!A:C,2,FALSE)</f>
        <v>#N/A</v>
      </c>
      <c r="C84" s="50" t="s">
        <v>115</v>
      </c>
      <c r="D84" s="125" t="s">
        <v>38</v>
      </c>
      <c r="E84" s="122">
        <v>3175</v>
      </c>
      <c r="F84" s="122">
        <v>1793</v>
      </c>
      <c r="G84" s="122">
        <v>1382</v>
      </c>
      <c r="H84" s="122">
        <v>179</v>
      </c>
      <c r="I84" s="127"/>
      <c r="J84" s="122">
        <v>371</v>
      </c>
      <c r="K84" s="122">
        <v>0</v>
      </c>
      <c r="L84" s="127"/>
      <c r="M84" s="122">
        <v>22754</v>
      </c>
    </row>
    <row r="85" spans="2:13">
      <c r="B85" s="1" t="e">
        <f>VLOOKUP(C85,'Oldest Parks'!A:C,2,FALSE)</f>
        <v>#N/A</v>
      </c>
      <c r="C85" s="123" t="s">
        <v>115</v>
      </c>
      <c r="D85" s="8" t="s">
        <v>116</v>
      </c>
      <c r="E85" s="13">
        <v>1483</v>
      </c>
      <c r="F85" s="13">
        <v>1483</v>
      </c>
      <c r="G85" s="13">
        <v>0</v>
      </c>
      <c r="H85" s="13">
        <v>171</v>
      </c>
      <c r="I85" s="128"/>
      <c r="J85" s="13">
        <v>0</v>
      </c>
      <c r="K85" s="13">
        <v>0</v>
      </c>
      <c r="L85" s="128"/>
      <c r="M85" s="13">
        <v>412</v>
      </c>
    </row>
    <row r="86" spans="2:13">
      <c r="B86" s="1" t="e">
        <f>VLOOKUP(C86,'Oldest Parks'!A:C,2,FALSE)</f>
        <v>#N/A</v>
      </c>
      <c r="C86" s="123" t="s">
        <v>115</v>
      </c>
      <c r="D86" s="84" t="s">
        <v>117</v>
      </c>
      <c r="E86" s="124">
        <v>1692</v>
      </c>
      <c r="F86" s="124">
        <v>310</v>
      </c>
      <c r="G86" s="124">
        <v>1382</v>
      </c>
      <c r="H86" s="124">
        <v>8</v>
      </c>
      <c r="I86" s="128"/>
      <c r="J86" s="124">
        <v>371</v>
      </c>
      <c r="K86" s="124">
        <v>0</v>
      </c>
      <c r="L86" s="128"/>
      <c r="M86" s="124">
        <v>22342</v>
      </c>
    </row>
    <row r="87" spans="2:13">
      <c r="B87" s="1" t="e">
        <f>VLOOKUP(C87,'Oldest Parks'!A:C,2,FALSE)</f>
        <v>#N/A</v>
      </c>
      <c r="C87" s="50" t="s">
        <v>118</v>
      </c>
      <c r="D87" s="125" t="s">
        <v>38</v>
      </c>
      <c r="E87" s="122">
        <v>11061</v>
      </c>
      <c r="F87" s="122">
        <v>2451</v>
      </c>
      <c r="G87" s="122">
        <v>8610</v>
      </c>
      <c r="H87" s="122">
        <v>245</v>
      </c>
      <c r="I87" s="127"/>
      <c r="J87" s="122">
        <v>100</v>
      </c>
      <c r="K87" s="122">
        <v>2597</v>
      </c>
      <c r="L87" s="127"/>
      <c r="M87" s="122">
        <v>13398</v>
      </c>
    </row>
    <row r="88" spans="2:13">
      <c r="B88" s="1" t="e">
        <f>VLOOKUP(C88,'Oldest Parks'!A:C,2,FALSE)</f>
        <v>#N/A</v>
      </c>
      <c r="C88" s="123" t="s">
        <v>118</v>
      </c>
      <c r="D88" s="8" t="s">
        <v>119</v>
      </c>
      <c r="E88" s="13">
        <v>1407</v>
      </c>
      <c r="F88" s="13">
        <v>80</v>
      </c>
      <c r="G88" s="13">
        <v>1327</v>
      </c>
      <c r="H88" s="13">
        <v>1</v>
      </c>
      <c r="I88" s="128"/>
      <c r="J88" s="13">
        <v>0</v>
      </c>
      <c r="K88" s="13">
        <v>1407</v>
      </c>
      <c r="L88" s="128"/>
      <c r="M88" s="13">
        <v>1294</v>
      </c>
    </row>
    <row r="89" spans="2:13">
      <c r="B89" s="1" t="e">
        <f>VLOOKUP(C89,'Oldest Parks'!A:C,2,FALSE)</f>
        <v>#N/A</v>
      </c>
      <c r="C89" s="123" t="s">
        <v>118</v>
      </c>
      <c r="D89" s="8" t="s">
        <v>120</v>
      </c>
      <c r="E89" s="13">
        <v>9109</v>
      </c>
      <c r="F89" s="13">
        <v>2241</v>
      </c>
      <c r="G89" s="13">
        <v>6868</v>
      </c>
      <c r="H89" s="13">
        <v>243</v>
      </c>
      <c r="I89" s="128"/>
      <c r="J89" s="13">
        <v>98</v>
      </c>
      <c r="K89" s="13">
        <v>1104</v>
      </c>
      <c r="L89" s="128"/>
      <c r="M89" s="13">
        <v>5939</v>
      </c>
    </row>
    <row r="90" spans="2:13">
      <c r="B90" s="1" t="e">
        <f>VLOOKUP(C90,'Oldest Parks'!A:C,2,FALSE)</f>
        <v>#N/A</v>
      </c>
      <c r="C90" s="123" t="s">
        <v>118</v>
      </c>
      <c r="D90" s="84" t="s">
        <v>121</v>
      </c>
      <c r="E90" s="124">
        <v>545</v>
      </c>
      <c r="F90" s="124">
        <v>130</v>
      </c>
      <c r="G90" s="124">
        <v>415</v>
      </c>
      <c r="H90" s="124">
        <v>1</v>
      </c>
      <c r="I90" s="128"/>
      <c r="J90" s="124">
        <v>2</v>
      </c>
      <c r="K90" s="124">
        <v>86</v>
      </c>
      <c r="L90" s="128"/>
      <c r="M90" s="124">
        <v>6165</v>
      </c>
    </row>
    <row r="91" spans="2:13">
      <c r="B91" s="1" t="e">
        <f>VLOOKUP(C91,'Oldest Parks'!A:C,2,FALSE)</f>
        <v>#N/A</v>
      </c>
      <c r="C91" s="50" t="s">
        <v>122</v>
      </c>
      <c r="D91" s="125" t="s">
        <v>38</v>
      </c>
      <c r="E91" s="122">
        <v>11183</v>
      </c>
      <c r="F91" s="122">
        <v>6151</v>
      </c>
      <c r="G91" s="122">
        <v>5032</v>
      </c>
      <c r="H91" s="122">
        <v>398</v>
      </c>
      <c r="I91" s="127"/>
      <c r="J91" s="122">
        <v>994</v>
      </c>
      <c r="K91" s="122">
        <v>1663</v>
      </c>
      <c r="L91" s="127"/>
      <c r="M91" s="122">
        <v>5966</v>
      </c>
    </row>
    <row r="92" spans="2:13">
      <c r="B92" s="1" t="e">
        <f>VLOOKUP(C92,'Oldest Parks'!A:C,2,FALSE)</f>
        <v>#N/A</v>
      </c>
      <c r="C92" s="123" t="s">
        <v>122</v>
      </c>
      <c r="D92" s="8" t="s">
        <v>123</v>
      </c>
      <c r="E92" s="13">
        <v>3400</v>
      </c>
      <c r="F92" s="13">
        <v>400</v>
      </c>
      <c r="G92" s="13">
        <v>3000</v>
      </c>
      <c r="H92" s="13">
        <v>10</v>
      </c>
      <c r="I92" s="128"/>
      <c r="J92" s="13">
        <v>160</v>
      </c>
      <c r="K92" s="13">
        <v>0</v>
      </c>
      <c r="L92" s="128"/>
      <c r="M92" s="13">
        <v>0</v>
      </c>
    </row>
    <row r="93" spans="2:13">
      <c r="B93" s="1" t="e">
        <f>VLOOKUP(C93,'Oldest Parks'!A:C,2,FALSE)</f>
        <v>#N/A</v>
      </c>
      <c r="C93" s="123" t="s">
        <v>122</v>
      </c>
      <c r="D93" s="84" t="s">
        <v>124</v>
      </c>
      <c r="E93" s="124">
        <v>7783</v>
      </c>
      <c r="F93" s="124">
        <v>5751</v>
      </c>
      <c r="G93" s="124">
        <v>2032</v>
      </c>
      <c r="H93" s="124">
        <v>388</v>
      </c>
      <c r="I93" s="128"/>
      <c r="J93" s="124">
        <v>834</v>
      </c>
      <c r="K93" s="124">
        <v>1663</v>
      </c>
      <c r="L93" s="128"/>
      <c r="M93" s="124">
        <v>5966</v>
      </c>
    </row>
    <row r="94" spans="2:13">
      <c r="B94" s="1" t="e">
        <f>VLOOKUP(C94,'Oldest Parks'!A:C,2,FALSE)</f>
        <v>#N/A</v>
      </c>
      <c r="C94" s="50" t="s">
        <v>125</v>
      </c>
      <c r="D94" s="125" t="s">
        <v>38</v>
      </c>
      <c r="E94" s="122">
        <v>8513</v>
      </c>
      <c r="F94" s="122">
        <v>3530</v>
      </c>
      <c r="G94" s="122">
        <v>4983</v>
      </c>
      <c r="H94" s="122">
        <v>195</v>
      </c>
      <c r="I94" s="127"/>
      <c r="J94" s="122">
        <v>0</v>
      </c>
      <c r="K94" s="122">
        <v>0</v>
      </c>
      <c r="L94" s="127"/>
      <c r="M94" s="122">
        <v>0</v>
      </c>
    </row>
    <row r="95" spans="2:13">
      <c r="B95" s="1" t="e">
        <f>VLOOKUP(C95,'Oldest Parks'!A:C,2,FALSE)</f>
        <v>#N/A</v>
      </c>
      <c r="C95" s="123" t="s">
        <v>125</v>
      </c>
      <c r="D95" s="8" t="s">
        <v>126</v>
      </c>
      <c r="E95" s="13">
        <v>3530</v>
      </c>
      <c r="F95" s="13">
        <v>3310</v>
      </c>
      <c r="G95" s="13">
        <v>220</v>
      </c>
      <c r="H95" s="13">
        <v>189</v>
      </c>
      <c r="I95" s="128"/>
      <c r="J95" s="13">
        <v>0</v>
      </c>
      <c r="K95" s="13">
        <v>0</v>
      </c>
      <c r="L95" s="128"/>
      <c r="M95" s="13">
        <v>0</v>
      </c>
    </row>
    <row r="96" spans="2:13">
      <c r="B96" s="1" t="e">
        <f>VLOOKUP(C96,'Oldest Parks'!A:C,2,FALSE)</f>
        <v>#N/A</v>
      </c>
      <c r="C96" s="123" t="s">
        <v>125</v>
      </c>
      <c r="D96" s="8" t="s">
        <v>127</v>
      </c>
      <c r="E96" s="13">
        <v>300</v>
      </c>
      <c r="F96" s="13">
        <v>150</v>
      </c>
      <c r="G96" s="13">
        <v>150</v>
      </c>
      <c r="H96" s="13">
        <v>5</v>
      </c>
      <c r="I96" s="128"/>
      <c r="J96" s="13">
        <v>0</v>
      </c>
      <c r="K96" s="13">
        <v>0</v>
      </c>
      <c r="L96" s="128"/>
      <c r="M96" s="13">
        <v>0</v>
      </c>
    </row>
    <row r="97" spans="2:13">
      <c r="B97" s="1" t="e">
        <f>VLOOKUP(C97,'Oldest Parks'!A:C,2,FALSE)</f>
        <v>#N/A</v>
      </c>
      <c r="C97" s="123" t="s">
        <v>125</v>
      </c>
      <c r="D97" s="84" t="s">
        <v>128</v>
      </c>
      <c r="E97" s="124">
        <v>4683</v>
      </c>
      <c r="F97" s="124">
        <v>70</v>
      </c>
      <c r="G97" s="124">
        <v>4613</v>
      </c>
      <c r="H97" s="124">
        <v>1</v>
      </c>
      <c r="I97" s="128"/>
      <c r="J97" s="124">
        <v>0</v>
      </c>
      <c r="K97" s="124">
        <v>0</v>
      </c>
      <c r="L97" s="128"/>
      <c r="M97" s="124">
        <v>0</v>
      </c>
    </row>
    <row r="98" spans="2:13">
      <c r="B98" s="1" t="e">
        <f>VLOOKUP(C98,'Oldest Parks'!A:C,2,FALSE)</f>
        <v>#N/A</v>
      </c>
      <c r="C98" s="50" t="s">
        <v>129</v>
      </c>
      <c r="D98" s="125" t="s">
        <v>38</v>
      </c>
      <c r="E98" s="122">
        <v>20352</v>
      </c>
      <c r="F98" s="122">
        <v>10974</v>
      </c>
      <c r="G98" s="122">
        <v>9378</v>
      </c>
      <c r="H98" s="122">
        <v>397</v>
      </c>
      <c r="I98" s="127"/>
      <c r="J98" s="122">
        <v>1124</v>
      </c>
      <c r="K98" s="122">
        <v>0</v>
      </c>
      <c r="L98" s="127"/>
      <c r="M98" s="122">
        <v>936</v>
      </c>
    </row>
    <row r="99" spans="2:13">
      <c r="B99" s="1" t="e">
        <f>VLOOKUP(C99,'Oldest Parks'!A:C,2,FALSE)</f>
        <v>#N/A</v>
      </c>
      <c r="C99" s="123" t="s">
        <v>129</v>
      </c>
      <c r="D99" s="84" t="s">
        <v>130</v>
      </c>
      <c r="E99" s="124">
        <v>20352</v>
      </c>
      <c r="F99" s="124">
        <v>10974</v>
      </c>
      <c r="G99" s="124">
        <v>9378</v>
      </c>
      <c r="H99" s="124">
        <v>397</v>
      </c>
      <c r="I99" s="128"/>
      <c r="J99" s="124">
        <v>1124</v>
      </c>
      <c r="K99" s="124">
        <v>0</v>
      </c>
      <c r="L99" s="128"/>
      <c r="M99" s="124">
        <v>936</v>
      </c>
    </row>
    <row r="100" spans="2:13">
      <c r="B100" s="1" t="e">
        <f>VLOOKUP(C100,'Oldest Parks'!A:C,2,FALSE)</f>
        <v>#N/A</v>
      </c>
      <c r="C100" s="50" t="s">
        <v>131</v>
      </c>
      <c r="D100" s="125" t="s">
        <v>38</v>
      </c>
      <c r="E100" s="122">
        <v>6333</v>
      </c>
      <c r="F100" s="122">
        <v>4677</v>
      </c>
      <c r="G100" s="122">
        <v>1656</v>
      </c>
      <c r="H100" s="122">
        <v>302</v>
      </c>
      <c r="I100" s="127"/>
      <c r="J100" s="122">
        <v>650</v>
      </c>
      <c r="K100" s="122">
        <v>0</v>
      </c>
      <c r="L100" s="127"/>
      <c r="M100" s="122">
        <v>14239</v>
      </c>
    </row>
    <row r="101" spans="2:13">
      <c r="B101" s="1" t="e">
        <f>VLOOKUP(C101,'Oldest Parks'!A:C,2,FALSE)</f>
        <v>#N/A</v>
      </c>
      <c r="C101" s="123" t="s">
        <v>131</v>
      </c>
      <c r="D101" s="84" t="s">
        <v>132</v>
      </c>
      <c r="E101" s="124">
        <v>6333</v>
      </c>
      <c r="F101" s="124">
        <v>4677</v>
      </c>
      <c r="G101" s="124">
        <v>1656</v>
      </c>
      <c r="H101" s="124">
        <v>302</v>
      </c>
      <c r="I101" s="128"/>
      <c r="J101" s="124">
        <v>650</v>
      </c>
      <c r="K101" s="124">
        <v>0</v>
      </c>
      <c r="L101" s="128"/>
      <c r="M101" s="124">
        <v>14239</v>
      </c>
    </row>
    <row r="102" spans="2:13">
      <c r="B102" s="1" t="e">
        <f>VLOOKUP(C102,'Oldest Parks'!A:C,2,FALSE)</f>
        <v>#N/A</v>
      </c>
      <c r="C102" s="50" t="s">
        <v>133</v>
      </c>
      <c r="D102" s="125" t="s">
        <v>38</v>
      </c>
      <c r="E102" s="122">
        <v>7834</v>
      </c>
      <c r="F102" s="122">
        <v>2570</v>
      </c>
      <c r="G102" s="122">
        <v>5264</v>
      </c>
      <c r="H102" s="122">
        <v>87</v>
      </c>
      <c r="I102" s="127"/>
      <c r="J102" s="122">
        <v>750</v>
      </c>
      <c r="K102" s="122">
        <v>80</v>
      </c>
      <c r="L102" s="127"/>
      <c r="M102" s="122">
        <v>14583</v>
      </c>
    </row>
    <row r="103" spans="2:13">
      <c r="B103" s="1" t="e">
        <f>VLOOKUP(C103,'Oldest Parks'!A:C,2,FALSE)</f>
        <v>#N/A</v>
      </c>
      <c r="C103" s="123" t="s">
        <v>133</v>
      </c>
      <c r="D103" s="8" t="s">
        <v>134</v>
      </c>
      <c r="E103" s="13">
        <v>185</v>
      </c>
      <c r="F103" s="13">
        <v>0</v>
      </c>
      <c r="G103" s="13">
        <v>185</v>
      </c>
      <c r="H103" s="13">
        <v>3</v>
      </c>
      <c r="I103" s="128"/>
      <c r="J103" s="13">
        <v>0</v>
      </c>
      <c r="K103" s="13">
        <v>0</v>
      </c>
      <c r="L103" s="128"/>
      <c r="M103" s="13">
        <v>0</v>
      </c>
    </row>
    <row r="104" spans="2:13">
      <c r="B104" s="1" t="e">
        <f>VLOOKUP(C104,'Oldest Parks'!A:C,2,FALSE)</f>
        <v>#N/A</v>
      </c>
      <c r="C104" s="123" t="s">
        <v>133</v>
      </c>
      <c r="D104" s="8" t="s">
        <v>135</v>
      </c>
      <c r="E104" s="13">
        <v>5618</v>
      </c>
      <c r="F104" s="13">
        <v>2440</v>
      </c>
      <c r="G104" s="13">
        <v>3178</v>
      </c>
      <c r="H104" s="13">
        <v>76</v>
      </c>
      <c r="I104" s="128"/>
      <c r="J104" s="13">
        <v>300</v>
      </c>
      <c r="K104" s="13">
        <v>80</v>
      </c>
      <c r="L104" s="128"/>
      <c r="M104" s="13">
        <v>33</v>
      </c>
    </row>
    <row r="105" spans="2:13">
      <c r="B105" s="1" t="e">
        <f>VLOOKUP(C105,'Oldest Parks'!A:C,2,FALSE)</f>
        <v>#N/A</v>
      </c>
      <c r="C105" s="123" t="s">
        <v>133</v>
      </c>
      <c r="D105" s="84" t="s">
        <v>136</v>
      </c>
      <c r="E105" s="124">
        <v>2031</v>
      </c>
      <c r="F105" s="124">
        <v>130</v>
      </c>
      <c r="G105" s="124">
        <v>1901</v>
      </c>
      <c r="H105" s="124">
        <v>8</v>
      </c>
      <c r="I105" s="128"/>
      <c r="J105" s="124">
        <v>450</v>
      </c>
      <c r="K105" s="124">
        <v>0</v>
      </c>
      <c r="L105" s="128"/>
      <c r="M105" s="124">
        <v>14550</v>
      </c>
    </row>
    <row r="106" spans="2:13">
      <c r="B106" s="1" t="e">
        <f>VLOOKUP(C106,'Oldest Parks'!A:C,2,FALSE)</f>
        <v>#N/A</v>
      </c>
      <c r="C106" s="50" t="s">
        <v>137</v>
      </c>
      <c r="D106" s="125" t="s">
        <v>38</v>
      </c>
      <c r="E106" s="122">
        <v>5102</v>
      </c>
      <c r="F106" s="122">
        <v>4000</v>
      </c>
      <c r="G106" s="122">
        <v>1102</v>
      </c>
      <c r="H106" s="122">
        <v>303</v>
      </c>
      <c r="I106" s="127"/>
      <c r="J106" s="122">
        <v>2</v>
      </c>
      <c r="K106" s="122">
        <v>673</v>
      </c>
      <c r="L106" s="127"/>
      <c r="M106" s="122">
        <v>121</v>
      </c>
    </row>
    <row r="107" spans="2:13">
      <c r="B107" s="1" t="e">
        <f>VLOOKUP(C107,'Oldest Parks'!A:C,2,FALSE)</f>
        <v>#N/A</v>
      </c>
      <c r="C107" s="123" t="s">
        <v>137</v>
      </c>
      <c r="D107" s="8" t="s">
        <v>138</v>
      </c>
      <c r="E107" s="13">
        <v>5020</v>
      </c>
      <c r="F107" s="13">
        <v>4000</v>
      </c>
      <c r="G107" s="13">
        <v>1020</v>
      </c>
      <c r="H107" s="13">
        <v>302</v>
      </c>
      <c r="I107" s="128"/>
      <c r="J107" s="13">
        <v>2</v>
      </c>
      <c r="K107" s="13">
        <v>673</v>
      </c>
      <c r="L107" s="128"/>
      <c r="M107" s="13">
        <v>121</v>
      </c>
    </row>
    <row r="108" spans="2:13">
      <c r="B108" s="1" t="e">
        <f>VLOOKUP(C108,'Oldest Parks'!A:C,2,FALSE)</f>
        <v>#N/A</v>
      </c>
      <c r="C108" s="123" t="s">
        <v>137</v>
      </c>
      <c r="D108" s="84" t="s">
        <v>139</v>
      </c>
      <c r="E108" s="124">
        <v>82</v>
      </c>
      <c r="F108" s="124">
        <v>0</v>
      </c>
      <c r="G108" s="124">
        <v>82</v>
      </c>
      <c r="H108" s="124">
        <v>1</v>
      </c>
      <c r="I108" s="128"/>
      <c r="J108" s="124">
        <v>0</v>
      </c>
      <c r="K108" s="124">
        <v>0</v>
      </c>
      <c r="L108" s="128"/>
      <c r="M108" s="124">
        <v>0</v>
      </c>
    </row>
    <row r="109" spans="2:13">
      <c r="B109" s="1" t="e">
        <f>VLOOKUP(C109,'Oldest Parks'!A:C,2,FALSE)</f>
        <v>#N/A</v>
      </c>
      <c r="C109" s="50" t="s">
        <v>140</v>
      </c>
      <c r="D109" s="125" t="s">
        <v>38</v>
      </c>
      <c r="E109" s="122">
        <v>2665</v>
      </c>
      <c r="F109" s="122">
        <v>269</v>
      </c>
      <c r="G109" s="122">
        <v>2396</v>
      </c>
      <c r="H109" s="122">
        <v>69</v>
      </c>
      <c r="I109" s="127"/>
      <c r="J109" s="122">
        <v>3</v>
      </c>
      <c r="K109" s="122">
        <v>0</v>
      </c>
      <c r="L109" s="127"/>
      <c r="M109" s="122">
        <v>165</v>
      </c>
    </row>
    <row r="110" spans="2:13">
      <c r="B110" s="1" t="e">
        <f>VLOOKUP(C110,'Oldest Parks'!A:C,2,FALSE)</f>
        <v>#N/A</v>
      </c>
      <c r="C110" s="123" t="s">
        <v>140</v>
      </c>
      <c r="D110" s="8" t="s">
        <v>141</v>
      </c>
      <c r="E110" s="13">
        <v>1957</v>
      </c>
      <c r="F110" s="13">
        <v>269</v>
      </c>
      <c r="G110" s="13">
        <v>1688</v>
      </c>
      <c r="H110" s="13">
        <v>68</v>
      </c>
      <c r="I110" s="128"/>
      <c r="J110" s="13">
        <v>3</v>
      </c>
      <c r="K110" s="13">
        <v>0</v>
      </c>
      <c r="L110" s="128"/>
      <c r="M110" s="13">
        <v>165</v>
      </c>
    </row>
    <row r="111" spans="2:13">
      <c r="B111" s="1" t="e">
        <f>VLOOKUP(C111,'Oldest Parks'!A:C,2,FALSE)</f>
        <v>#N/A</v>
      </c>
      <c r="C111" s="123" t="s">
        <v>140</v>
      </c>
      <c r="D111" s="84" t="s">
        <v>142</v>
      </c>
      <c r="E111" s="124">
        <v>708</v>
      </c>
      <c r="F111" s="124">
        <v>0</v>
      </c>
      <c r="G111" s="124">
        <v>708</v>
      </c>
      <c r="H111" s="124">
        <v>1</v>
      </c>
      <c r="I111" s="128"/>
      <c r="J111" s="124">
        <v>0</v>
      </c>
      <c r="K111" s="124">
        <v>0</v>
      </c>
      <c r="L111" s="128"/>
      <c r="M111" s="124">
        <v>0</v>
      </c>
    </row>
    <row r="112" spans="2:13">
      <c r="B112" s="1" t="e">
        <f>VLOOKUP(C112,'Oldest Parks'!A:C,2,FALSE)</f>
        <v>#N/A</v>
      </c>
      <c r="C112" s="50" t="s">
        <v>143</v>
      </c>
      <c r="D112" s="125" t="s">
        <v>38</v>
      </c>
      <c r="E112" s="122">
        <v>29760</v>
      </c>
      <c r="F112" s="122">
        <v>2678</v>
      </c>
      <c r="G112" s="122">
        <v>27082</v>
      </c>
      <c r="H112" s="122">
        <v>320</v>
      </c>
      <c r="I112" s="127"/>
      <c r="J112" s="122">
        <v>105</v>
      </c>
      <c r="K112" s="122">
        <v>10</v>
      </c>
      <c r="L112" s="127"/>
      <c r="M112" s="122">
        <v>0</v>
      </c>
    </row>
    <row r="113" spans="2:13">
      <c r="B113" s="1" t="e">
        <f>VLOOKUP(C113,'Oldest Parks'!A:C,2,FALSE)</f>
        <v>#N/A</v>
      </c>
      <c r="C113" s="123" t="s">
        <v>143</v>
      </c>
      <c r="D113" s="8" t="s">
        <v>144</v>
      </c>
      <c r="E113" s="13">
        <v>55</v>
      </c>
      <c r="F113" s="13">
        <v>55</v>
      </c>
      <c r="G113" s="13">
        <v>0</v>
      </c>
      <c r="H113" s="13">
        <v>1</v>
      </c>
      <c r="I113" s="128"/>
      <c r="J113" s="13">
        <v>53</v>
      </c>
      <c r="K113" s="13">
        <v>0</v>
      </c>
      <c r="L113" s="128"/>
      <c r="M113" s="13">
        <v>0</v>
      </c>
    </row>
    <row r="114" spans="2:13">
      <c r="B114" s="1" t="e">
        <f>VLOOKUP(C114,'Oldest Parks'!A:C,2,FALSE)</f>
        <v>#N/A</v>
      </c>
      <c r="C114" s="123" t="s">
        <v>143</v>
      </c>
      <c r="D114" s="8" t="s">
        <v>145</v>
      </c>
      <c r="E114" s="13">
        <v>439</v>
      </c>
      <c r="F114" s="13">
        <v>439</v>
      </c>
      <c r="G114" s="13">
        <v>0</v>
      </c>
      <c r="H114" s="13">
        <v>2</v>
      </c>
      <c r="I114" s="128"/>
      <c r="J114" s="13">
        <v>52</v>
      </c>
      <c r="K114" s="13">
        <v>0</v>
      </c>
      <c r="L114" s="128"/>
      <c r="M114" s="13">
        <v>0</v>
      </c>
    </row>
    <row r="115" spans="2:13">
      <c r="B115" s="1" t="e">
        <f>VLOOKUP(C115,'Oldest Parks'!A:C,2,FALSE)</f>
        <v>#N/A</v>
      </c>
      <c r="C115" s="123" t="s">
        <v>143</v>
      </c>
      <c r="D115" s="8" t="s">
        <v>146</v>
      </c>
      <c r="E115" s="13">
        <v>3713</v>
      </c>
      <c r="F115" s="13">
        <v>2180</v>
      </c>
      <c r="G115" s="13">
        <v>1533</v>
      </c>
      <c r="H115" s="13">
        <v>315</v>
      </c>
      <c r="I115" s="128"/>
      <c r="J115" s="13">
        <v>0</v>
      </c>
      <c r="K115" s="13">
        <v>10</v>
      </c>
      <c r="L115" s="128"/>
      <c r="M115" s="13">
        <v>0</v>
      </c>
    </row>
    <row r="116" spans="2:13">
      <c r="B116" s="1" t="e">
        <f>VLOOKUP(C116,'Oldest Parks'!A:C,2,FALSE)</f>
        <v>#N/A</v>
      </c>
      <c r="C116" s="123" t="s">
        <v>143</v>
      </c>
      <c r="D116" s="84" t="s">
        <v>147</v>
      </c>
      <c r="E116" s="124">
        <v>25553</v>
      </c>
      <c r="F116" s="124">
        <v>4</v>
      </c>
      <c r="G116" s="124">
        <v>25549</v>
      </c>
      <c r="H116" s="124">
        <v>2</v>
      </c>
      <c r="I116" s="128"/>
      <c r="J116" s="124">
        <v>0</v>
      </c>
      <c r="K116" s="124">
        <v>0</v>
      </c>
      <c r="L116" s="128"/>
      <c r="M116" s="124">
        <v>0</v>
      </c>
    </row>
    <row r="117" spans="2:13">
      <c r="B117" s="1" t="e">
        <f>VLOOKUP(C117,'Oldest Parks'!A:C,2,FALSE)</f>
        <v>#N/A</v>
      </c>
      <c r="C117" s="50" t="s">
        <v>148</v>
      </c>
      <c r="D117" s="125" t="s">
        <v>38</v>
      </c>
      <c r="E117" s="122">
        <v>12337</v>
      </c>
      <c r="F117" s="122">
        <v>6467</v>
      </c>
      <c r="G117" s="122">
        <v>5870</v>
      </c>
      <c r="H117" s="122">
        <v>291</v>
      </c>
      <c r="I117" s="127"/>
      <c r="J117" s="122">
        <v>0</v>
      </c>
      <c r="K117" s="122">
        <v>174</v>
      </c>
      <c r="L117" s="127"/>
      <c r="M117" s="122">
        <v>0</v>
      </c>
    </row>
    <row r="118" spans="2:13">
      <c r="B118" s="1" t="e">
        <f>VLOOKUP(C118,'Oldest Parks'!A:C,2,FALSE)</f>
        <v>#N/A</v>
      </c>
      <c r="C118" s="123" t="s">
        <v>148</v>
      </c>
      <c r="D118" s="84" t="s">
        <v>149</v>
      </c>
      <c r="E118" s="124">
        <v>12337</v>
      </c>
      <c r="F118" s="124">
        <v>6467</v>
      </c>
      <c r="G118" s="124">
        <v>5870</v>
      </c>
      <c r="H118" s="124">
        <v>291</v>
      </c>
      <c r="I118" s="128"/>
      <c r="J118" s="124">
        <v>0</v>
      </c>
      <c r="K118" s="124">
        <v>174</v>
      </c>
      <c r="L118" s="128"/>
      <c r="M118" s="124">
        <v>0</v>
      </c>
    </row>
    <row r="119" spans="2:13">
      <c r="B119" s="1" t="e">
        <f>VLOOKUP(C119,'Oldest Parks'!A:C,2,FALSE)</f>
        <v>#N/A</v>
      </c>
      <c r="C119" s="50" t="s">
        <v>150</v>
      </c>
      <c r="D119" s="125" t="s">
        <v>38</v>
      </c>
      <c r="E119" s="122">
        <v>24454</v>
      </c>
      <c r="F119" s="122">
        <v>1767</v>
      </c>
      <c r="G119" s="122">
        <v>22687</v>
      </c>
      <c r="H119" s="122">
        <v>70</v>
      </c>
      <c r="I119" s="127"/>
      <c r="J119" s="122">
        <v>450</v>
      </c>
      <c r="K119" s="122">
        <v>0</v>
      </c>
      <c r="L119" s="127"/>
      <c r="M119" s="122">
        <v>120371</v>
      </c>
    </row>
    <row r="120" spans="2:13">
      <c r="B120" s="1" t="e">
        <f>VLOOKUP(C120,'Oldest Parks'!A:C,2,FALSE)</f>
        <v>#N/A</v>
      </c>
      <c r="C120" s="123" t="s">
        <v>150</v>
      </c>
      <c r="D120" s="8" t="s">
        <v>151</v>
      </c>
      <c r="E120" s="13">
        <v>17996</v>
      </c>
      <c r="F120" s="13">
        <v>1</v>
      </c>
      <c r="G120" s="13">
        <v>17995</v>
      </c>
      <c r="H120" s="13">
        <v>1</v>
      </c>
      <c r="I120" s="128"/>
      <c r="J120" s="13">
        <v>0</v>
      </c>
      <c r="K120" s="13">
        <v>0</v>
      </c>
      <c r="L120" s="128"/>
      <c r="M120" s="13">
        <v>0</v>
      </c>
    </row>
    <row r="121" spans="2:13">
      <c r="B121" s="1" t="e">
        <f>VLOOKUP(C121,'Oldest Parks'!A:C,2,FALSE)</f>
        <v>#N/A</v>
      </c>
      <c r="C121" s="123" t="s">
        <v>150</v>
      </c>
      <c r="D121" s="8" t="s">
        <v>152</v>
      </c>
      <c r="E121" s="13">
        <v>5243</v>
      </c>
      <c r="F121" s="13">
        <v>846</v>
      </c>
      <c r="G121" s="13">
        <v>4397</v>
      </c>
      <c r="H121" s="13">
        <v>8</v>
      </c>
      <c r="I121" s="128"/>
      <c r="J121" s="13">
        <v>350</v>
      </c>
      <c r="K121" s="13">
        <v>0</v>
      </c>
      <c r="L121" s="128"/>
      <c r="M121" s="13">
        <v>120371</v>
      </c>
    </row>
    <row r="122" spans="2:13">
      <c r="B122" s="1" t="e">
        <f>VLOOKUP(C122,'Oldest Parks'!A:C,2,FALSE)</f>
        <v>#N/A</v>
      </c>
      <c r="C122" s="123" t="s">
        <v>150</v>
      </c>
      <c r="D122" s="84" t="s">
        <v>153</v>
      </c>
      <c r="E122" s="124">
        <v>1215</v>
      </c>
      <c r="F122" s="124">
        <v>920</v>
      </c>
      <c r="G122" s="124">
        <v>295</v>
      </c>
      <c r="H122" s="124">
        <v>61</v>
      </c>
      <c r="I122" s="128"/>
      <c r="J122" s="124">
        <v>100</v>
      </c>
      <c r="K122" s="124">
        <v>0</v>
      </c>
      <c r="L122" s="128"/>
      <c r="M122" s="124">
        <v>0</v>
      </c>
    </row>
    <row r="123" spans="2:13">
      <c r="B123" s="1" t="e">
        <f>VLOOKUP(C123,'Oldest Parks'!A:C,2,FALSE)</f>
        <v>#N/A</v>
      </c>
      <c r="C123" s="50" t="s">
        <v>154</v>
      </c>
      <c r="D123" s="125" t="s">
        <v>38</v>
      </c>
      <c r="E123" s="122">
        <v>2980</v>
      </c>
      <c r="F123" s="122">
        <v>2388</v>
      </c>
      <c r="G123" s="122">
        <v>592</v>
      </c>
      <c r="H123" s="122">
        <v>93</v>
      </c>
      <c r="I123" s="127"/>
      <c r="J123" s="122">
        <v>157</v>
      </c>
      <c r="K123" s="122">
        <v>0</v>
      </c>
      <c r="L123" s="127"/>
      <c r="M123" s="122">
        <v>0</v>
      </c>
    </row>
    <row r="124" spans="2:13">
      <c r="B124" s="1" t="e">
        <f>VLOOKUP(C124,'Oldest Parks'!A:C,2,FALSE)</f>
        <v>#N/A</v>
      </c>
      <c r="C124" s="123" t="s">
        <v>154</v>
      </c>
      <c r="D124" s="8" t="s">
        <v>155</v>
      </c>
      <c r="E124" s="13">
        <v>18</v>
      </c>
      <c r="F124" s="13">
        <v>0</v>
      </c>
      <c r="G124" s="13">
        <v>18</v>
      </c>
      <c r="H124" s="13">
        <v>1</v>
      </c>
      <c r="I124" s="128"/>
      <c r="J124" s="13">
        <v>0</v>
      </c>
      <c r="K124" s="13">
        <v>0</v>
      </c>
      <c r="L124" s="128"/>
      <c r="M124" s="13">
        <v>0</v>
      </c>
    </row>
    <row r="125" spans="2:13">
      <c r="B125" s="1" t="e">
        <f>VLOOKUP(C125,'Oldest Parks'!A:C,2,FALSE)</f>
        <v>#N/A</v>
      </c>
      <c r="C125" s="123" t="s">
        <v>154</v>
      </c>
      <c r="D125" s="8" t="s">
        <v>156</v>
      </c>
      <c r="E125" s="13">
        <v>144</v>
      </c>
      <c r="F125" s="13">
        <v>144</v>
      </c>
      <c r="G125" s="13">
        <v>0</v>
      </c>
      <c r="H125" s="13">
        <v>23</v>
      </c>
      <c r="I125" s="128"/>
      <c r="J125" s="13">
        <v>0</v>
      </c>
      <c r="K125" s="13">
        <v>0</v>
      </c>
      <c r="L125" s="128"/>
      <c r="M125" s="13">
        <v>0</v>
      </c>
    </row>
    <row r="126" spans="2:13">
      <c r="B126" s="1" t="e">
        <f>VLOOKUP(C126,'Oldest Parks'!A:C,2,FALSE)</f>
        <v>#N/A</v>
      </c>
      <c r="C126" s="123" t="s">
        <v>154</v>
      </c>
      <c r="D126" s="8" t="s">
        <v>157</v>
      </c>
      <c r="E126" s="13">
        <v>2226</v>
      </c>
      <c r="F126" s="13">
        <v>2110</v>
      </c>
      <c r="G126" s="13">
        <v>116</v>
      </c>
      <c r="H126" s="13">
        <v>67</v>
      </c>
      <c r="I126" s="128"/>
      <c r="J126" s="13">
        <v>13</v>
      </c>
      <c r="K126" s="13">
        <v>0</v>
      </c>
      <c r="L126" s="128"/>
      <c r="M126" s="13">
        <v>0</v>
      </c>
    </row>
    <row r="127" spans="2:13">
      <c r="B127" s="1" t="e">
        <f>VLOOKUP(C127,'Oldest Parks'!A:C,2,FALSE)</f>
        <v>#N/A</v>
      </c>
      <c r="C127" s="123" t="s">
        <v>154</v>
      </c>
      <c r="D127" s="84" t="s">
        <v>158</v>
      </c>
      <c r="E127" s="124">
        <v>592</v>
      </c>
      <c r="F127" s="124">
        <v>134</v>
      </c>
      <c r="G127" s="124">
        <v>458</v>
      </c>
      <c r="H127" s="124">
        <v>2</v>
      </c>
      <c r="I127" s="128"/>
      <c r="J127" s="124">
        <v>144</v>
      </c>
      <c r="K127" s="124">
        <v>0</v>
      </c>
      <c r="L127" s="128"/>
      <c r="M127" s="124">
        <v>0</v>
      </c>
    </row>
    <row r="128" spans="2:13">
      <c r="B128" s="1" t="e">
        <f>VLOOKUP(C128,'Oldest Parks'!A:C,2,FALSE)</f>
        <v>#N/A</v>
      </c>
      <c r="C128" s="50" t="s">
        <v>159</v>
      </c>
      <c r="D128" s="125" t="s">
        <v>38</v>
      </c>
      <c r="E128" s="122">
        <v>3151</v>
      </c>
      <c r="F128" s="122">
        <v>697</v>
      </c>
      <c r="G128" s="122">
        <v>2454</v>
      </c>
      <c r="H128" s="122">
        <v>66</v>
      </c>
      <c r="I128" s="127"/>
      <c r="J128" s="122">
        <v>0</v>
      </c>
      <c r="K128" s="122">
        <v>0</v>
      </c>
      <c r="L128" s="127"/>
      <c r="M128" s="122">
        <v>0</v>
      </c>
    </row>
    <row r="129" spans="2:13">
      <c r="B129" s="1" t="e">
        <f>VLOOKUP(C129,'Oldest Parks'!A:C,2,FALSE)</f>
        <v>#N/A</v>
      </c>
      <c r="C129" s="123" t="s">
        <v>159</v>
      </c>
      <c r="D129" s="8" t="s">
        <v>160</v>
      </c>
      <c r="E129" s="13">
        <v>200</v>
      </c>
      <c r="F129" s="13">
        <v>2</v>
      </c>
      <c r="G129" s="13">
        <v>198</v>
      </c>
      <c r="H129" s="13">
        <v>3</v>
      </c>
      <c r="I129" s="128"/>
      <c r="J129" s="13">
        <v>0</v>
      </c>
      <c r="K129" s="13">
        <v>0</v>
      </c>
      <c r="L129" s="128"/>
      <c r="M129" s="13">
        <v>0</v>
      </c>
    </row>
    <row r="130" spans="2:13">
      <c r="B130" s="1" t="e">
        <f>VLOOKUP(C130,'Oldest Parks'!A:C,2,FALSE)</f>
        <v>#N/A</v>
      </c>
      <c r="C130" s="123" t="s">
        <v>159</v>
      </c>
      <c r="D130" s="84" t="s">
        <v>161</v>
      </c>
      <c r="E130" s="124">
        <v>2951</v>
      </c>
      <c r="F130" s="124">
        <v>695</v>
      </c>
      <c r="G130" s="124">
        <v>2256</v>
      </c>
      <c r="H130" s="124">
        <v>63</v>
      </c>
      <c r="I130" s="128"/>
      <c r="J130" s="124">
        <v>0</v>
      </c>
      <c r="K130" s="124">
        <v>0</v>
      </c>
      <c r="L130" s="128"/>
      <c r="M130" s="124">
        <v>0</v>
      </c>
    </row>
    <row r="131" spans="2:13">
      <c r="B131" s="1" t="e">
        <f>VLOOKUP(C131,'Oldest Parks'!A:C,2,FALSE)</f>
        <v>#N/A</v>
      </c>
      <c r="C131" s="50" t="s">
        <v>162</v>
      </c>
      <c r="D131" s="125" t="s">
        <v>38</v>
      </c>
      <c r="E131" s="122">
        <v>991</v>
      </c>
      <c r="F131" s="122">
        <v>503</v>
      </c>
      <c r="G131" s="122">
        <v>488</v>
      </c>
      <c r="H131" s="122">
        <v>40</v>
      </c>
      <c r="I131" s="127"/>
      <c r="J131" s="122">
        <v>112</v>
      </c>
      <c r="K131" s="122">
        <v>0</v>
      </c>
      <c r="L131" s="127"/>
      <c r="M131" s="122">
        <v>0</v>
      </c>
    </row>
    <row r="132" spans="2:13">
      <c r="B132" s="1" t="e">
        <f>VLOOKUP(C132,'Oldest Parks'!A:C,2,FALSE)</f>
        <v>#N/A</v>
      </c>
      <c r="C132" s="123" t="s">
        <v>162</v>
      </c>
      <c r="D132" s="84" t="s">
        <v>163</v>
      </c>
      <c r="E132" s="124">
        <v>991</v>
      </c>
      <c r="F132" s="124">
        <v>503</v>
      </c>
      <c r="G132" s="124">
        <v>488</v>
      </c>
      <c r="H132" s="124">
        <v>40</v>
      </c>
      <c r="I132" s="128"/>
      <c r="J132" s="124">
        <v>112</v>
      </c>
      <c r="K132" s="124">
        <v>0</v>
      </c>
      <c r="L132" s="128"/>
      <c r="M132" s="124">
        <v>0</v>
      </c>
    </row>
    <row r="133" spans="2:13">
      <c r="B133" s="1" t="e">
        <f>VLOOKUP(C133,'Oldest Parks'!A:C,2,FALSE)</f>
        <v>#N/A</v>
      </c>
      <c r="C133" s="50" t="s">
        <v>164</v>
      </c>
      <c r="D133" s="125" t="s">
        <v>38</v>
      </c>
      <c r="E133" s="122">
        <v>2149</v>
      </c>
      <c r="F133" s="122">
        <v>964</v>
      </c>
      <c r="G133" s="122">
        <v>1185</v>
      </c>
      <c r="H133" s="122">
        <v>95</v>
      </c>
      <c r="I133" s="127"/>
      <c r="J133" s="122">
        <v>11</v>
      </c>
      <c r="K133" s="122">
        <v>88</v>
      </c>
      <c r="L133" s="127"/>
      <c r="M133" s="122">
        <v>0</v>
      </c>
    </row>
    <row r="134" spans="2:13">
      <c r="B134" s="1" t="e">
        <f>VLOOKUP(C134,'Oldest Parks'!A:C,2,FALSE)</f>
        <v>#N/A</v>
      </c>
      <c r="C134" s="123" t="s">
        <v>164</v>
      </c>
      <c r="D134" s="84" t="s">
        <v>165</v>
      </c>
      <c r="E134" s="124">
        <v>2149</v>
      </c>
      <c r="F134" s="124">
        <v>964</v>
      </c>
      <c r="G134" s="124">
        <v>1185</v>
      </c>
      <c r="H134" s="124">
        <v>95</v>
      </c>
      <c r="I134" s="128"/>
      <c r="J134" s="124">
        <v>11</v>
      </c>
      <c r="K134" s="124">
        <v>88</v>
      </c>
      <c r="L134" s="128"/>
      <c r="M134" s="124">
        <v>0</v>
      </c>
    </row>
    <row r="135" spans="2:13">
      <c r="B135" s="1" t="e">
        <f>VLOOKUP(C135,'Oldest Parks'!A:C,2,FALSE)</f>
        <v>#N/A</v>
      </c>
      <c r="C135" s="50" t="s">
        <v>166</v>
      </c>
      <c r="D135" s="125" t="s">
        <v>38</v>
      </c>
      <c r="E135" s="122">
        <v>8483</v>
      </c>
      <c r="F135" s="122">
        <v>3051</v>
      </c>
      <c r="G135" s="122">
        <v>5432</v>
      </c>
      <c r="H135" s="122">
        <v>189</v>
      </c>
      <c r="I135" s="127"/>
      <c r="J135" s="122">
        <v>2479</v>
      </c>
      <c r="K135" s="122">
        <v>4905</v>
      </c>
      <c r="L135" s="127"/>
      <c r="M135" s="122">
        <v>0</v>
      </c>
    </row>
    <row r="136" spans="2:13">
      <c r="B136" s="1" t="e">
        <f>VLOOKUP(C136,'Oldest Parks'!A:C,2,FALSE)</f>
        <v>#N/A</v>
      </c>
      <c r="C136" s="123" t="s">
        <v>166</v>
      </c>
      <c r="D136" s="8" t="s">
        <v>167</v>
      </c>
      <c r="E136" s="13">
        <v>8233</v>
      </c>
      <c r="F136" s="13">
        <v>3001</v>
      </c>
      <c r="G136" s="13">
        <v>5232</v>
      </c>
      <c r="H136" s="13">
        <v>188</v>
      </c>
      <c r="I136" s="128"/>
      <c r="J136" s="13">
        <v>2475</v>
      </c>
      <c r="K136" s="13">
        <v>4905</v>
      </c>
      <c r="L136" s="128"/>
      <c r="M136" s="13">
        <v>0</v>
      </c>
    </row>
    <row r="137" spans="2:13">
      <c r="B137" s="1" t="e">
        <f>VLOOKUP(C137,'Oldest Parks'!A:C,2,FALSE)</f>
        <v>#N/A</v>
      </c>
      <c r="C137" s="123" t="s">
        <v>166</v>
      </c>
      <c r="D137" s="84" t="s">
        <v>168</v>
      </c>
      <c r="E137" s="124">
        <v>250</v>
      </c>
      <c r="F137" s="124">
        <v>50</v>
      </c>
      <c r="G137" s="124">
        <v>200</v>
      </c>
      <c r="H137" s="124">
        <v>1</v>
      </c>
      <c r="I137" s="128"/>
      <c r="J137" s="124">
        <v>4</v>
      </c>
      <c r="K137" s="124">
        <v>0</v>
      </c>
      <c r="L137" s="128"/>
      <c r="M137" s="124">
        <v>0</v>
      </c>
    </row>
    <row r="138" spans="2:13">
      <c r="B138" s="1" t="e">
        <f>VLOOKUP(C138,'Oldest Parks'!A:C,2,FALSE)</f>
        <v>#N/A</v>
      </c>
      <c r="C138" s="50" t="s">
        <v>169</v>
      </c>
      <c r="D138" s="125" t="s">
        <v>38</v>
      </c>
      <c r="E138" s="122">
        <v>9111</v>
      </c>
      <c r="F138" s="122">
        <v>1324</v>
      </c>
      <c r="G138" s="122">
        <v>7787</v>
      </c>
      <c r="H138" s="122">
        <v>68</v>
      </c>
      <c r="I138" s="127"/>
      <c r="J138" s="122">
        <v>113</v>
      </c>
      <c r="K138" s="122">
        <v>635</v>
      </c>
      <c r="L138" s="127"/>
      <c r="M138" s="122">
        <v>0</v>
      </c>
    </row>
    <row r="139" spans="2:13">
      <c r="B139" s="1" t="e">
        <f>VLOOKUP(C139,'Oldest Parks'!A:C,2,FALSE)</f>
        <v>#N/A</v>
      </c>
      <c r="C139" s="123" t="s">
        <v>169</v>
      </c>
      <c r="D139" s="8" t="s">
        <v>170</v>
      </c>
      <c r="E139" s="13">
        <v>6167</v>
      </c>
      <c r="F139" s="13">
        <v>0</v>
      </c>
      <c r="G139" s="13">
        <v>6167</v>
      </c>
      <c r="H139" s="13">
        <v>1</v>
      </c>
      <c r="I139" s="128"/>
      <c r="J139" s="13">
        <v>0</v>
      </c>
      <c r="K139" s="13">
        <v>0</v>
      </c>
      <c r="L139" s="128"/>
      <c r="M139" s="13">
        <v>0</v>
      </c>
    </row>
    <row r="140" spans="2:13">
      <c r="B140" s="1" t="e">
        <f>VLOOKUP(C140,'Oldest Parks'!A:C,2,FALSE)</f>
        <v>#N/A</v>
      </c>
      <c r="C140" s="123" t="s">
        <v>169</v>
      </c>
      <c r="D140" s="84" t="s">
        <v>171</v>
      </c>
      <c r="E140" s="124">
        <v>2944</v>
      </c>
      <c r="F140" s="124">
        <v>1324</v>
      </c>
      <c r="G140" s="124">
        <v>1620</v>
      </c>
      <c r="H140" s="124">
        <v>67</v>
      </c>
      <c r="I140" s="128"/>
      <c r="J140" s="124">
        <v>113</v>
      </c>
      <c r="K140" s="124">
        <v>635</v>
      </c>
      <c r="L140" s="128"/>
      <c r="M140" s="124">
        <v>0</v>
      </c>
    </row>
    <row r="141" spans="2:13">
      <c r="B141" s="1" t="e">
        <f>VLOOKUP(C141,'Oldest Parks'!A:C,2,FALSE)</f>
        <v>#N/A</v>
      </c>
      <c r="C141" s="50" t="s">
        <v>172</v>
      </c>
      <c r="D141" s="125" t="s">
        <v>38</v>
      </c>
      <c r="E141" s="122">
        <v>238</v>
      </c>
      <c r="F141" s="122">
        <v>238</v>
      </c>
      <c r="G141" s="122">
        <v>0</v>
      </c>
      <c r="H141" s="122">
        <v>34</v>
      </c>
      <c r="I141" s="127"/>
      <c r="J141" s="122">
        <v>4</v>
      </c>
      <c r="K141" s="122">
        <v>0</v>
      </c>
      <c r="L141" s="127"/>
      <c r="M141" s="122">
        <v>0</v>
      </c>
    </row>
    <row r="142" spans="2:13">
      <c r="B142" s="1" t="e">
        <f>VLOOKUP(C142,'Oldest Parks'!A:C,2,FALSE)</f>
        <v>#N/A</v>
      </c>
      <c r="C142" s="123" t="s">
        <v>172</v>
      </c>
      <c r="D142" s="84" t="s">
        <v>173</v>
      </c>
      <c r="E142" s="124">
        <v>238</v>
      </c>
      <c r="F142" s="124">
        <v>238</v>
      </c>
      <c r="G142" s="124">
        <v>0</v>
      </c>
      <c r="H142" s="124">
        <v>34</v>
      </c>
      <c r="I142" s="128"/>
      <c r="J142" s="124">
        <v>4</v>
      </c>
      <c r="K142" s="124">
        <v>0</v>
      </c>
      <c r="L142" s="128"/>
      <c r="M142" s="124">
        <v>0</v>
      </c>
    </row>
    <row r="143" spans="2:13">
      <c r="B143" s="1" t="e">
        <f>VLOOKUP(C143,'Oldest Parks'!A:C,2,FALSE)</f>
        <v>#N/A</v>
      </c>
      <c r="C143" s="50" t="s">
        <v>174</v>
      </c>
      <c r="D143" s="125" t="s">
        <v>38</v>
      </c>
      <c r="E143" s="122">
        <v>35733</v>
      </c>
      <c r="F143" s="122">
        <v>5955</v>
      </c>
      <c r="G143" s="122">
        <v>29778</v>
      </c>
      <c r="H143" s="122">
        <v>336</v>
      </c>
      <c r="I143" s="127"/>
      <c r="J143" s="122">
        <v>96</v>
      </c>
      <c r="K143" s="122">
        <v>55</v>
      </c>
      <c r="L143" s="127"/>
      <c r="M143" s="122">
        <v>0</v>
      </c>
    </row>
    <row r="144" spans="2:13">
      <c r="B144" s="1" t="e">
        <f>VLOOKUP(C144,'Oldest Parks'!A:C,2,FALSE)</f>
        <v>#N/A</v>
      </c>
      <c r="C144" s="123" t="s">
        <v>174</v>
      </c>
      <c r="D144" s="8" t="s">
        <v>175</v>
      </c>
      <c r="E144" s="13">
        <v>11413</v>
      </c>
      <c r="F144" s="13">
        <v>0</v>
      </c>
      <c r="G144" s="13">
        <v>11413</v>
      </c>
      <c r="H144" s="13">
        <v>2</v>
      </c>
      <c r="I144" s="128"/>
      <c r="J144" s="13">
        <v>0</v>
      </c>
      <c r="K144" s="13">
        <v>0</v>
      </c>
      <c r="L144" s="128"/>
      <c r="M144" s="13">
        <v>0</v>
      </c>
    </row>
    <row r="145" spans="2:13">
      <c r="B145" s="1" t="e">
        <f>VLOOKUP(C145,'Oldest Parks'!A:C,2,FALSE)</f>
        <v>#N/A</v>
      </c>
      <c r="C145" s="123" t="s">
        <v>174</v>
      </c>
      <c r="D145" s="8" t="s">
        <v>176</v>
      </c>
      <c r="E145" s="13">
        <v>6205</v>
      </c>
      <c r="F145" s="13">
        <v>4950</v>
      </c>
      <c r="G145" s="13">
        <v>1255</v>
      </c>
      <c r="H145" s="13">
        <v>303</v>
      </c>
      <c r="I145" s="128"/>
      <c r="J145" s="13">
        <v>0</v>
      </c>
      <c r="K145" s="13">
        <v>55</v>
      </c>
      <c r="L145" s="128"/>
      <c r="M145" s="13">
        <v>0</v>
      </c>
    </row>
    <row r="146" spans="2:13">
      <c r="B146" s="1" t="e">
        <f>VLOOKUP(C146,'Oldest Parks'!A:C,2,FALSE)</f>
        <v>#N/A</v>
      </c>
      <c r="C146" s="123" t="s">
        <v>174</v>
      </c>
      <c r="D146" s="8" t="s">
        <v>177</v>
      </c>
      <c r="E146" s="13">
        <v>13175</v>
      </c>
      <c r="F146" s="13">
        <v>1005</v>
      </c>
      <c r="G146" s="13">
        <v>12170</v>
      </c>
      <c r="H146" s="13">
        <v>27</v>
      </c>
      <c r="I146" s="128"/>
      <c r="J146" s="13">
        <v>96</v>
      </c>
      <c r="K146" s="13">
        <v>0</v>
      </c>
      <c r="L146" s="128"/>
      <c r="M146" s="13">
        <v>0</v>
      </c>
    </row>
    <row r="147" spans="2:13">
      <c r="B147" s="1" t="e">
        <f>VLOOKUP(C147,'Oldest Parks'!A:C,2,FALSE)</f>
        <v>#N/A</v>
      </c>
      <c r="C147" s="123" t="s">
        <v>174</v>
      </c>
      <c r="D147" s="84" t="s">
        <v>178</v>
      </c>
      <c r="E147" s="124">
        <v>4940</v>
      </c>
      <c r="F147" s="124">
        <v>0</v>
      </c>
      <c r="G147" s="124">
        <v>4940</v>
      </c>
      <c r="H147" s="124">
        <v>4</v>
      </c>
      <c r="I147" s="128"/>
      <c r="J147" s="124">
        <v>0</v>
      </c>
      <c r="K147" s="124">
        <v>0</v>
      </c>
      <c r="L147" s="128"/>
      <c r="M147" s="124">
        <v>0</v>
      </c>
    </row>
    <row r="148" spans="2:13">
      <c r="B148" s="1" t="e">
        <f>VLOOKUP(C148,'Oldest Parks'!A:C,2,FALSE)</f>
        <v>#N/A</v>
      </c>
      <c r="C148" s="50" t="s">
        <v>179</v>
      </c>
      <c r="D148" s="125" t="s">
        <v>38</v>
      </c>
      <c r="E148" s="122">
        <v>41191</v>
      </c>
      <c r="F148" s="122">
        <v>20709</v>
      </c>
      <c r="G148" s="122">
        <v>20482</v>
      </c>
      <c r="H148" s="122">
        <v>490</v>
      </c>
      <c r="I148" s="127"/>
      <c r="J148" s="122">
        <v>12534</v>
      </c>
      <c r="K148" s="122">
        <v>2764</v>
      </c>
      <c r="L148" s="127"/>
      <c r="M148" s="122">
        <v>5538</v>
      </c>
    </row>
    <row r="149" spans="2:13">
      <c r="B149" s="1" t="e">
        <f>VLOOKUP(C149,'Oldest Parks'!A:C,2,FALSE)</f>
        <v>#N/A</v>
      </c>
      <c r="C149" s="123" t="s">
        <v>179</v>
      </c>
      <c r="D149" s="8" t="s">
        <v>180</v>
      </c>
      <c r="E149" s="13">
        <v>48</v>
      </c>
      <c r="F149" s="13">
        <v>48</v>
      </c>
      <c r="G149" s="13">
        <v>0</v>
      </c>
      <c r="H149" s="13">
        <v>6</v>
      </c>
      <c r="I149" s="128"/>
      <c r="J149" s="13">
        <v>0</v>
      </c>
      <c r="K149" s="13">
        <v>0</v>
      </c>
      <c r="L149" s="128"/>
      <c r="M149" s="13">
        <v>0</v>
      </c>
    </row>
    <row r="150" spans="2:13">
      <c r="B150" s="1" t="e">
        <f>VLOOKUP(C150,'Oldest Parks'!A:C,2,FALSE)</f>
        <v>#N/A</v>
      </c>
      <c r="C150" s="123" t="s">
        <v>179</v>
      </c>
      <c r="D150" s="8" t="s">
        <v>181</v>
      </c>
      <c r="E150" s="13">
        <v>204</v>
      </c>
      <c r="F150" s="13">
        <v>76</v>
      </c>
      <c r="G150" s="13">
        <v>128</v>
      </c>
      <c r="H150" s="13">
        <v>1</v>
      </c>
      <c r="I150" s="128"/>
      <c r="J150" s="13">
        <v>17</v>
      </c>
      <c r="K150" s="13">
        <v>0</v>
      </c>
      <c r="L150" s="128"/>
      <c r="M150" s="13">
        <v>0</v>
      </c>
    </row>
    <row r="151" spans="2:13">
      <c r="B151" s="1" t="e">
        <f>VLOOKUP(C151,'Oldest Parks'!A:C,2,FALSE)</f>
        <v>#N/A</v>
      </c>
      <c r="C151" s="123" t="s">
        <v>179</v>
      </c>
      <c r="D151" s="8" t="s">
        <v>182</v>
      </c>
      <c r="E151" s="13">
        <v>1963</v>
      </c>
      <c r="F151" s="13">
        <v>1963</v>
      </c>
      <c r="G151" s="13">
        <v>0</v>
      </c>
      <c r="H151" s="13">
        <v>2</v>
      </c>
      <c r="I151" s="128"/>
      <c r="J151" s="13">
        <v>0</v>
      </c>
      <c r="K151" s="13">
        <v>0</v>
      </c>
      <c r="L151" s="128"/>
      <c r="M151" s="13">
        <v>0</v>
      </c>
    </row>
    <row r="152" spans="2:13">
      <c r="B152" s="1" t="e">
        <f>VLOOKUP(C152,'Oldest Parks'!A:C,2,FALSE)</f>
        <v>#N/A</v>
      </c>
      <c r="C152" s="123" t="s">
        <v>179</v>
      </c>
      <c r="D152" s="8" t="s">
        <v>183</v>
      </c>
      <c r="E152" s="13">
        <v>15093</v>
      </c>
      <c r="F152" s="13">
        <v>5726</v>
      </c>
      <c r="G152" s="13">
        <v>9367</v>
      </c>
      <c r="H152" s="13">
        <v>56</v>
      </c>
      <c r="I152" s="128"/>
      <c r="J152" s="13">
        <v>277</v>
      </c>
      <c r="K152" s="13">
        <v>0</v>
      </c>
      <c r="L152" s="128"/>
      <c r="M152" s="13">
        <v>0</v>
      </c>
    </row>
    <row r="153" spans="2:13">
      <c r="B153" s="1" t="e">
        <f>VLOOKUP(C153,'Oldest Parks'!A:C,2,FALSE)</f>
        <v>#N/A</v>
      </c>
      <c r="C153" s="123" t="s">
        <v>179</v>
      </c>
      <c r="D153" s="8" t="s">
        <v>184</v>
      </c>
      <c r="E153" s="13">
        <v>2</v>
      </c>
      <c r="F153" s="13">
        <v>2</v>
      </c>
      <c r="G153" s="13">
        <v>0</v>
      </c>
      <c r="H153" s="13">
        <v>2</v>
      </c>
      <c r="I153" s="128"/>
      <c r="J153" s="13">
        <v>0</v>
      </c>
      <c r="K153" s="13">
        <v>0</v>
      </c>
      <c r="L153" s="128"/>
      <c r="M153" s="13">
        <v>0</v>
      </c>
    </row>
    <row r="154" spans="2:13">
      <c r="B154" s="1" t="e">
        <f>VLOOKUP(C154,'Oldest Parks'!A:C,2,FALSE)</f>
        <v>#N/A</v>
      </c>
      <c r="C154" s="123" t="s">
        <v>179</v>
      </c>
      <c r="D154" s="8" t="s">
        <v>185</v>
      </c>
      <c r="E154" s="13">
        <v>21086</v>
      </c>
      <c r="F154" s="13">
        <v>11023</v>
      </c>
      <c r="G154" s="13">
        <v>10063</v>
      </c>
      <c r="H154" s="13">
        <v>375</v>
      </c>
      <c r="I154" s="128"/>
      <c r="J154" s="13">
        <v>12240</v>
      </c>
      <c r="K154" s="13">
        <v>2637</v>
      </c>
      <c r="L154" s="128"/>
      <c r="M154" s="13">
        <v>5217</v>
      </c>
    </row>
    <row r="155" spans="2:13">
      <c r="B155" s="1" t="e">
        <f>VLOOKUP(C155,'Oldest Parks'!A:C,2,FALSE)</f>
        <v>#N/A</v>
      </c>
      <c r="C155" s="123" t="s">
        <v>179</v>
      </c>
      <c r="D155" s="8" t="s">
        <v>186</v>
      </c>
      <c r="E155" s="13">
        <v>1983</v>
      </c>
      <c r="F155" s="13">
        <v>1070</v>
      </c>
      <c r="G155" s="13">
        <v>913</v>
      </c>
      <c r="H155" s="13">
        <v>24</v>
      </c>
      <c r="I155" s="128"/>
      <c r="J155" s="13">
        <v>0</v>
      </c>
      <c r="K155" s="13">
        <v>0</v>
      </c>
      <c r="L155" s="128"/>
      <c r="M155" s="13">
        <v>316</v>
      </c>
    </row>
    <row r="156" spans="2:13">
      <c r="B156" s="1" t="e">
        <f>VLOOKUP(C156,'Oldest Parks'!A:C,2,FALSE)</f>
        <v>#N/A</v>
      </c>
      <c r="C156" s="123" t="s">
        <v>179</v>
      </c>
      <c r="D156" s="8" t="s">
        <v>187</v>
      </c>
      <c r="E156" s="13">
        <v>14</v>
      </c>
      <c r="F156" s="13">
        <v>14</v>
      </c>
      <c r="G156" s="13">
        <v>0</v>
      </c>
      <c r="H156" s="13">
        <v>3</v>
      </c>
      <c r="I156" s="128"/>
      <c r="J156" s="13">
        <v>0</v>
      </c>
      <c r="K156" s="13">
        <v>127</v>
      </c>
      <c r="L156" s="128"/>
      <c r="M156" s="13">
        <v>0</v>
      </c>
    </row>
    <row r="157" spans="2:13">
      <c r="B157" s="1" t="e">
        <f>VLOOKUP(C157,'Oldest Parks'!A:C,2,FALSE)</f>
        <v>#N/A</v>
      </c>
      <c r="C157" s="123" t="s">
        <v>179</v>
      </c>
      <c r="D157" s="8" t="s">
        <v>188</v>
      </c>
      <c r="E157" s="13">
        <v>85</v>
      </c>
      <c r="F157" s="13">
        <v>74</v>
      </c>
      <c r="G157" s="13">
        <v>11</v>
      </c>
      <c r="H157" s="13">
        <v>20</v>
      </c>
      <c r="I157" s="128"/>
      <c r="J157" s="13">
        <v>0</v>
      </c>
      <c r="K157" s="13">
        <v>0</v>
      </c>
      <c r="L157" s="128"/>
      <c r="M157" s="13">
        <v>5</v>
      </c>
    </row>
    <row r="158" spans="2:13">
      <c r="B158" s="1" t="e">
        <f>VLOOKUP(C158,'Oldest Parks'!A:C,2,FALSE)</f>
        <v>#N/A</v>
      </c>
      <c r="C158" s="123" t="s">
        <v>179</v>
      </c>
      <c r="D158" s="8" t="s">
        <v>189</v>
      </c>
      <c r="E158" s="13">
        <v>430</v>
      </c>
      <c r="F158" s="13">
        <v>430</v>
      </c>
      <c r="G158" s="13">
        <v>0</v>
      </c>
      <c r="H158" s="13">
        <v>0</v>
      </c>
      <c r="I158" s="128"/>
      <c r="J158" s="13">
        <v>0</v>
      </c>
      <c r="K158" s="13">
        <v>0</v>
      </c>
      <c r="L158" s="128"/>
      <c r="M158" s="13">
        <v>0</v>
      </c>
    </row>
    <row r="159" spans="2:13">
      <c r="B159" s="1" t="e">
        <f>VLOOKUP(C159,'Oldest Parks'!A:C,2,FALSE)</f>
        <v>#N/A</v>
      </c>
      <c r="C159" s="123" t="s">
        <v>179</v>
      </c>
      <c r="D159" s="84" t="s">
        <v>190</v>
      </c>
      <c r="E159" s="124">
        <v>283</v>
      </c>
      <c r="F159" s="124">
        <v>283</v>
      </c>
      <c r="G159" s="124">
        <v>0</v>
      </c>
      <c r="H159" s="124">
        <v>1</v>
      </c>
      <c r="I159" s="128"/>
      <c r="J159" s="124">
        <v>0</v>
      </c>
      <c r="K159" s="124">
        <v>0</v>
      </c>
      <c r="L159" s="128"/>
      <c r="M159" s="124">
        <v>0</v>
      </c>
    </row>
    <row r="160" spans="2:13">
      <c r="B160" s="1" t="e">
        <f>VLOOKUP(C160,'Oldest Parks'!A:C,2,FALSE)</f>
        <v>#N/A</v>
      </c>
      <c r="C160" s="50" t="s">
        <v>191</v>
      </c>
      <c r="D160" s="125" t="s">
        <v>38</v>
      </c>
      <c r="E160" s="122">
        <v>12195</v>
      </c>
      <c r="F160" s="122">
        <v>2376</v>
      </c>
      <c r="G160" s="122">
        <v>9819</v>
      </c>
      <c r="H160" s="122">
        <v>80</v>
      </c>
      <c r="I160" s="127"/>
      <c r="J160" s="122">
        <v>10</v>
      </c>
      <c r="K160" s="122">
        <v>950</v>
      </c>
      <c r="L160" s="127"/>
      <c r="M160" s="122">
        <v>59214</v>
      </c>
    </row>
    <row r="161" spans="2:13">
      <c r="B161" s="1" t="e">
        <f>VLOOKUP(C161,'Oldest Parks'!A:C,2,FALSE)</f>
        <v>#N/A</v>
      </c>
      <c r="C161" s="123" t="s">
        <v>191</v>
      </c>
      <c r="D161" s="8" t="s">
        <v>192</v>
      </c>
      <c r="E161" s="13">
        <v>11237</v>
      </c>
      <c r="F161" s="13">
        <v>2037</v>
      </c>
      <c r="G161" s="13">
        <v>9200</v>
      </c>
      <c r="H161" s="13">
        <v>77</v>
      </c>
      <c r="I161" s="128"/>
      <c r="J161" s="13">
        <v>1</v>
      </c>
      <c r="K161" s="13">
        <v>933</v>
      </c>
      <c r="L161" s="128"/>
      <c r="M161" s="13">
        <v>214</v>
      </c>
    </row>
    <row r="162" spans="2:13">
      <c r="B162" s="1" t="e">
        <f>VLOOKUP(C162,'Oldest Parks'!A:C,2,FALSE)</f>
        <v>#N/A</v>
      </c>
      <c r="C162" s="123" t="s">
        <v>191</v>
      </c>
      <c r="D162" s="84" t="s">
        <v>193</v>
      </c>
      <c r="E162" s="124">
        <v>958</v>
      </c>
      <c r="F162" s="124">
        <v>339</v>
      </c>
      <c r="G162" s="124">
        <v>619</v>
      </c>
      <c r="H162" s="124">
        <v>3</v>
      </c>
      <c r="I162" s="128"/>
      <c r="J162" s="124">
        <v>9</v>
      </c>
      <c r="K162" s="124">
        <v>17</v>
      </c>
      <c r="L162" s="128"/>
      <c r="M162" s="124">
        <v>59000</v>
      </c>
    </row>
    <row r="163" spans="2:13">
      <c r="B163" s="1" t="e">
        <f>VLOOKUP(C163,'Oldest Parks'!A:C,2,FALSE)</f>
        <v>#N/A</v>
      </c>
      <c r="C163" s="50" t="s">
        <v>194</v>
      </c>
      <c r="D163" s="125" t="s">
        <v>38</v>
      </c>
      <c r="E163" s="122">
        <v>2027</v>
      </c>
      <c r="F163" s="122">
        <v>1533</v>
      </c>
      <c r="G163" s="122">
        <v>494</v>
      </c>
      <c r="H163" s="122">
        <v>103</v>
      </c>
      <c r="I163" s="127"/>
      <c r="J163" s="122">
        <v>5</v>
      </c>
      <c r="K163" s="122">
        <v>295</v>
      </c>
      <c r="L163" s="127"/>
      <c r="M163" s="122">
        <v>0</v>
      </c>
    </row>
    <row r="164" spans="2:13">
      <c r="B164" s="1" t="e">
        <f>VLOOKUP(C164,'Oldest Parks'!A:C,2,FALSE)</f>
        <v>#N/A</v>
      </c>
      <c r="C164" s="123" t="s">
        <v>194</v>
      </c>
      <c r="D164" s="8" t="s">
        <v>195</v>
      </c>
      <c r="E164" s="13">
        <v>55</v>
      </c>
      <c r="F164" s="13">
        <v>0</v>
      </c>
      <c r="G164" s="13">
        <v>55</v>
      </c>
      <c r="H164" s="13">
        <v>1</v>
      </c>
      <c r="I164" s="128"/>
      <c r="J164" s="13">
        <v>0</v>
      </c>
      <c r="K164" s="13">
        <v>0</v>
      </c>
      <c r="L164" s="128"/>
      <c r="M164" s="13">
        <v>0</v>
      </c>
    </row>
    <row r="165" spans="2:13">
      <c r="B165" s="1" t="e">
        <f>VLOOKUP(C165,'Oldest Parks'!A:C,2,FALSE)</f>
        <v>#N/A</v>
      </c>
      <c r="C165" s="123" t="s">
        <v>194</v>
      </c>
      <c r="D165" s="84" t="s">
        <v>196</v>
      </c>
      <c r="E165" s="124">
        <v>1972</v>
      </c>
      <c r="F165" s="124">
        <v>1533</v>
      </c>
      <c r="G165" s="124">
        <v>439</v>
      </c>
      <c r="H165" s="124">
        <v>102</v>
      </c>
      <c r="I165" s="128"/>
      <c r="J165" s="124">
        <v>5</v>
      </c>
      <c r="K165" s="124">
        <v>295</v>
      </c>
      <c r="L165" s="128"/>
      <c r="M165" s="124">
        <v>0</v>
      </c>
    </row>
    <row r="166" spans="2:13">
      <c r="B166" s="1" t="e">
        <f>VLOOKUP(C166,'Oldest Parks'!A:C,2,FALSE)</f>
        <v>#N/A</v>
      </c>
      <c r="C166" s="50" t="s">
        <v>197</v>
      </c>
      <c r="D166" s="125" t="s">
        <v>38</v>
      </c>
      <c r="E166" s="122">
        <v>70602</v>
      </c>
      <c r="F166" s="122">
        <v>8415</v>
      </c>
      <c r="G166" s="122">
        <v>62187</v>
      </c>
      <c r="H166" s="122">
        <v>421</v>
      </c>
      <c r="I166" s="127"/>
      <c r="J166" s="122">
        <v>254</v>
      </c>
      <c r="K166" s="122">
        <v>0</v>
      </c>
      <c r="L166" s="127"/>
      <c r="M166" s="122">
        <v>422731</v>
      </c>
    </row>
    <row r="167" spans="2:13">
      <c r="B167" s="1" t="e">
        <f>VLOOKUP(C167,'Oldest Parks'!A:C,2,FALSE)</f>
        <v>#N/A</v>
      </c>
      <c r="C167" s="123" t="s">
        <v>197</v>
      </c>
      <c r="D167" s="8" t="s">
        <v>198</v>
      </c>
      <c r="E167" s="13">
        <v>9781</v>
      </c>
      <c r="F167" s="13">
        <v>0</v>
      </c>
      <c r="G167" s="13">
        <v>9781</v>
      </c>
      <c r="H167" s="13">
        <v>2</v>
      </c>
      <c r="I167" s="128"/>
      <c r="J167" s="13">
        <v>5</v>
      </c>
      <c r="K167" s="13">
        <v>0</v>
      </c>
      <c r="L167" s="128"/>
      <c r="M167" s="13">
        <v>0</v>
      </c>
    </row>
    <row r="168" spans="2:13">
      <c r="B168" s="1" t="e">
        <f>VLOOKUP(C168,'Oldest Parks'!A:C,2,FALSE)</f>
        <v>#N/A</v>
      </c>
      <c r="C168" s="123" t="s">
        <v>197</v>
      </c>
      <c r="D168" s="8" t="s">
        <v>199</v>
      </c>
      <c r="E168" s="13">
        <v>8156</v>
      </c>
      <c r="F168" s="13">
        <v>315</v>
      </c>
      <c r="G168" s="13">
        <v>7841</v>
      </c>
      <c r="H168" s="13">
        <v>6</v>
      </c>
      <c r="I168" s="128"/>
      <c r="J168" s="13">
        <v>86</v>
      </c>
      <c r="K168" s="13">
        <v>0</v>
      </c>
      <c r="L168" s="128"/>
      <c r="M168" s="13">
        <v>230</v>
      </c>
    </row>
    <row r="169" spans="2:13">
      <c r="B169" s="1" t="e">
        <f>VLOOKUP(C169,'Oldest Parks'!A:C,2,FALSE)</f>
        <v>#N/A</v>
      </c>
      <c r="C169" s="123" t="s">
        <v>197</v>
      </c>
      <c r="D169" s="8" t="s">
        <v>200</v>
      </c>
      <c r="E169" s="13">
        <v>36795</v>
      </c>
      <c r="F169" s="13">
        <v>8100</v>
      </c>
      <c r="G169" s="13">
        <v>28695</v>
      </c>
      <c r="H169" s="13">
        <v>404</v>
      </c>
      <c r="I169" s="128"/>
      <c r="J169" s="13">
        <v>163</v>
      </c>
      <c r="K169" s="13">
        <v>0</v>
      </c>
      <c r="L169" s="128"/>
      <c r="M169" s="13">
        <v>0</v>
      </c>
    </row>
    <row r="170" spans="2:13">
      <c r="B170" s="1" t="e">
        <f>VLOOKUP(C170,'Oldest Parks'!A:C,2,FALSE)</f>
        <v>#N/A</v>
      </c>
      <c r="C170" s="123" t="s">
        <v>197</v>
      </c>
      <c r="D170" s="8" t="s">
        <v>201</v>
      </c>
      <c r="E170" s="13">
        <v>7470</v>
      </c>
      <c r="F170" s="13">
        <v>0</v>
      </c>
      <c r="G170" s="13">
        <v>7470</v>
      </c>
      <c r="H170" s="13">
        <v>7</v>
      </c>
      <c r="I170" s="128"/>
      <c r="J170" s="13">
        <v>0</v>
      </c>
      <c r="K170" s="13">
        <v>0</v>
      </c>
      <c r="L170" s="128"/>
      <c r="M170" s="13">
        <v>422501</v>
      </c>
    </row>
    <row r="171" spans="2:13">
      <c r="B171" s="1" t="e">
        <f>VLOOKUP(C171,'Oldest Parks'!A:C,2,FALSE)</f>
        <v>#N/A</v>
      </c>
      <c r="C171" s="123" t="s">
        <v>197</v>
      </c>
      <c r="D171" s="84" t="s">
        <v>202</v>
      </c>
      <c r="E171" s="124">
        <v>8400</v>
      </c>
      <c r="F171" s="124">
        <v>0</v>
      </c>
      <c r="G171" s="124">
        <v>8400</v>
      </c>
      <c r="H171" s="124">
        <v>2</v>
      </c>
      <c r="I171" s="128"/>
      <c r="J171" s="124">
        <v>0</v>
      </c>
      <c r="K171" s="124">
        <v>0</v>
      </c>
      <c r="L171" s="128"/>
      <c r="M171" s="124">
        <v>0</v>
      </c>
    </row>
    <row r="172" spans="2:13">
      <c r="B172" s="1" t="e">
        <f>VLOOKUP(C172,'Oldest Parks'!A:C,2,FALSE)</f>
        <v>#N/A</v>
      </c>
      <c r="C172" s="50" t="s">
        <v>203</v>
      </c>
      <c r="D172" s="125" t="s">
        <v>38</v>
      </c>
      <c r="E172" s="122">
        <v>1089</v>
      </c>
      <c r="F172" s="122">
        <v>635</v>
      </c>
      <c r="G172" s="122">
        <v>454</v>
      </c>
      <c r="H172" s="122">
        <v>71</v>
      </c>
      <c r="I172" s="127"/>
      <c r="J172" s="122">
        <v>600</v>
      </c>
      <c r="K172" s="122">
        <v>0</v>
      </c>
      <c r="L172" s="127"/>
      <c r="M172" s="122">
        <v>0</v>
      </c>
    </row>
    <row r="173" spans="2:13">
      <c r="B173" s="1" t="e">
        <f>VLOOKUP(C173,'Oldest Parks'!A:C,2,FALSE)</f>
        <v>#N/A</v>
      </c>
      <c r="C173" s="123" t="s">
        <v>203</v>
      </c>
      <c r="D173" s="8" t="s">
        <v>204</v>
      </c>
      <c r="E173" s="13">
        <v>283</v>
      </c>
      <c r="F173" s="13">
        <v>197</v>
      </c>
      <c r="G173" s="13">
        <v>86</v>
      </c>
      <c r="H173" s="13">
        <v>2</v>
      </c>
      <c r="I173" s="128"/>
      <c r="J173" s="13">
        <v>0</v>
      </c>
      <c r="K173" s="13">
        <v>0</v>
      </c>
      <c r="L173" s="128"/>
      <c r="M173" s="13">
        <v>0</v>
      </c>
    </row>
    <row r="174" spans="2:13">
      <c r="B174" s="1" t="e">
        <f>VLOOKUP(C174,'Oldest Parks'!A:C,2,FALSE)</f>
        <v>#N/A</v>
      </c>
      <c r="C174" s="123" t="s">
        <v>203</v>
      </c>
      <c r="D174" s="8" t="s">
        <v>205</v>
      </c>
      <c r="E174" s="13">
        <v>206</v>
      </c>
      <c r="F174" s="13">
        <v>186</v>
      </c>
      <c r="G174" s="13">
        <v>20</v>
      </c>
      <c r="H174" s="13">
        <v>68</v>
      </c>
      <c r="I174" s="128"/>
      <c r="J174" s="13">
        <v>0</v>
      </c>
      <c r="K174" s="13">
        <v>0</v>
      </c>
      <c r="L174" s="128"/>
      <c r="M174" s="13">
        <v>0</v>
      </c>
    </row>
    <row r="175" spans="2:13">
      <c r="B175" s="1" t="e">
        <f>VLOOKUP(C175,'Oldest Parks'!A:C,2,FALSE)</f>
        <v>#N/A</v>
      </c>
      <c r="C175" s="123" t="s">
        <v>203</v>
      </c>
      <c r="D175" s="84" t="s">
        <v>206</v>
      </c>
      <c r="E175" s="124">
        <v>600</v>
      </c>
      <c r="F175" s="124">
        <v>252</v>
      </c>
      <c r="G175" s="124">
        <v>348</v>
      </c>
      <c r="H175" s="124">
        <v>1</v>
      </c>
      <c r="I175" s="128"/>
      <c r="J175" s="124">
        <v>600</v>
      </c>
      <c r="K175" s="124">
        <v>0</v>
      </c>
      <c r="L175" s="128"/>
      <c r="M175" s="124">
        <v>0</v>
      </c>
    </row>
    <row r="176" spans="2:13">
      <c r="B176" s="1" t="e">
        <f>VLOOKUP(C176,'Oldest Parks'!A:C,2,FALSE)</f>
        <v>#N/A</v>
      </c>
      <c r="C176" s="50" t="s">
        <v>207</v>
      </c>
      <c r="D176" s="125" t="s">
        <v>38</v>
      </c>
      <c r="E176" s="122">
        <v>18816</v>
      </c>
      <c r="F176" s="122">
        <v>8546</v>
      </c>
      <c r="G176" s="122">
        <v>10270</v>
      </c>
      <c r="H176" s="122">
        <v>230</v>
      </c>
      <c r="I176" s="127"/>
      <c r="J176" s="122">
        <v>382</v>
      </c>
      <c r="K176" s="122">
        <v>271</v>
      </c>
      <c r="L176" s="127"/>
      <c r="M176" s="122">
        <v>15860</v>
      </c>
    </row>
    <row r="177" spans="2:13">
      <c r="B177" s="1" t="e">
        <f>VLOOKUP(C177,'Oldest Parks'!A:C,2,FALSE)</f>
        <v>#N/A</v>
      </c>
      <c r="C177" s="123" t="s">
        <v>207</v>
      </c>
      <c r="D177" s="8" t="s">
        <v>208</v>
      </c>
      <c r="E177" s="13">
        <v>5390</v>
      </c>
      <c r="F177" s="13">
        <v>740</v>
      </c>
      <c r="G177" s="13">
        <v>4650</v>
      </c>
      <c r="H177" s="13">
        <v>9</v>
      </c>
      <c r="I177" s="128"/>
      <c r="J177" s="13">
        <v>250</v>
      </c>
      <c r="K177" s="13">
        <v>0</v>
      </c>
      <c r="L177" s="128"/>
      <c r="M177" s="13">
        <v>15860</v>
      </c>
    </row>
    <row r="178" spans="2:13">
      <c r="B178" s="1" t="e">
        <f>VLOOKUP(C178,'Oldest Parks'!A:C,2,FALSE)</f>
        <v>#N/A</v>
      </c>
      <c r="C178" s="123" t="s">
        <v>207</v>
      </c>
      <c r="D178" s="84" t="s">
        <v>209</v>
      </c>
      <c r="E178" s="124">
        <v>13426</v>
      </c>
      <c r="F178" s="124">
        <v>7806</v>
      </c>
      <c r="G178" s="124">
        <v>5620</v>
      </c>
      <c r="H178" s="124">
        <v>221</v>
      </c>
      <c r="I178" s="128"/>
      <c r="J178" s="124">
        <v>132</v>
      </c>
      <c r="K178" s="124">
        <v>271</v>
      </c>
      <c r="L178" s="128"/>
      <c r="M178" s="124">
        <v>0</v>
      </c>
    </row>
    <row r="179" spans="2:13">
      <c r="B179" s="1" t="e">
        <f>VLOOKUP(C179,'Oldest Parks'!A:C,2,FALSE)</f>
        <v>#N/A</v>
      </c>
      <c r="C179" s="50" t="s">
        <v>210</v>
      </c>
      <c r="D179" s="125" t="s">
        <v>38</v>
      </c>
      <c r="E179" s="122">
        <v>2432</v>
      </c>
      <c r="F179" s="122">
        <v>1456</v>
      </c>
      <c r="G179" s="122">
        <v>976</v>
      </c>
      <c r="H179" s="122">
        <v>91</v>
      </c>
      <c r="I179" s="127"/>
      <c r="J179" s="122">
        <v>11</v>
      </c>
      <c r="K179" s="122">
        <v>272</v>
      </c>
      <c r="L179" s="127"/>
      <c r="M179" s="122">
        <v>0</v>
      </c>
    </row>
    <row r="180" spans="2:13">
      <c r="B180" s="1" t="e">
        <f>VLOOKUP(C180,'Oldest Parks'!A:C,2,FALSE)</f>
        <v>#N/A</v>
      </c>
      <c r="C180" s="123" t="s">
        <v>210</v>
      </c>
      <c r="D180" s="8" t="s">
        <v>211</v>
      </c>
      <c r="E180" s="13">
        <v>1375</v>
      </c>
      <c r="F180" s="13">
        <v>1085</v>
      </c>
      <c r="G180" s="13">
        <v>290</v>
      </c>
      <c r="H180" s="13">
        <v>90</v>
      </c>
      <c r="I180" s="128"/>
      <c r="J180" s="13">
        <v>11</v>
      </c>
      <c r="K180" s="13">
        <v>272</v>
      </c>
      <c r="L180" s="128"/>
      <c r="M180" s="13">
        <v>0</v>
      </c>
    </row>
    <row r="181" spans="2:13">
      <c r="B181" s="1" t="e">
        <f>VLOOKUP(C181,'Oldest Parks'!A:C,2,FALSE)</f>
        <v>#N/A</v>
      </c>
      <c r="C181" s="123" t="s">
        <v>210</v>
      </c>
      <c r="D181" s="84" t="s">
        <v>212</v>
      </c>
      <c r="E181" s="124">
        <v>1057</v>
      </c>
      <c r="F181" s="124">
        <v>371</v>
      </c>
      <c r="G181" s="124">
        <v>686</v>
      </c>
      <c r="H181" s="124">
        <v>1</v>
      </c>
      <c r="I181" s="128"/>
      <c r="J181" s="124">
        <v>0</v>
      </c>
      <c r="K181" s="124">
        <v>0</v>
      </c>
      <c r="L181" s="128"/>
      <c r="M181" s="124">
        <v>0</v>
      </c>
    </row>
    <row r="182" spans="2:13">
      <c r="B182" s="1" t="e">
        <f>VLOOKUP(C182,'Oldest Parks'!A:C,2,FALSE)</f>
        <v>#N/A</v>
      </c>
      <c r="C182" s="50" t="s">
        <v>213</v>
      </c>
      <c r="D182" s="125" t="s">
        <v>38</v>
      </c>
      <c r="E182" s="122">
        <v>4420</v>
      </c>
      <c r="F182" s="122">
        <v>2443</v>
      </c>
      <c r="G182" s="122">
        <v>1977</v>
      </c>
      <c r="H182" s="122">
        <v>103</v>
      </c>
      <c r="I182" s="127"/>
      <c r="J182" s="122">
        <v>57</v>
      </c>
      <c r="K182" s="122">
        <v>40</v>
      </c>
      <c r="L182" s="127"/>
      <c r="M182" s="122">
        <v>59</v>
      </c>
    </row>
    <row r="183" spans="2:13">
      <c r="B183" s="1" t="e">
        <f>VLOOKUP(C183,'Oldest Parks'!A:C,2,FALSE)</f>
        <v>#N/A</v>
      </c>
      <c r="C183" s="123" t="s">
        <v>213</v>
      </c>
      <c r="D183" s="8" t="s">
        <v>214</v>
      </c>
      <c r="E183" s="13">
        <v>13</v>
      </c>
      <c r="F183" s="13">
        <v>10</v>
      </c>
      <c r="G183" s="13">
        <v>3</v>
      </c>
      <c r="H183" s="13">
        <v>1</v>
      </c>
      <c r="I183" s="128"/>
      <c r="J183" s="13">
        <v>0</v>
      </c>
      <c r="K183" s="13">
        <v>0</v>
      </c>
      <c r="L183" s="128"/>
      <c r="M183" s="13">
        <v>0</v>
      </c>
    </row>
    <row r="184" spans="2:13">
      <c r="B184" s="1" t="e">
        <f>VLOOKUP(C184,'Oldest Parks'!A:C,2,FALSE)</f>
        <v>#N/A</v>
      </c>
      <c r="C184" s="123" t="s">
        <v>213</v>
      </c>
      <c r="D184" s="84" t="s">
        <v>215</v>
      </c>
      <c r="E184" s="124">
        <v>4407</v>
      </c>
      <c r="F184" s="124">
        <v>2433</v>
      </c>
      <c r="G184" s="124">
        <v>1974</v>
      </c>
      <c r="H184" s="124">
        <v>102</v>
      </c>
      <c r="I184" s="128"/>
      <c r="J184" s="124">
        <v>57</v>
      </c>
      <c r="K184" s="124">
        <v>40</v>
      </c>
      <c r="L184" s="128"/>
      <c r="M184" s="124">
        <v>59</v>
      </c>
    </row>
    <row r="185" spans="2:13">
      <c r="B185" s="1" t="e">
        <f>VLOOKUP(C185,'Oldest Parks'!A:C,2,FALSE)</f>
        <v>#N/A</v>
      </c>
      <c r="C185" s="50" t="s">
        <v>216</v>
      </c>
      <c r="D185" s="125" t="s">
        <v>38</v>
      </c>
      <c r="E185" s="122">
        <v>3839</v>
      </c>
      <c r="F185" s="122">
        <v>3222</v>
      </c>
      <c r="G185" s="122">
        <v>617</v>
      </c>
      <c r="H185" s="122">
        <v>148</v>
      </c>
      <c r="I185" s="127"/>
      <c r="J185" s="122">
        <v>330</v>
      </c>
      <c r="K185" s="122">
        <v>21</v>
      </c>
      <c r="L185" s="127"/>
      <c r="M185" s="122">
        <v>3934</v>
      </c>
    </row>
    <row r="186" spans="2:13">
      <c r="B186" s="1" t="e">
        <f>VLOOKUP(C186,'Oldest Parks'!A:C,2,FALSE)</f>
        <v>#N/A</v>
      </c>
      <c r="C186" s="123" t="s">
        <v>216</v>
      </c>
      <c r="D186" s="84" t="s">
        <v>217</v>
      </c>
      <c r="E186" s="124">
        <v>3839</v>
      </c>
      <c r="F186" s="124">
        <v>3222</v>
      </c>
      <c r="G186" s="124">
        <v>617</v>
      </c>
      <c r="H186" s="124">
        <v>148</v>
      </c>
      <c r="I186" s="128"/>
      <c r="J186" s="124">
        <v>330</v>
      </c>
      <c r="K186" s="124">
        <v>21</v>
      </c>
      <c r="L186" s="128"/>
      <c r="M186" s="124">
        <v>3934</v>
      </c>
    </row>
    <row r="187" spans="2:13">
      <c r="B187" s="1" t="e">
        <f>VLOOKUP(C187,'Oldest Parks'!A:C,2,FALSE)</f>
        <v>#N/A</v>
      </c>
      <c r="C187" s="50" t="s">
        <v>218</v>
      </c>
      <c r="D187" s="125" t="s">
        <v>38</v>
      </c>
      <c r="E187" s="122">
        <v>3152</v>
      </c>
      <c r="F187" s="122">
        <v>2471</v>
      </c>
      <c r="G187" s="122">
        <v>681</v>
      </c>
      <c r="H187" s="122">
        <v>168</v>
      </c>
      <c r="I187" s="127"/>
      <c r="J187" s="122">
        <v>617</v>
      </c>
      <c r="K187" s="122">
        <v>27</v>
      </c>
      <c r="L187" s="127"/>
      <c r="M187" s="122">
        <v>0</v>
      </c>
    </row>
    <row r="188" spans="2:13">
      <c r="B188" s="1" t="e">
        <f>VLOOKUP(C188,'Oldest Parks'!A:C,2,FALSE)</f>
        <v>#N/A</v>
      </c>
      <c r="C188" s="123" t="s">
        <v>218</v>
      </c>
      <c r="D188" s="84" t="s">
        <v>219</v>
      </c>
      <c r="E188" s="124">
        <v>3152</v>
      </c>
      <c r="F188" s="124">
        <v>2471</v>
      </c>
      <c r="G188" s="124">
        <v>681</v>
      </c>
      <c r="H188" s="124">
        <v>168</v>
      </c>
      <c r="I188" s="128"/>
      <c r="J188" s="124">
        <v>617</v>
      </c>
      <c r="K188" s="124">
        <v>27</v>
      </c>
      <c r="L188" s="128"/>
      <c r="M188" s="124">
        <v>0</v>
      </c>
    </row>
    <row r="189" spans="2:13">
      <c r="B189" s="1" t="e">
        <f>VLOOKUP(C189,'Oldest Parks'!A:C,2,FALSE)</f>
        <v>#N/A</v>
      </c>
      <c r="C189" s="50" t="s">
        <v>220</v>
      </c>
      <c r="D189" s="125" t="s">
        <v>38</v>
      </c>
      <c r="E189" s="122">
        <v>37295</v>
      </c>
      <c r="F189" s="122">
        <v>10860</v>
      </c>
      <c r="G189" s="122">
        <v>26435</v>
      </c>
      <c r="H189" s="122">
        <v>566</v>
      </c>
      <c r="I189" s="127"/>
      <c r="J189" s="122">
        <v>3526</v>
      </c>
      <c r="K189" s="122">
        <v>0</v>
      </c>
      <c r="L189" s="127"/>
      <c r="M189" s="122">
        <v>1393112</v>
      </c>
    </row>
    <row r="190" spans="2:13">
      <c r="B190" s="1" t="e">
        <f>VLOOKUP(C190,'Oldest Parks'!A:C,2,FALSE)</f>
        <v>#N/A</v>
      </c>
      <c r="C190" s="123" t="s">
        <v>220</v>
      </c>
      <c r="D190" s="8" t="s">
        <v>221</v>
      </c>
      <c r="E190" s="13">
        <v>3696</v>
      </c>
      <c r="F190" s="13">
        <v>0</v>
      </c>
      <c r="G190" s="13">
        <v>3696</v>
      </c>
      <c r="H190" s="13">
        <v>1</v>
      </c>
      <c r="I190" s="128"/>
      <c r="J190" s="13">
        <v>0</v>
      </c>
      <c r="K190" s="13">
        <v>0</v>
      </c>
      <c r="L190" s="128"/>
      <c r="M190" s="13">
        <v>0</v>
      </c>
    </row>
    <row r="191" spans="2:13">
      <c r="B191" s="1" t="e">
        <f>VLOOKUP(C191,'Oldest Parks'!A:C,2,FALSE)</f>
        <v>#N/A</v>
      </c>
      <c r="C191" s="123" t="s">
        <v>220</v>
      </c>
      <c r="D191" s="8" t="s">
        <v>222</v>
      </c>
      <c r="E191" s="13">
        <v>10465</v>
      </c>
      <c r="F191" s="13">
        <v>120</v>
      </c>
      <c r="G191" s="13">
        <v>10345</v>
      </c>
      <c r="H191" s="13">
        <v>10</v>
      </c>
      <c r="I191" s="128"/>
      <c r="J191" s="13">
        <v>0</v>
      </c>
      <c r="K191" s="13">
        <v>0</v>
      </c>
      <c r="L191" s="128"/>
      <c r="M191" s="13">
        <v>1347918</v>
      </c>
    </row>
    <row r="192" spans="2:13">
      <c r="B192" s="1" t="e">
        <f>VLOOKUP(C192,'Oldest Parks'!A:C,2,FALSE)</f>
        <v>#N/A</v>
      </c>
      <c r="C192" s="123" t="s">
        <v>220</v>
      </c>
      <c r="D192" s="8" t="s">
        <v>223</v>
      </c>
      <c r="E192" s="13">
        <v>624</v>
      </c>
      <c r="F192" s="13">
        <v>585</v>
      </c>
      <c r="G192" s="13">
        <v>39</v>
      </c>
      <c r="H192" s="13">
        <v>17</v>
      </c>
      <c r="I192" s="128"/>
      <c r="J192" s="13">
        <v>0</v>
      </c>
      <c r="K192" s="13">
        <v>0</v>
      </c>
      <c r="L192" s="128"/>
      <c r="M192" s="13">
        <v>0</v>
      </c>
    </row>
    <row r="193" spans="2:13">
      <c r="B193" s="1" t="e">
        <f>VLOOKUP(C193,'Oldest Parks'!A:C,2,FALSE)</f>
        <v>#N/A</v>
      </c>
      <c r="C193" s="123" t="s">
        <v>220</v>
      </c>
      <c r="D193" s="8" t="s">
        <v>224</v>
      </c>
      <c r="E193" s="13">
        <v>15626</v>
      </c>
      <c r="F193" s="13">
        <v>10000</v>
      </c>
      <c r="G193" s="13">
        <v>5626</v>
      </c>
      <c r="H193" s="13">
        <v>487</v>
      </c>
      <c r="I193" s="128"/>
      <c r="J193" s="13">
        <v>125</v>
      </c>
      <c r="K193" s="13">
        <v>0</v>
      </c>
      <c r="L193" s="128"/>
      <c r="M193" s="13">
        <v>90</v>
      </c>
    </row>
    <row r="194" spans="2:13">
      <c r="B194" s="1" t="e">
        <f>VLOOKUP(C194,'Oldest Parks'!A:C,2,FALSE)</f>
        <v>#N/A</v>
      </c>
      <c r="C194" s="123" t="s">
        <v>220</v>
      </c>
      <c r="D194" s="8" t="s">
        <v>225</v>
      </c>
      <c r="E194" s="13">
        <v>288</v>
      </c>
      <c r="F194" s="13">
        <v>0</v>
      </c>
      <c r="G194" s="13">
        <v>288</v>
      </c>
      <c r="H194" s="13">
        <v>1</v>
      </c>
      <c r="I194" s="128"/>
      <c r="J194" s="13">
        <v>0</v>
      </c>
      <c r="K194" s="13">
        <v>0</v>
      </c>
      <c r="L194" s="128"/>
      <c r="M194" s="13">
        <v>0</v>
      </c>
    </row>
    <row r="195" spans="2:13">
      <c r="B195" s="1" t="e">
        <f>VLOOKUP(C195,'Oldest Parks'!A:C,2,FALSE)</f>
        <v>#N/A</v>
      </c>
      <c r="C195" s="123" t="s">
        <v>220</v>
      </c>
      <c r="D195" s="8" t="s">
        <v>226</v>
      </c>
      <c r="E195" s="13">
        <v>6471</v>
      </c>
      <c r="F195" s="13">
        <v>53</v>
      </c>
      <c r="G195" s="13">
        <v>6418</v>
      </c>
      <c r="H195" s="13">
        <v>34</v>
      </c>
      <c r="I195" s="128"/>
      <c r="J195" s="13">
        <v>1</v>
      </c>
      <c r="K195" s="13">
        <v>0</v>
      </c>
      <c r="L195" s="128"/>
      <c r="M195" s="13">
        <v>45104</v>
      </c>
    </row>
    <row r="196" spans="2:13">
      <c r="B196" s="1" t="e">
        <f>VLOOKUP(C196,'Oldest Parks'!A:C,2,FALSE)</f>
        <v>#N/A</v>
      </c>
      <c r="C196" s="123" t="s">
        <v>220</v>
      </c>
      <c r="D196" s="84" t="s">
        <v>227</v>
      </c>
      <c r="E196" s="124">
        <v>125</v>
      </c>
      <c r="F196" s="124">
        <v>102</v>
      </c>
      <c r="G196" s="124">
        <v>23</v>
      </c>
      <c r="H196" s="124">
        <v>16</v>
      </c>
      <c r="I196" s="128"/>
      <c r="J196" s="124">
        <v>3400</v>
      </c>
      <c r="K196" s="124">
        <v>0</v>
      </c>
      <c r="L196" s="128"/>
      <c r="M196" s="124">
        <v>0</v>
      </c>
    </row>
    <row r="197" spans="2:13">
      <c r="B197" s="1" t="e">
        <f>VLOOKUP(C197,'Oldest Parks'!A:C,2,FALSE)</f>
        <v>#N/A</v>
      </c>
      <c r="C197" s="50" t="s">
        <v>228</v>
      </c>
      <c r="D197" s="125" t="s">
        <v>38</v>
      </c>
      <c r="E197" s="122">
        <v>17797</v>
      </c>
      <c r="F197" s="122">
        <v>6464</v>
      </c>
      <c r="G197" s="122">
        <v>11333</v>
      </c>
      <c r="H197" s="122">
        <v>129</v>
      </c>
      <c r="I197" s="127"/>
      <c r="J197" s="122">
        <v>80</v>
      </c>
      <c r="K197" s="122">
        <v>10</v>
      </c>
      <c r="L197" s="127"/>
      <c r="M197" s="122">
        <v>1520</v>
      </c>
    </row>
    <row r="198" spans="2:13">
      <c r="B198" s="1" t="e">
        <f>VLOOKUP(C198,'Oldest Parks'!A:C,2,FALSE)</f>
        <v>#N/A</v>
      </c>
      <c r="C198" s="123" t="s">
        <v>228</v>
      </c>
      <c r="D198" s="8" t="s">
        <v>229</v>
      </c>
      <c r="E198" s="13">
        <v>4000</v>
      </c>
      <c r="F198" s="13">
        <v>1200</v>
      </c>
      <c r="G198" s="13">
        <v>2800</v>
      </c>
      <c r="H198" s="13">
        <v>4</v>
      </c>
      <c r="I198" s="128"/>
      <c r="J198" s="13">
        <v>40</v>
      </c>
      <c r="K198" s="13">
        <v>0</v>
      </c>
      <c r="L198" s="128"/>
      <c r="M198" s="13">
        <v>0</v>
      </c>
    </row>
    <row r="199" spans="2:13">
      <c r="B199" s="1" t="e">
        <f>VLOOKUP(C199,'Oldest Parks'!A:C,2,FALSE)</f>
        <v>#N/A</v>
      </c>
      <c r="C199" s="123" t="s">
        <v>228</v>
      </c>
      <c r="D199" s="8" t="s">
        <v>230</v>
      </c>
      <c r="E199" s="13">
        <v>560</v>
      </c>
      <c r="F199" s="13">
        <v>200</v>
      </c>
      <c r="G199" s="13">
        <v>360</v>
      </c>
      <c r="H199" s="13">
        <v>1</v>
      </c>
      <c r="I199" s="128"/>
      <c r="J199" s="13">
        <v>0</v>
      </c>
      <c r="K199" s="13">
        <v>0</v>
      </c>
      <c r="L199" s="128"/>
      <c r="M199" s="13">
        <v>0</v>
      </c>
    </row>
    <row r="200" spans="2:13">
      <c r="B200" s="1" t="e">
        <f>VLOOKUP(C200,'Oldest Parks'!A:C,2,FALSE)</f>
        <v>#N/A</v>
      </c>
      <c r="C200" s="123" t="s">
        <v>228</v>
      </c>
      <c r="D200" s="8" t="s">
        <v>231</v>
      </c>
      <c r="E200" s="13">
        <v>13130</v>
      </c>
      <c r="F200" s="13">
        <v>4977</v>
      </c>
      <c r="G200" s="13">
        <v>8153</v>
      </c>
      <c r="H200" s="13">
        <v>123</v>
      </c>
      <c r="I200" s="128"/>
      <c r="J200" s="13">
        <v>40</v>
      </c>
      <c r="K200" s="13">
        <v>0</v>
      </c>
      <c r="L200" s="128"/>
      <c r="M200" s="13">
        <v>1520</v>
      </c>
    </row>
    <row r="201" spans="2:13">
      <c r="B201" s="1" t="e">
        <f>VLOOKUP(C201,'Oldest Parks'!A:C,2,FALSE)</f>
        <v>#N/A</v>
      </c>
      <c r="C201" s="123" t="s">
        <v>228</v>
      </c>
      <c r="D201" s="84" t="s">
        <v>232</v>
      </c>
      <c r="E201" s="124">
        <v>107</v>
      </c>
      <c r="F201" s="124">
        <v>87</v>
      </c>
      <c r="G201" s="124">
        <v>20</v>
      </c>
      <c r="H201" s="124">
        <v>1</v>
      </c>
      <c r="I201" s="128"/>
      <c r="J201" s="124">
        <v>0</v>
      </c>
      <c r="K201" s="124">
        <v>10</v>
      </c>
      <c r="L201" s="128"/>
      <c r="M201" s="124">
        <v>0</v>
      </c>
    </row>
    <row r="202" spans="2:13">
      <c r="B202" s="1" t="e">
        <f>VLOOKUP(C202,'Oldest Parks'!A:C,2,FALSE)</f>
        <v>#N/A</v>
      </c>
      <c r="C202" s="50" t="s">
        <v>233</v>
      </c>
      <c r="D202" s="125" t="s">
        <v>38</v>
      </c>
      <c r="E202" s="122">
        <v>2228</v>
      </c>
      <c r="F202" s="122">
        <v>1877</v>
      </c>
      <c r="G202" s="122">
        <v>351</v>
      </c>
      <c r="H202" s="122">
        <v>81</v>
      </c>
      <c r="I202" s="127"/>
      <c r="J202" s="122">
        <v>404</v>
      </c>
      <c r="K202" s="122">
        <v>772</v>
      </c>
      <c r="L202" s="127"/>
      <c r="M202" s="122">
        <v>4050</v>
      </c>
    </row>
    <row r="203" spans="2:13">
      <c r="B203" s="1" t="e">
        <f>VLOOKUP(C203,'Oldest Parks'!A:C,2,FALSE)</f>
        <v>#N/A</v>
      </c>
      <c r="C203" s="123" t="s">
        <v>233</v>
      </c>
      <c r="D203" s="84" t="s">
        <v>234</v>
      </c>
      <c r="E203" s="124">
        <v>2228</v>
      </c>
      <c r="F203" s="124">
        <v>1877</v>
      </c>
      <c r="G203" s="124">
        <v>351</v>
      </c>
      <c r="H203" s="124">
        <v>81</v>
      </c>
      <c r="I203" s="128"/>
      <c r="J203" s="124">
        <v>404</v>
      </c>
      <c r="K203" s="124">
        <v>772</v>
      </c>
      <c r="L203" s="128"/>
      <c r="M203" s="124">
        <v>4050</v>
      </c>
    </row>
    <row r="204" spans="2:13">
      <c r="B204" s="1" t="e">
        <f>VLOOKUP(C204,'Oldest Parks'!A:C,2,FALSE)</f>
        <v>#N/A</v>
      </c>
      <c r="C204" s="50" t="s">
        <v>235</v>
      </c>
      <c r="D204" s="125" t="s">
        <v>38</v>
      </c>
      <c r="E204" s="122">
        <v>6853</v>
      </c>
      <c r="F204" s="122">
        <v>4294</v>
      </c>
      <c r="G204" s="122">
        <v>2559</v>
      </c>
      <c r="H204" s="122">
        <v>285</v>
      </c>
      <c r="I204" s="127"/>
      <c r="J204" s="122">
        <v>43</v>
      </c>
      <c r="K204" s="122">
        <v>245</v>
      </c>
      <c r="L204" s="127"/>
      <c r="M204" s="122">
        <v>14702</v>
      </c>
    </row>
    <row r="205" spans="2:13">
      <c r="B205" s="1" t="e">
        <f>VLOOKUP(C205,'Oldest Parks'!A:C,2,FALSE)</f>
        <v>#N/A</v>
      </c>
      <c r="C205" s="123" t="s">
        <v>235</v>
      </c>
      <c r="D205" s="8" t="s">
        <v>236</v>
      </c>
      <c r="E205" s="13">
        <v>1014</v>
      </c>
      <c r="F205" s="13">
        <v>452</v>
      </c>
      <c r="G205" s="13">
        <v>562</v>
      </c>
      <c r="H205" s="13">
        <v>9</v>
      </c>
      <c r="I205" s="128"/>
      <c r="J205" s="13">
        <v>0</v>
      </c>
      <c r="K205" s="13">
        <v>0</v>
      </c>
      <c r="L205" s="128"/>
      <c r="M205" s="13">
        <v>13660</v>
      </c>
    </row>
    <row r="206" spans="2:13">
      <c r="B206" s="1" t="e">
        <f>VLOOKUP(C206,'Oldest Parks'!A:C,2,FALSE)</f>
        <v>#N/A</v>
      </c>
      <c r="C206" s="123" t="s">
        <v>235</v>
      </c>
      <c r="D206" s="8" t="s">
        <v>237</v>
      </c>
      <c r="E206" s="13">
        <v>4904</v>
      </c>
      <c r="F206" s="13">
        <v>2907</v>
      </c>
      <c r="G206" s="13">
        <v>1997</v>
      </c>
      <c r="H206" s="13">
        <v>275</v>
      </c>
      <c r="I206" s="128"/>
      <c r="J206" s="13">
        <v>43</v>
      </c>
      <c r="K206" s="13">
        <v>245</v>
      </c>
      <c r="L206" s="128"/>
      <c r="M206" s="13">
        <v>1042</v>
      </c>
    </row>
    <row r="207" spans="2:13">
      <c r="B207" s="1" t="e">
        <f>VLOOKUP(C207,'Oldest Parks'!A:C,2,FALSE)</f>
        <v>#N/A</v>
      </c>
      <c r="C207" s="123" t="s">
        <v>235</v>
      </c>
      <c r="D207" s="84" t="s">
        <v>238</v>
      </c>
      <c r="E207" s="124">
        <v>935</v>
      </c>
      <c r="F207" s="124">
        <v>935</v>
      </c>
      <c r="G207" s="124">
        <v>0</v>
      </c>
      <c r="H207" s="124">
        <v>1</v>
      </c>
      <c r="I207" s="128"/>
      <c r="J207" s="124">
        <v>0</v>
      </c>
      <c r="K207" s="124">
        <v>0</v>
      </c>
      <c r="L207" s="128"/>
      <c r="M207" s="124">
        <v>0</v>
      </c>
    </row>
    <row r="208" spans="2:13">
      <c r="B208" s="1" t="e">
        <f>VLOOKUP(C208,'Oldest Parks'!A:C,2,FALSE)</f>
        <v>#N/A</v>
      </c>
      <c r="C208" s="50" t="s">
        <v>239</v>
      </c>
      <c r="D208" s="125" t="s">
        <v>38</v>
      </c>
      <c r="E208" s="122">
        <v>9704</v>
      </c>
      <c r="F208" s="122">
        <v>8291</v>
      </c>
      <c r="G208" s="122">
        <v>1413</v>
      </c>
      <c r="H208" s="122">
        <v>197</v>
      </c>
      <c r="I208" s="127"/>
      <c r="J208" s="122">
        <v>51</v>
      </c>
      <c r="K208" s="122">
        <v>213</v>
      </c>
      <c r="L208" s="127"/>
      <c r="M208" s="122">
        <v>0</v>
      </c>
    </row>
    <row r="209" spans="2:13">
      <c r="B209" s="1" t="e">
        <f>VLOOKUP(C209,'Oldest Parks'!A:C,2,FALSE)</f>
        <v>#N/A</v>
      </c>
      <c r="C209" s="123" t="s">
        <v>239</v>
      </c>
      <c r="D209" s="8" t="s">
        <v>240</v>
      </c>
      <c r="E209" s="13">
        <v>5114</v>
      </c>
      <c r="F209" s="13">
        <v>4841</v>
      </c>
      <c r="G209" s="13">
        <v>273</v>
      </c>
      <c r="H209" s="13">
        <v>184</v>
      </c>
      <c r="I209" s="128"/>
      <c r="J209" s="13">
        <v>51</v>
      </c>
      <c r="K209" s="13">
        <v>173</v>
      </c>
      <c r="L209" s="128"/>
      <c r="M209" s="13">
        <v>0</v>
      </c>
    </row>
    <row r="210" spans="2:13">
      <c r="B210" s="1" t="e">
        <f>VLOOKUP(C210,'Oldest Parks'!A:C,2,FALSE)</f>
        <v>#N/A</v>
      </c>
      <c r="C210" s="123" t="s">
        <v>239</v>
      </c>
      <c r="D210" s="8" t="s">
        <v>241</v>
      </c>
      <c r="E210" s="13">
        <v>250</v>
      </c>
      <c r="F210" s="13">
        <v>250</v>
      </c>
      <c r="G210" s="13">
        <v>0</v>
      </c>
      <c r="H210" s="13">
        <v>11</v>
      </c>
      <c r="I210" s="128"/>
      <c r="J210" s="13">
        <v>0</v>
      </c>
      <c r="K210" s="13">
        <v>40</v>
      </c>
      <c r="L210" s="128"/>
      <c r="M210" s="13">
        <v>0</v>
      </c>
    </row>
    <row r="211" spans="2:13">
      <c r="B211" s="1" t="e">
        <f>VLOOKUP(C211,'Oldest Parks'!A:C,2,FALSE)</f>
        <v>#N/A</v>
      </c>
      <c r="C211" s="123" t="s">
        <v>239</v>
      </c>
      <c r="D211" s="8" t="s">
        <v>242</v>
      </c>
      <c r="E211" s="13">
        <v>3200</v>
      </c>
      <c r="F211" s="13">
        <v>3200</v>
      </c>
      <c r="G211" s="13">
        <v>0</v>
      </c>
      <c r="H211" s="13">
        <v>1</v>
      </c>
      <c r="I211" s="128"/>
      <c r="J211" s="13">
        <v>0</v>
      </c>
      <c r="K211" s="13">
        <v>0</v>
      </c>
      <c r="L211" s="128"/>
      <c r="M211" s="13">
        <v>0</v>
      </c>
    </row>
    <row r="212" spans="2:13">
      <c r="B212" s="1" t="e">
        <f>VLOOKUP(C212,'Oldest Parks'!A:C,2,FALSE)</f>
        <v>#N/A</v>
      </c>
      <c r="C212" s="123" t="s">
        <v>239</v>
      </c>
      <c r="D212" s="84" t="s">
        <v>243</v>
      </c>
      <c r="E212" s="124">
        <v>1140</v>
      </c>
      <c r="F212" s="124">
        <v>0</v>
      </c>
      <c r="G212" s="124">
        <v>1140</v>
      </c>
      <c r="H212" s="124">
        <v>1</v>
      </c>
      <c r="I212" s="128"/>
      <c r="J212" s="124">
        <v>0</v>
      </c>
      <c r="K212" s="124">
        <v>0</v>
      </c>
      <c r="L212" s="128"/>
      <c r="M212" s="124">
        <v>0</v>
      </c>
    </row>
    <row r="213" spans="2:13">
      <c r="B213" s="1" t="e">
        <f>VLOOKUP(C213,'Oldest Parks'!A:C,2,FALSE)</f>
        <v>#N/A</v>
      </c>
      <c r="C213" s="50" t="s">
        <v>244</v>
      </c>
      <c r="D213" s="125" t="s">
        <v>38</v>
      </c>
      <c r="E213" s="122">
        <v>3064</v>
      </c>
      <c r="F213" s="122">
        <v>2207</v>
      </c>
      <c r="G213" s="122">
        <v>857</v>
      </c>
      <c r="H213" s="122">
        <v>225</v>
      </c>
      <c r="I213" s="127"/>
      <c r="J213" s="122">
        <v>27</v>
      </c>
      <c r="K213" s="122">
        <v>606</v>
      </c>
      <c r="L213" s="127"/>
      <c r="M213" s="122">
        <v>0</v>
      </c>
    </row>
    <row r="214" spans="2:13">
      <c r="B214" s="1" t="e">
        <f>VLOOKUP(C214,'Oldest Parks'!A:C,2,FALSE)</f>
        <v>#N/A</v>
      </c>
      <c r="C214" s="123" t="s">
        <v>244</v>
      </c>
      <c r="D214" s="84" t="s">
        <v>245</v>
      </c>
      <c r="E214" s="124">
        <v>3064</v>
      </c>
      <c r="F214" s="124">
        <v>2207</v>
      </c>
      <c r="G214" s="124">
        <v>857</v>
      </c>
      <c r="H214" s="124">
        <v>225</v>
      </c>
      <c r="I214" s="128"/>
      <c r="J214" s="124">
        <v>27</v>
      </c>
      <c r="K214" s="124">
        <v>606</v>
      </c>
      <c r="L214" s="128"/>
      <c r="M214" s="124">
        <v>0</v>
      </c>
    </row>
    <row r="215" spans="2:13">
      <c r="B215" s="1" t="e">
        <f>VLOOKUP(C215,'Oldest Parks'!A:C,2,FALSE)</f>
        <v>#N/A</v>
      </c>
      <c r="C215" s="50" t="s">
        <v>246</v>
      </c>
      <c r="D215" s="125" t="s">
        <v>38</v>
      </c>
      <c r="E215" s="122">
        <v>1130</v>
      </c>
      <c r="F215" s="122">
        <v>842</v>
      </c>
      <c r="G215" s="122">
        <v>288</v>
      </c>
      <c r="H215" s="122">
        <v>158</v>
      </c>
      <c r="I215" s="127"/>
      <c r="J215" s="122">
        <v>3</v>
      </c>
      <c r="K215" s="122">
        <v>0</v>
      </c>
      <c r="L215" s="127"/>
      <c r="M215" s="122">
        <v>0</v>
      </c>
    </row>
    <row r="216" spans="2:13">
      <c r="B216" s="1" t="e">
        <f>VLOOKUP(C216,'Oldest Parks'!A:C,2,FALSE)</f>
        <v>#N/A</v>
      </c>
      <c r="C216" s="123" t="s">
        <v>246</v>
      </c>
      <c r="D216" s="8" t="s">
        <v>247</v>
      </c>
      <c r="E216" s="13">
        <v>55</v>
      </c>
      <c r="F216" s="13">
        <v>55</v>
      </c>
      <c r="G216" s="13">
        <v>0</v>
      </c>
      <c r="H216" s="13">
        <v>2</v>
      </c>
      <c r="I216" s="128"/>
      <c r="J216" s="13">
        <v>2</v>
      </c>
      <c r="K216" s="13">
        <v>0</v>
      </c>
      <c r="L216" s="128"/>
      <c r="M216" s="13">
        <v>0</v>
      </c>
    </row>
    <row r="217" spans="2:13">
      <c r="B217" s="1" t="e">
        <f>VLOOKUP(C217,'Oldest Parks'!A:C,2,FALSE)</f>
        <v>#N/A</v>
      </c>
      <c r="C217" s="123" t="s">
        <v>246</v>
      </c>
      <c r="D217" s="8" t="s">
        <v>248</v>
      </c>
      <c r="E217" s="13">
        <v>955</v>
      </c>
      <c r="F217" s="13">
        <v>701</v>
      </c>
      <c r="G217" s="13">
        <v>254</v>
      </c>
      <c r="H217" s="13">
        <v>147</v>
      </c>
      <c r="I217" s="128"/>
      <c r="J217" s="13">
        <v>0</v>
      </c>
      <c r="K217" s="13">
        <v>0</v>
      </c>
      <c r="L217" s="128"/>
      <c r="M217" s="13">
        <v>0</v>
      </c>
    </row>
    <row r="218" spans="2:13">
      <c r="B218" s="1" t="e">
        <f>VLOOKUP(C218,'Oldest Parks'!A:C,2,FALSE)</f>
        <v>#N/A</v>
      </c>
      <c r="C218" s="123" t="s">
        <v>246</v>
      </c>
      <c r="D218" s="8" t="s">
        <v>249</v>
      </c>
      <c r="E218" s="13">
        <v>38</v>
      </c>
      <c r="F218" s="13">
        <v>34</v>
      </c>
      <c r="G218" s="13">
        <v>4</v>
      </c>
      <c r="H218" s="13">
        <v>8</v>
      </c>
      <c r="I218" s="128"/>
      <c r="J218" s="13">
        <v>0</v>
      </c>
      <c r="K218" s="13">
        <v>0</v>
      </c>
      <c r="L218" s="128"/>
      <c r="M218" s="13">
        <v>0</v>
      </c>
    </row>
    <row r="219" spans="2:13">
      <c r="B219" s="1" t="e">
        <f>VLOOKUP(C219,'Oldest Parks'!A:C,2,FALSE)</f>
        <v>#N/A</v>
      </c>
      <c r="C219" s="123" t="s">
        <v>246</v>
      </c>
      <c r="D219" s="84" t="s">
        <v>250</v>
      </c>
      <c r="E219" s="124">
        <v>82</v>
      </c>
      <c r="F219" s="124">
        <v>52</v>
      </c>
      <c r="G219" s="124">
        <v>30</v>
      </c>
      <c r="H219" s="124">
        <v>1</v>
      </c>
      <c r="I219" s="128"/>
      <c r="J219" s="124">
        <v>1</v>
      </c>
      <c r="K219" s="124">
        <v>0</v>
      </c>
      <c r="L219" s="128"/>
      <c r="M219" s="124">
        <v>0</v>
      </c>
    </row>
    <row r="220" spans="2:13">
      <c r="B220" s="1" t="e">
        <f>VLOOKUP(C220,'Oldest Parks'!A:C,2,FALSE)</f>
        <v>#N/A</v>
      </c>
      <c r="C220" s="50" t="s">
        <v>251</v>
      </c>
      <c r="D220" s="125" t="s">
        <v>38</v>
      </c>
      <c r="E220" s="122">
        <v>5490</v>
      </c>
      <c r="F220" s="122">
        <v>3112</v>
      </c>
      <c r="G220" s="122">
        <v>2378</v>
      </c>
      <c r="H220" s="122">
        <v>245</v>
      </c>
      <c r="I220" s="127"/>
      <c r="J220" s="122">
        <v>222</v>
      </c>
      <c r="K220" s="122">
        <v>0</v>
      </c>
      <c r="L220" s="127"/>
      <c r="M220" s="122">
        <v>10493</v>
      </c>
    </row>
    <row r="221" spans="2:13">
      <c r="B221" s="1" t="e">
        <f>VLOOKUP(C221,'Oldest Parks'!A:C,2,FALSE)</f>
        <v>#N/A</v>
      </c>
      <c r="C221" s="123" t="s">
        <v>251</v>
      </c>
      <c r="D221" s="8" t="s">
        <v>252</v>
      </c>
      <c r="E221" s="13">
        <v>4679</v>
      </c>
      <c r="F221" s="13">
        <v>2601</v>
      </c>
      <c r="G221" s="13">
        <v>2078</v>
      </c>
      <c r="H221" s="13">
        <v>105</v>
      </c>
      <c r="I221" s="128"/>
      <c r="J221" s="13">
        <v>197</v>
      </c>
      <c r="K221" s="13">
        <v>0</v>
      </c>
      <c r="L221" s="128"/>
      <c r="M221" s="13">
        <v>10493</v>
      </c>
    </row>
    <row r="222" spans="2:13">
      <c r="B222" s="1" t="e">
        <f>VLOOKUP(C222,'Oldest Parks'!A:C,2,FALSE)</f>
        <v>#N/A</v>
      </c>
      <c r="C222" s="123" t="s">
        <v>251</v>
      </c>
      <c r="D222" s="8" t="s">
        <v>253</v>
      </c>
      <c r="E222" s="13">
        <v>133</v>
      </c>
      <c r="F222" s="13">
        <v>125</v>
      </c>
      <c r="G222" s="13">
        <v>8</v>
      </c>
      <c r="H222" s="13">
        <v>85</v>
      </c>
      <c r="I222" s="128"/>
      <c r="J222" s="13">
        <v>2</v>
      </c>
      <c r="K222" s="13">
        <v>0</v>
      </c>
      <c r="L222" s="128"/>
      <c r="M222" s="13">
        <v>0</v>
      </c>
    </row>
    <row r="223" spans="2:13">
      <c r="B223" s="1" t="e">
        <f>VLOOKUP(C223,'Oldest Parks'!A:C,2,FALSE)</f>
        <v>#N/A</v>
      </c>
      <c r="C223" s="123" t="s">
        <v>251</v>
      </c>
      <c r="D223" s="8" t="s">
        <v>254</v>
      </c>
      <c r="E223" s="13">
        <v>319</v>
      </c>
      <c r="F223" s="13">
        <v>297</v>
      </c>
      <c r="G223" s="13">
        <v>22</v>
      </c>
      <c r="H223" s="13">
        <v>52</v>
      </c>
      <c r="I223" s="128"/>
      <c r="J223" s="13">
        <v>0</v>
      </c>
      <c r="K223" s="13">
        <v>0</v>
      </c>
      <c r="L223" s="128"/>
      <c r="M223" s="13">
        <v>0</v>
      </c>
    </row>
    <row r="224" spans="2:13">
      <c r="B224" s="1" t="e">
        <f>VLOOKUP(C224,'Oldest Parks'!A:C,2,FALSE)</f>
        <v>#N/A</v>
      </c>
      <c r="C224" s="123" t="s">
        <v>251</v>
      </c>
      <c r="D224" s="84" t="s">
        <v>255</v>
      </c>
      <c r="E224" s="124">
        <v>359</v>
      </c>
      <c r="F224" s="124">
        <v>89</v>
      </c>
      <c r="G224" s="124">
        <v>270</v>
      </c>
      <c r="H224" s="124">
        <v>3</v>
      </c>
      <c r="I224" s="128"/>
      <c r="J224" s="124">
        <v>23</v>
      </c>
      <c r="K224" s="124">
        <v>0</v>
      </c>
      <c r="L224" s="128"/>
      <c r="M224" s="124">
        <v>0</v>
      </c>
    </row>
    <row r="225" spans="2:13">
      <c r="B225" s="1" t="e">
        <f>VLOOKUP(C225,'Oldest Parks'!A:C,2,FALSE)</f>
        <v>#N/A</v>
      </c>
      <c r="C225" s="50" t="s">
        <v>256</v>
      </c>
      <c r="D225" s="125" t="s">
        <v>38</v>
      </c>
      <c r="E225" s="122">
        <v>5076</v>
      </c>
      <c r="F225" s="122">
        <v>4540</v>
      </c>
      <c r="G225" s="122">
        <v>536</v>
      </c>
      <c r="H225" s="122">
        <v>182</v>
      </c>
      <c r="I225" s="127"/>
      <c r="J225" s="122">
        <v>1580</v>
      </c>
      <c r="K225" s="122">
        <v>0</v>
      </c>
      <c r="L225" s="127"/>
      <c r="M225" s="122">
        <v>1203</v>
      </c>
    </row>
    <row r="226" spans="2:13">
      <c r="B226" s="1" t="e">
        <f>VLOOKUP(C226,'Oldest Parks'!A:C,2,FALSE)</f>
        <v>#N/A</v>
      </c>
      <c r="C226" s="123" t="s">
        <v>256</v>
      </c>
      <c r="D226" s="84" t="s">
        <v>257</v>
      </c>
      <c r="E226" s="124">
        <v>5076</v>
      </c>
      <c r="F226" s="124">
        <v>4540</v>
      </c>
      <c r="G226" s="124">
        <v>536</v>
      </c>
      <c r="H226" s="124">
        <v>182</v>
      </c>
      <c r="I226" s="128"/>
      <c r="J226" s="124">
        <v>1580</v>
      </c>
      <c r="K226" s="124">
        <v>0</v>
      </c>
      <c r="L226" s="128"/>
      <c r="M226" s="124">
        <v>1203</v>
      </c>
    </row>
    <row r="227" spans="2:13">
      <c r="B227" s="1" t="e">
        <f>VLOOKUP(C227,'Oldest Parks'!A:C,2,FALSE)</f>
        <v>#N/A</v>
      </c>
      <c r="C227" s="50" t="s">
        <v>258</v>
      </c>
      <c r="D227" s="125" t="s">
        <v>38</v>
      </c>
      <c r="E227" s="122">
        <v>25711</v>
      </c>
      <c r="F227" s="122">
        <v>7712</v>
      </c>
      <c r="G227" s="122">
        <v>17999</v>
      </c>
      <c r="H227" s="122">
        <v>308</v>
      </c>
      <c r="I227" s="127"/>
      <c r="J227" s="122">
        <v>10513</v>
      </c>
      <c r="K227" s="122">
        <v>36</v>
      </c>
      <c r="L227" s="127"/>
      <c r="M227" s="122">
        <v>209136</v>
      </c>
    </row>
    <row r="228" spans="2:13">
      <c r="B228" s="1" t="e">
        <f>VLOOKUP(C228,'Oldest Parks'!A:C,2,FALSE)</f>
        <v>#N/A</v>
      </c>
      <c r="C228" s="123" t="s">
        <v>258</v>
      </c>
      <c r="D228" s="8" t="s">
        <v>259</v>
      </c>
      <c r="E228" s="13">
        <v>15325</v>
      </c>
      <c r="F228" s="13">
        <v>5542</v>
      </c>
      <c r="G228" s="13">
        <v>9783</v>
      </c>
      <c r="H228" s="13">
        <v>290</v>
      </c>
      <c r="I228" s="128"/>
      <c r="J228" s="13">
        <v>201</v>
      </c>
      <c r="K228" s="13">
        <v>36</v>
      </c>
      <c r="L228" s="128"/>
      <c r="M228" s="13">
        <v>0</v>
      </c>
    </row>
    <row r="229" spans="2:13">
      <c r="B229" s="1" t="e">
        <f>VLOOKUP(C229,'Oldest Parks'!A:C,2,FALSE)</f>
        <v>#N/A</v>
      </c>
      <c r="C229" s="123" t="s">
        <v>258</v>
      </c>
      <c r="D229" s="8" t="s">
        <v>260</v>
      </c>
      <c r="E229" s="13">
        <v>3917</v>
      </c>
      <c r="F229" s="13">
        <v>67</v>
      </c>
      <c r="G229" s="13">
        <v>3850</v>
      </c>
      <c r="H229" s="13">
        <v>4</v>
      </c>
      <c r="I229" s="128"/>
      <c r="J229" s="13">
        <v>217</v>
      </c>
      <c r="K229" s="13">
        <v>0</v>
      </c>
      <c r="L229" s="128"/>
      <c r="M229" s="13">
        <v>209136</v>
      </c>
    </row>
    <row r="230" spans="2:13">
      <c r="B230" s="1" t="e">
        <f>VLOOKUP(C230,'Oldest Parks'!A:C,2,FALSE)</f>
        <v>#N/A</v>
      </c>
      <c r="C230" s="123" t="s">
        <v>258</v>
      </c>
      <c r="D230" s="8" t="s">
        <v>261</v>
      </c>
      <c r="E230" s="13">
        <v>2920</v>
      </c>
      <c r="F230" s="13">
        <v>118</v>
      </c>
      <c r="G230" s="13">
        <v>2802</v>
      </c>
      <c r="H230" s="13">
        <v>5</v>
      </c>
      <c r="I230" s="128"/>
      <c r="J230" s="13">
        <v>60</v>
      </c>
      <c r="K230" s="13">
        <v>0</v>
      </c>
      <c r="L230" s="128"/>
      <c r="M230" s="13">
        <v>0</v>
      </c>
    </row>
    <row r="231" spans="2:13">
      <c r="B231" s="1" t="e">
        <f>VLOOKUP(C231,'Oldest Parks'!A:C,2,FALSE)</f>
        <v>#N/A</v>
      </c>
      <c r="C231" s="123" t="s">
        <v>258</v>
      </c>
      <c r="D231" s="84" t="s">
        <v>262</v>
      </c>
      <c r="E231" s="124">
        <v>3549</v>
      </c>
      <c r="F231" s="124">
        <v>1985</v>
      </c>
      <c r="G231" s="124">
        <v>1564</v>
      </c>
      <c r="H231" s="124">
        <v>9</v>
      </c>
      <c r="I231" s="128"/>
      <c r="J231" s="124">
        <v>10035</v>
      </c>
      <c r="K231" s="124">
        <v>0</v>
      </c>
      <c r="L231" s="128"/>
      <c r="M231" s="124">
        <v>0</v>
      </c>
    </row>
    <row r="232" spans="2:13">
      <c r="B232" s="1" t="e">
        <f>VLOOKUP(C232,'Oldest Parks'!A:C,2,FALSE)</f>
        <v>#N/A</v>
      </c>
      <c r="C232" s="50" t="s">
        <v>263</v>
      </c>
      <c r="D232" s="125" t="s">
        <v>38</v>
      </c>
      <c r="E232" s="122">
        <v>27548</v>
      </c>
      <c r="F232" s="122">
        <v>2530</v>
      </c>
      <c r="G232" s="122">
        <v>25018</v>
      </c>
      <c r="H232" s="122">
        <v>239</v>
      </c>
      <c r="I232" s="127"/>
      <c r="J232" s="122">
        <v>6229</v>
      </c>
      <c r="K232" s="122">
        <v>2468</v>
      </c>
      <c r="L232" s="127"/>
      <c r="M232" s="122">
        <v>2800</v>
      </c>
    </row>
    <row r="233" spans="2:13">
      <c r="B233" s="1" t="e">
        <f>VLOOKUP(C233,'Oldest Parks'!A:C,2,FALSE)</f>
        <v>#N/A</v>
      </c>
      <c r="C233" s="123" t="s">
        <v>263</v>
      </c>
      <c r="D233" s="8" t="s">
        <v>264</v>
      </c>
      <c r="E233" s="13">
        <v>492</v>
      </c>
      <c r="F233" s="13">
        <v>278</v>
      </c>
      <c r="G233" s="13">
        <v>214</v>
      </c>
      <c r="H233" s="13">
        <v>4</v>
      </c>
      <c r="I233" s="128"/>
      <c r="J233" s="13">
        <v>10</v>
      </c>
      <c r="K233" s="13">
        <v>1261</v>
      </c>
      <c r="L233" s="128"/>
      <c r="M233" s="13">
        <v>0</v>
      </c>
    </row>
    <row r="234" spans="2:13">
      <c r="B234" s="1" t="e">
        <f>VLOOKUP(C234,'Oldest Parks'!A:C,2,FALSE)</f>
        <v>#N/A</v>
      </c>
      <c r="C234" s="123" t="s">
        <v>263</v>
      </c>
      <c r="D234" s="8" t="s">
        <v>265</v>
      </c>
      <c r="E234" s="13">
        <v>24293</v>
      </c>
      <c r="F234" s="13">
        <v>0</v>
      </c>
      <c r="G234" s="13">
        <v>24293</v>
      </c>
      <c r="H234" s="13">
        <v>1</v>
      </c>
      <c r="I234" s="128"/>
      <c r="J234" s="13">
        <v>6000</v>
      </c>
      <c r="K234" s="13">
        <v>0</v>
      </c>
      <c r="L234" s="128"/>
      <c r="M234" s="13">
        <v>0</v>
      </c>
    </row>
    <row r="235" spans="2:13">
      <c r="B235" s="1" t="e">
        <f>VLOOKUP(C235,'Oldest Parks'!A:C,2,FALSE)</f>
        <v>#N/A</v>
      </c>
      <c r="C235" s="123" t="s">
        <v>263</v>
      </c>
      <c r="D235" s="8" t="s">
        <v>266</v>
      </c>
      <c r="E235" s="13">
        <v>24</v>
      </c>
      <c r="F235" s="13">
        <v>24</v>
      </c>
      <c r="G235" s="13">
        <v>0</v>
      </c>
      <c r="H235" s="13">
        <v>5</v>
      </c>
      <c r="I235" s="128"/>
      <c r="J235" s="13">
        <v>0</v>
      </c>
      <c r="K235" s="13">
        <v>0</v>
      </c>
      <c r="L235" s="128"/>
      <c r="M235" s="13">
        <v>0</v>
      </c>
    </row>
    <row r="236" spans="2:13">
      <c r="B236" s="1" t="e">
        <f>VLOOKUP(C236,'Oldest Parks'!A:C,2,FALSE)</f>
        <v>#N/A</v>
      </c>
      <c r="C236" s="123" t="s">
        <v>263</v>
      </c>
      <c r="D236" s="8" t="s">
        <v>267</v>
      </c>
      <c r="E236" s="13">
        <v>30</v>
      </c>
      <c r="F236" s="13">
        <v>30</v>
      </c>
      <c r="G236" s="13">
        <v>0</v>
      </c>
      <c r="H236" s="13">
        <v>2</v>
      </c>
      <c r="I236" s="128"/>
      <c r="J236" s="13">
        <v>1</v>
      </c>
      <c r="K236" s="13">
        <v>0</v>
      </c>
      <c r="L236" s="128"/>
      <c r="M236" s="13">
        <v>0</v>
      </c>
    </row>
    <row r="237" spans="2:13">
      <c r="B237" s="1" t="e">
        <f>VLOOKUP(C237,'Oldest Parks'!A:C,2,FALSE)</f>
        <v>#N/A</v>
      </c>
      <c r="C237" s="123" t="s">
        <v>263</v>
      </c>
      <c r="D237" s="8" t="s">
        <v>268</v>
      </c>
      <c r="E237" s="13">
        <v>1300</v>
      </c>
      <c r="F237" s="13">
        <v>1140</v>
      </c>
      <c r="G237" s="13">
        <v>160</v>
      </c>
      <c r="H237" s="13">
        <v>1</v>
      </c>
      <c r="I237" s="128"/>
      <c r="J237" s="13">
        <v>218</v>
      </c>
      <c r="K237" s="13">
        <v>0</v>
      </c>
      <c r="L237" s="128"/>
      <c r="M237" s="13">
        <v>2800</v>
      </c>
    </row>
    <row r="238" spans="2:13">
      <c r="B238" s="1" t="e">
        <f>VLOOKUP(C238,'Oldest Parks'!A:C,2,FALSE)</f>
        <v>#N/A</v>
      </c>
      <c r="C238" s="123" t="s">
        <v>263</v>
      </c>
      <c r="D238" s="8" t="s">
        <v>269</v>
      </c>
      <c r="E238" s="13">
        <v>482</v>
      </c>
      <c r="F238" s="13">
        <v>482</v>
      </c>
      <c r="G238" s="13">
        <v>0</v>
      </c>
      <c r="H238" s="13">
        <v>55</v>
      </c>
      <c r="I238" s="128"/>
      <c r="J238" s="13">
        <v>0</v>
      </c>
      <c r="K238" s="13">
        <v>1207</v>
      </c>
      <c r="L238" s="128"/>
      <c r="M238" s="13">
        <v>0</v>
      </c>
    </row>
    <row r="239" spans="2:13">
      <c r="B239" s="1" t="e">
        <f>VLOOKUP(C239,'Oldest Parks'!A:C,2,FALSE)</f>
        <v>#N/A</v>
      </c>
      <c r="C239" s="123" t="s">
        <v>263</v>
      </c>
      <c r="D239" s="8" t="s">
        <v>270</v>
      </c>
      <c r="E239" s="13">
        <v>576</v>
      </c>
      <c r="F239" s="13">
        <v>576</v>
      </c>
      <c r="G239" s="13">
        <v>0</v>
      </c>
      <c r="H239" s="13">
        <v>166</v>
      </c>
      <c r="I239" s="128"/>
      <c r="J239" s="13">
        <v>0</v>
      </c>
      <c r="K239" s="13">
        <v>0</v>
      </c>
      <c r="L239" s="128"/>
      <c r="M239" s="13">
        <v>0</v>
      </c>
    </row>
    <row r="240" spans="2:13">
      <c r="B240" s="1" t="e">
        <f>VLOOKUP(C240,'Oldest Parks'!A:C,2,FALSE)</f>
        <v>#N/A</v>
      </c>
      <c r="C240" s="123" t="s">
        <v>263</v>
      </c>
      <c r="D240" s="84" t="s">
        <v>271</v>
      </c>
      <c r="E240" s="124">
        <v>351</v>
      </c>
      <c r="F240" s="124">
        <v>0</v>
      </c>
      <c r="G240" s="124">
        <v>351</v>
      </c>
      <c r="H240" s="124">
        <v>5</v>
      </c>
      <c r="I240" s="128"/>
      <c r="J240" s="124">
        <v>0</v>
      </c>
      <c r="K240" s="124">
        <v>0</v>
      </c>
      <c r="L240" s="128"/>
      <c r="M240" s="124">
        <v>0</v>
      </c>
    </row>
    <row r="241" spans="2:13">
      <c r="B241" s="1" t="e">
        <f>VLOOKUP(C241,'Oldest Parks'!A:C,2,FALSE)</f>
        <v>#N/A</v>
      </c>
      <c r="C241" s="50" t="s">
        <v>272</v>
      </c>
      <c r="D241" s="125" t="s">
        <v>38</v>
      </c>
      <c r="E241" s="122">
        <v>40090</v>
      </c>
      <c r="F241" s="122">
        <v>20108</v>
      </c>
      <c r="G241" s="122">
        <v>19982</v>
      </c>
      <c r="H241" s="122">
        <v>4323</v>
      </c>
      <c r="I241" s="127"/>
      <c r="J241" s="122">
        <v>20659</v>
      </c>
      <c r="K241" s="122">
        <v>3830</v>
      </c>
      <c r="L241" s="127"/>
      <c r="M241" s="122">
        <v>4688</v>
      </c>
    </row>
    <row r="242" spans="2:13">
      <c r="B242" s="1" t="e">
        <f>VLOOKUP(C242,'Oldest Parks'!A:C,2,FALSE)</f>
        <v>#N/A</v>
      </c>
      <c r="C242" s="123" t="s">
        <v>272</v>
      </c>
      <c r="D242" s="8" t="s">
        <v>273</v>
      </c>
      <c r="E242" s="13">
        <v>7047</v>
      </c>
      <c r="F242" s="13">
        <v>206</v>
      </c>
      <c r="G242" s="13">
        <v>6841</v>
      </c>
      <c r="H242" s="13">
        <v>13</v>
      </c>
      <c r="I242" s="128"/>
      <c r="J242" s="13">
        <v>14896</v>
      </c>
      <c r="K242" s="13">
        <v>0</v>
      </c>
      <c r="L242" s="128"/>
      <c r="M242" s="13">
        <v>4688</v>
      </c>
    </row>
    <row r="243" spans="2:13">
      <c r="B243" s="1" t="e">
        <f>VLOOKUP(C243,'Oldest Parks'!A:C,2,FALSE)</f>
        <v>#N/A</v>
      </c>
      <c r="C243" s="123" t="s">
        <v>272</v>
      </c>
      <c r="D243" s="8" t="s">
        <v>274</v>
      </c>
      <c r="E243" s="13">
        <v>27</v>
      </c>
      <c r="F243" s="13">
        <v>27</v>
      </c>
      <c r="G243" s="13">
        <v>0</v>
      </c>
      <c r="H243" s="13">
        <v>9</v>
      </c>
      <c r="I243" s="128"/>
      <c r="J243" s="13">
        <v>0</v>
      </c>
      <c r="K243" s="13">
        <v>0</v>
      </c>
      <c r="L243" s="128"/>
      <c r="M243" s="13">
        <v>0</v>
      </c>
    </row>
    <row r="244" spans="2:13">
      <c r="B244" s="1" t="e">
        <f>VLOOKUP(C244,'Oldest Parks'!A:C,2,FALSE)</f>
        <v>#N/A</v>
      </c>
      <c r="C244" s="123" t="s">
        <v>272</v>
      </c>
      <c r="D244" s="8" t="s">
        <v>275</v>
      </c>
      <c r="E244" s="13">
        <v>30381</v>
      </c>
      <c r="F244" s="13">
        <v>19226</v>
      </c>
      <c r="G244" s="13">
        <v>11155</v>
      </c>
      <c r="H244" s="13">
        <v>4265</v>
      </c>
      <c r="I244" s="128"/>
      <c r="J244" s="13">
        <v>5763</v>
      </c>
      <c r="K244" s="13">
        <v>3830</v>
      </c>
      <c r="L244" s="128"/>
      <c r="M244" s="13">
        <v>0</v>
      </c>
    </row>
    <row r="245" spans="2:13">
      <c r="B245" s="1" t="e">
        <f>VLOOKUP(C245,'Oldest Parks'!A:C,2,FALSE)</f>
        <v>#N/A</v>
      </c>
      <c r="C245" s="123" t="s">
        <v>272</v>
      </c>
      <c r="D245" s="8" t="s">
        <v>276</v>
      </c>
      <c r="E245" s="13">
        <v>1300</v>
      </c>
      <c r="F245" s="13">
        <v>0</v>
      </c>
      <c r="G245" s="13">
        <v>1300</v>
      </c>
      <c r="H245" s="13">
        <v>25</v>
      </c>
      <c r="I245" s="128"/>
      <c r="J245" s="13">
        <v>0</v>
      </c>
      <c r="K245" s="13">
        <v>0</v>
      </c>
      <c r="L245" s="128"/>
      <c r="M245" s="13">
        <v>0</v>
      </c>
    </row>
    <row r="246" spans="2:13">
      <c r="B246" s="1" t="e">
        <f>VLOOKUP(C246,'Oldest Parks'!A:C,2,FALSE)</f>
        <v>#N/A</v>
      </c>
      <c r="C246" s="123" t="s">
        <v>272</v>
      </c>
      <c r="D246" s="8" t="s">
        <v>277</v>
      </c>
      <c r="E246" s="13">
        <v>1320</v>
      </c>
      <c r="F246" s="13">
        <v>634</v>
      </c>
      <c r="G246" s="13">
        <v>686</v>
      </c>
      <c r="H246" s="13">
        <v>10</v>
      </c>
      <c r="I246" s="128"/>
      <c r="J246" s="13">
        <v>0</v>
      </c>
      <c r="K246" s="13">
        <v>0</v>
      </c>
      <c r="L246" s="128"/>
      <c r="M246" s="13">
        <v>0</v>
      </c>
    </row>
    <row r="247" spans="2:13">
      <c r="B247" s="1" t="e">
        <f>VLOOKUP(C247,'Oldest Parks'!A:C,2,FALSE)</f>
        <v>#N/A</v>
      </c>
      <c r="C247" s="123" t="s">
        <v>272</v>
      </c>
      <c r="D247" s="84" t="s">
        <v>278</v>
      </c>
      <c r="E247" s="124">
        <v>15</v>
      </c>
      <c r="F247" s="124">
        <v>15</v>
      </c>
      <c r="G247" s="124">
        <v>0</v>
      </c>
      <c r="H247" s="124">
        <v>1</v>
      </c>
      <c r="I247" s="128"/>
      <c r="J247" s="124">
        <v>0</v>
      </c>
      <c r="K247" s="124">
        <v>0</v>
      </c>
      <c r="L247" s="128"/>
      <c r="M247" s="124">
        <v>0</v>
      </c>
    </row>
    <row r="248" spans="2:13">
      <c r="B248" s="1" t="e">
        <f>VLOOKUP(C248,'Oldest Parks'!A:C,2,FALSE)</f>
        <v>#N/A</v>
      </c>
      <c r="C248" s="50" t="s">
        <v>279</v>
      </c>
      <c r="D248" s="125" t="s">
        <v>38</v>
      </c>
      <c r="E248" s="122">
        <v>847</v>
      </c>
      <c r="F248" s="122">
        <v>847</v>
      </c>
      <c r="G248" s="122">
        <v>0</v>
      </c>
      <c r="H248" s="122">
        <v>97</v>
      </c>
      <c r="I248" s="127"/>
      <c r="J248" s="122">
        <v>113</v>
      </c>
      <c r="K248" s="122">
        <v>5</v>
      </c>
      <c r="L248" s="127"/>
      <c r="M248" s="122">
        <v>40432</v>
      </c>
    </row>
    <row r="249" spans="2:13">
      <c r="B249" s="1" t="e">
        <f>VLOOKUP(C249,'Oldest Parks'!A:C,2,FALSE)</f>
        <v>#N/A</v>
      </c>
      <c r="C249" s="123" t="s">
        <v>279</v>
      </c>
      <c r="D249" s="8" t="s">
        <v>280</v>
      </c>
      <c r="E249" s="13">
        <v>758</v>
      </c>
      <c r="F249" s="13">
        <v>758</v>
      </c>
      <c r="G249" s="13">
        <v>0</v>
      </c>
      <c r="H249" s="13">
        <v>10</v>
      </c>
      <c r="I249" s="128"/>
      <c r="J249" s="13">
        <v>113</v>
      </c>
      <c r="K249" s="13">
        <v>0</v>
      </c>
      <c r="L249" s="128"/>
      <c r="M249" s="13">
        <v>5432</v>
      </c>
    </row>
    <row r="250" spans="2:13">
      <c r="B250" s="1" t="e">
        <f>VLOOKUP(C250,'Oldest Parks'!A:C,2,FALSE)</f>
        <v>#N/A</v>
      </c>
      <c r="C250" s="123" t="s">
        <v>279</v>
      </c>
      <c r="D250" s="84" t="s">
        <v>281</v>
      </c>
      <c r="E250" s="124">
        <v>89</v>
      </c>
      <c r="F250" s="124">
        <v>89</v>
      </c>
      <c r="G250" s="124">
        <v>0</v>
      </c>
      <c r="H250" s="124">
        <v>87</v>
      </c>
      <c r="I250" s="128"/>
      <c r="J250" s="124">
        <v>0</v>
      </c>
      <c r="K250" s="124">
        <v>5</v>
      </c>
      <c r="L250" s="128"/>
      <c r="M250" s="124">
        <v>35000</v>
      </c>
    </row>
    <row r="251" spans="2:13">
      <c r="B251" s="1" t="e">
        <f>VLOOKUP(C251,'Oldest Parks'!A:C,2,FALSE)</f>
        <v>#N/A</v>
      </c>
      <c r="C251" s="50" t="s">
        <v>282</v>
      </c>
      <c r="D251" s="125" t="s">
        <v>38</v>
      </c>
      <c r="E251" s="122">
        <v>1792</v>
      </c>
      <c r="F251" s="122">
        <v>1564</v>
      </c>
      <c r="G251" s="122">
        <v>228</v>
      </c>
      <c r="H251" s="122">
        <v>169</v>
      </c>
      <c r="I251" s="127"/>
      <c r="J251" s="122">
        <v>8365</v>
      </c>
      <c r="K251" s="122">
        <v>596</v>
      </c>
      <c r="L251" s="127"/>
      <c r="M251" s="122">
        <v>600</v>
      </c>
    </row>
    <row r="252" spans="2:13">
      <c r="B252" s="1" t="e">
        <f>VLOOKUP(C252,'Oldest Parks'!A:C,2,FALSE)</f>
        <v>#N/A</v>
      </c>
      <c r="C252" s="123" t="s">
        <v>282</v>
      </c>
      <c r="D252" s="84" t="s">
        <v>283</v>
      </c>
      <c r="E252" s="124">
        <v>1792</v>
      </c>
      <c r="F252" s="124">
        <v>1564</v>
      </c>
      <c r="G252" s="124">
        <v>228</v>
      </c>
      <c r="H252" s="124">
        <v>169</v>
      </c>
      <c r="I252" s="128"/>
      <c r="J252" s="124">
        <v>8365</v>
      </c>
      <c r="K252" s="124">
        <v>596</v>
      </c>
      <c r="L252" s="128"/>
      <c r="M252" s="124">
        <v>600</v>
      </c>
    </row>
    <row r="253" spans="2:13">
      <c r="B253" s="1" t="e">
        <f>VLOOKUP(C253,'Oldest Parks'!A:C,2,FALSE)</f>
        <v>#N/A</v>
      </c>
      <c r="C253" s="50" t="s">
        <v>284</v>
      </c>
      <c r="D253" s="125" t="s">
        <v>38</v>
      </c>
      <c r="E253" s="122">
        <v>16731</v>
      </c>
      <c r="F253" s="122">
        <v>441</v>
      </c>
      <c r="G253" s="122">
        <v>16290</v>
      </c>
      <c r="H253" s="122">
        <v>34</v>
      </c>
      <c r="I253" s="127"/>
      <c r="J253" s="122">
        <v>0</v>
      </c>
      <c r="K253" s="122">
        <v>0</v>
      </c>
      <c r="L253" s="127"/>
      <c r="M253" s="122">
        <v>0</v>
      </c>
    </row>
    <row r="254" spans="2:13">
      <c r="B254" s="1" t="e">
        <f>VLOOKUP(C254,'Oldest Parks'!A:C,2,FALSE)</f>
        <v>#N/A</v>
      </c>
      <c r="C254" s="123" t="s">
        <v>284</v>
      </c>
      <c r="D254" s="8" t="s">
        <v>285</v>
      </c>
      <c r="E254" s="13">
        <v>15872</v>
      </c>
      <c r="F254" s="13">
        <v>0</v>
      </c>
      <c r="G254" s="13">
        <v>15872</v>
      </c>
      <c r="H254" s="13">
        <v>0</v>
      </c>
      <c r="I254" s="128"/>
      <c r="J254" s="13">
        <v>0</v>
      </c>
      <c r="K254" s="13">
        <v>0</v>
      </c>
      <c r="L254" s="128"/>
      <c r="M254" s="13">
        <v>0</v>
      </c>
    </row>
    <row r="255" spans="2:13">
      <c r="B255" s="1" t="e">
        <f>VLOOKUP(C255,'Oldest Parks'!A:C,2,FALSE)</f>
        <v>#N/A</v>
      </c>
      <c r="C255" s="123" t="s">
        <v>284</v>
      </c>
      <c r="D255" s="84" t="s">
        <v>286</v>
      </c>
      <c r="E255" s="124">
        <v>859</v>
      </c>
      <c r="F255" s="124">
        <v>441</v>
      </c>
      <c r="G255" s="124">
        <v>418</v>
      </c>
      <c r="H255" s="124">
        <v>34</v>
      </c>
      <c r="I255" s="128"/>
      <c r="J255" s="124">
        <v>0</v>
      </c>
      <c r="K255" s="124">
        <v>0</v>
      </c>
      <c r="L255" s="128"/>
      <c r="M255" s="124">
        <v>0</v>
      </c>
    </row>
    <row r="256" spans="2:13">
      <c r="B256" s="1" t="e">
        <f>VLOOKUP(C256,'Oldest Parks'!A:C,2,FALSE)</f>
        <v>#N/A</v>
      </c>
      <c r="C256" s="50" t="s">
        <v>287</v>
      </c>
      <c r="D256" s="125" t="s">
        <v>38</v>
      </c>
      <c r="E256" s="122">
        <v>3866</v>
      </c>
      <c r="F256" s="122">
        <v>970</v>
      </c>
      <c r="G256" s="122">
        <v>2896</v>
      </c>
      <c r="H256" s="122">
        <v>166</v>
      </c>
      <c r="I256" s="127"/>
      <c r="J256" s="122">
        <v>812</v>
      </c>
      <c r="K256" s="122">
        <v>3</v>
      </c>
      <c r="L256" s="127"/>
      <c r="M256" s="122">
        <v>123949</v>
      </c>
    </row>
    <row r="257" spans="2:13">
      <c r="B257" s="1" t="e">
        <f>VLOOKUP(C257,'Oldest Parks'!A:C,2,FALSE)</f>
        <v>#N/A</v>
      </c>
      <c r="C257" s="123" t="s">
        <v>287</v>
      </c>
      <c r="D257" s="8" t="s">
        <v>288</v>
      </c>
      <c r="E257" s="13">
        <v>1665</v>
      </c>
      <c r="F257" s="13">
        <v>267</v>
      </c>
      <c r="G257" s="13">
        <v>1398</v>
      </c>
      <c r="H257" s="13">
        <v>15</v>
      </c>
      <c r="I257" s="128"/>
      <c r="J257" s="13">
        <v>632</v>
      </c>
      <c r="K257" s="13">
        <v>3</v>
      </c>
      <c r="L257" s="128"/>
      <c r="M257" s="13">
        <v>123949</v>
      </c>
    </row>
    <row r="258" spans="2:13">
      <c r="B258" s="1" t="e">
        <f>VLOOKUP(C258,'Oldest Parks'!A:C,2,FALSE)</f>
        <v>#N/A</v>
      </c>
      <c r="C258" s="123" t="s">
        <v>287</v>
      </c>
      <c r="D258" s="8" t="s">
        <v>289</v>
      </c>
      <c r="E258" s="13">
        <v>1940</v>
      </c>
      <c r="F258" s="13">
        <v>640</v>
      </c>
      <c r="G258" s="13">
        <v>1300</v>
      </c>
      <c r="H258" s="13">
        <v>148</v>
      </c>
      <c r="I258" s="128"/>
      <c r="J258" s="13">
        <v>0</v>
      </c>
      <c r="K258" s="13">
        <v>0</v>
      </c>
      <c r="L258" s="128"/>
      <c r="M258" s="13">
        <v>0</v>
      </c>
    </row>
    <row r="259" spans="2:13">
      <c r="B259" s="1" t="e">
        <f>VLOOKUP(C259,'Oldest Parks'!A:C,2,FALSE)</f>
        <v>#N/A</v>
      </c>
      <c r="C259" s="123" t="s">
        <v>287</v>
      </c>
      <c r="D259" s="84" t="s">
        <v>290</v>
      </c>
      <c r="E259" s="124">
        <v>261</v>
      </c>
      <c r="F259" s="124">
        <v>63</v>
      </c>
      <c r="G259" s="124">
        <v>198</v>
      </c>
      <c r="H259" s="124">
        <v>3</v>
      </c>
      <c r="I259" s="128"/>
      <c r="J259" s="124">
        <v>180</v>
      </c>
      <c r="K259" s="124">
        <v>0</v>
      </c>
      <c r="L259" s="128"/>
      <c r="M259" s="124">
        <v>0</v>
      </c>
    </row>
    <row r="260" spans="2:13">
      <c r="B260" s="1" t="e">
        <f>VLOOKUP(C260,'Oldest Parks'!A:C,2,FALSE)</f>
        <v>#N/A</v>
      </c>
      <c r="C260" s="50" t="s">
        <v>291</v>
      </c>
      <c r="D260" s="125" t="s">
        <v>38</v>
      </c>
      <c r="E260" s="122">
        <v>18542</v>
      </c>
      <c r="F260" s="122">
        <v>8906</v>
      </c>
      <c r="G260" s="122">
        <v>9636</v>
      </c>
      <c r="H260" s="122">
        <v>188</v>
      </c>
      <c r="I260" s="127"/>
      <c r="J260" s="122">
        <v>7950</v>
      </c>
      <c r="K260" s="122">
        <v>657</v>
      </c>
      <c r="L260" s="127"/>
      <c r="M260" s="122">
        <v>0</v>
      </c>
    </row>
    <row r="261" spans="2:13">
      <c r="B261" s="1" t="e">
        <f>VLOOKUP(C261,'Oldest Parks'!A:C,2,FALSE)</f>
        <v>#N/A</v>
      </c>
      <c r="C261" s="123" t="s">
        <v>291</v>
      </c>
      <c r="D261" s="84" t="s">
        <v>292</v>
      </c>
      <c r="E261" s="124">
        <v>18542</v>
      </c>
      <c r="F261" s="124">
        <v>8906</v>
      </c>
      <c r="G261" s="124">
        <v>9636</v>
      </c>
      <c r="H261" s="124">
        <v>188</v>
      </c>
      <c r="I261" s="128"/>
      <c r="J261" s="124">
        <v>7950</v>
      </c>
      <c r="K261" s="124">
        <v>657</v>
      </c>
      <c r="L261" s="128"/>
      <c r="M261" s="124">
        <v>0</v>
      </c>
    </row>
    <row r="262" spans="2:13">
      <c r="B262" s="1" t="e">
        <f>VLOOKUP(C262,'Oldest Parks'!A:C,2,FALSE)</f>
        <v>#N/A</v>
      </c>
      <c r="C262" s="50" t="s">
        <v>293</v>
      </c>
      <c r="D262" s="125" t="s">
        <v>38</v>
      </c>
      <c r="E262" s="122">
        <v>10237</v>
      </c>
      <c r="F262" s="122">
        <v>4376</v>
      </c>
      <c r="G262" s="122">
        <v>5861</v>
      </c>
      <c r="H262" s="122">
        <v>256</v>
      </c>
      <c r="I262" s="127"/>
      <c r="J262" s="122">
        <v>1547</v>
      </c>
      <c r="K262" s="122">
        <v>40</v>
      </c>
      <c r="L262" s="127"/>
      <c r="M262" s="122">
        <v>732</v>
      </c>
    </row>
    <row r="263" spans="2:13">
      <c r="B263" s="1" t="e">
        <f>VLOOKUP(C263,'Oldest Parks'!A:C,2,FALSE)</f>
        <v>#N/A</v>
      </c>
      <c r="C263" s="123" t="s">
        <v>293</v>
      </c>
      <c r="D263" s="84" t="s">
        <v>294</v>
      </c>
      <c r="E263" s="124">
        <v>10237</v>
      </c>
      <c r="F263" s="124">
        <v>4376</v>
      </c>
      <c r="G263" s="124">
        <v>5861</v>
      </c>
      <c r="H263" s="124">
        <v>256</v>
      </c>
      <c r="I263" s="128"/>
      <c r="J263" s="124">
        <v>1547</v>
      </c>
      <c r="K263" s="124">
        <v>40</v>
      </c>
      <c r="L263" s="128"/>
      <c r="M263" s="124">
        <v>732</v>
      </c>
    </row>
    <row r="264" spans="2:13">
      <c r="B264" s="1" t="e">
        <f>VLOOKUP(C264,'Oldest Parks'!A:C,2,FALSE)</f>
        <v>#N/A</v>
      </c>
      <c r="C264" s="50" t="s">
        <v>295</v>
      </c>
      <c r="D264" s="125" t="s">
        <v>38</v>
      </c>
      <c r="E264" s="122">
        <v>3411</v>
      </c>
      <c r="F264" s="122">
        <v>2894</v>
      </c>
      <c r="G264" s="122">
        <v>517</v>
      </c>
      <c r="H264" s="122">
        <v>124</v>
      </c>
      <c r="I264" s="127"/>
      <c r="J264" s="122">
        <v>1231</v>
      </c>
      <c r="K264" s="122">
        <v>0</v>
      </c>
      <c r="L264" s="127"/>
      <c r="M264" s="122">
        <v>1630</v>
      </c>
    </row>
    <row r="265" spans="2:13">
      <c r="B265" s="1" t="e">
        <f>VLOOKUP(C265,'Oldest Parks'!A:C,2,FALSE)</f>
        <v>#N/A</v>
      </c>
      <c r="C265" s="123" t="s">
        <v>295</v>
      </c>
      <c r="D265" s="8" t="s">
        <v>296</v>
      </c>
      <c r="E265" s="13">
        <v>24</v>
      </c>
      <c r="F265" s="13">
        <v>24</v>
      </c>
      <c r="G265" s="13">
        <v>0</v>
      </c>
      <c r="H265" s="13">
        <v>4</v>
      </c>
      <c r="I265" s="128"/>
      <c r="J265" s="13">
        <v>0</v>
      </c>
      <c r="K265" s="13">
        <v>0</v>
      </c>
      <c r="L265" s="128"/>
      <c r="M265" s="13">
        <v>0</v>
      </c>
    </row>
    <row r="266" spans="2:13">
      <c r="B266" s="1" t="e">
        <f>VLOOKUP(C266,'Oldest Parks'!A:C,2,FALSE)</f>
        <v>#N/A</v>
      </c>
      <c r="C266" s="123" t="s">
        <v>295</v>
      </c>
      <c r="D266" s="84" t="s">
        <v>297</v>
      </c>
      <c r="E266" s="124">
        <v>3387</v>
      </c>
      <c r="F266" s="124">
        <v>2870</v>
      </c>
      <c r="G266" s="124">
        <v>517</v>
      </c>
      <c r="H266" s="124">
        <v>120</v>
      </c>
      <c r="I266" s="128"/>
      <c r="J266" s="124">
        <v>1231</v>
      </c>
      <c r="K266" s="124">
        <v>0</v>
      </c>
      <c r="L266" s="128"/>
      <c r="M266" s="124">
        <v>1630</v>
      </c>
    </row>
    <row r="267" spans="2:13">
      <c r="B267" s="1" t="e">
        <f>VLOOKUP(C267,'Oldest Parks'!A:C,2,FALSE)</f>
        <v>#N/A</v>
      </c>
      <c r="C267" s="50" t="s">
        <v>298</v>
      </c>
      <c r="D267" s="125" t="s">
        <v>38</v>
      </c>
      <c r="E267" s="122">
        <v>10905</v>
      </c>
      <c r="F267" s="122">
        <v>3053</v>
      </c>
      <c r="G267" s="122">
        <v>7852</v>
      </c>
      <c r="H267" s="122">
        <v>416</v>
      </c>
      <c r="I267" s="127"/>
      <c r="J267" s="122">
        <v>579</v>
      </c>
      <c r="K267" s="122">
        <v>0</v>
      </c>
      <c r="L267" s="127"/>
      <c r="M267" s="122">
        <v>287</v>
      </c>
    </row>
    <row r="268" spans="2:13">
      <c r="B268" s="1" t="e">
        <f>VLOOKUP(C268,'Oldest Parks'!A:C,2,FALSE)</f>
        <v>#N/A</v>
      </c>
      <c r="C268" s="123" t="s">
        <v>298</v>
      </c>
      <c r="D268" s="8" t="s">
        <v>299</v>
      </c>
      <c r="E268" s="13">
        <v>315</v>
      </c>
      <c r="F268" s="13">
        <v>180</v>
      </c>
      <c r="G268" s="13">
        <v>135</v>
      </c>
      <c r="H268" s="13">
        <v>1</v>
      </c>
      <c r="I268" s="128"/>
      <c r="J268" s="13">
        <v>0</v>
      </c>
      <c r="K268" s="13">
        <v>0</v>
      </c>
      <c r="L268" s="128"/>
      <c r="M268" s="13">
        <v>0</v>
      </c>
    </row>
    <row r="269" spans="2:13">
      <c r="B269" s="1" t="e">
        <f>VLOOKUP(C269,'Oldest Parks'!A:C,2,FALSE)</f>
        <v>#N/A</v>
      </c>
      <c r="C269" s="123" t="s">
        <v>298</v>
      </c>
      <c r="D269" s="8" t="s">
        <v>300</v>
      </c>
      <c r="E269" s="13">
        <v>55</v>
      </c>
      <c r="F269" s="13">
        <v>55</v>
      </c>
      <c r="G269" s="13">
        <v>0</v>
      </c>
      <c r="H269" s="13">
        <v>4</v>
      </c>
      <c r="I269" s="128"/>
      <c r="J269" s="13">
        <v>0</v>
      </c>
      <c r="K269" s="13">
        <v>0</v>
      </c>
      <c r="L269" s="128"/>
      <c r="M269" s="13">
        <v>0</v>
      </c>
    </row>
    <row r="270" spans="2:13">
      <c r="B270" s="1" t="e">
        <f>VLOOKUP(C270,'Oldest Parks'!A:C,2,FALSE)</f>
        <v>#N/A</v>
      </c>
      <c r="C270" s="123" t="s">
        <v>298</v>
      </c>
      <c r="D270" s="8" t="s">
        <v>301</v>
      </c>
      <c r="E270" s="13">
        <v>300</v>
      </c>
      <c r="F270" s="13">
        <v>5</v>
      </c>
      <c r="G270" s="13">
        <v>295</v>
      </c>
      <c r="H270" s="13">
        <v>1</v>
      </c>
      <c r="I270" s="128"/>
      <c r="J270" s="13">
        <v>0</v>
      </c>
      <c r="K270" s="13">
        <v>0</v>
      </c>
      <c r="L270" s="128"/>
      <c r="M270" s="13">
        <v>0</v>
      </c>
    </row>
    <row r="271" spans="2:13">
      <c r="B271" s="1" t="e">
        <f>VLOOKUP(C271,'Oldest Parks'!A:C,2,FALSE)</f>
        <v>#N/A</v>
      </c>
      <c r="C271" s="123" t="s">
        <v>298</v>
      </c>
      <c r="D271" s="8" t="s">
        <v>302</v>
      </c>
      <c r="E271" s="13">
        <v>10211</v>
      </c>
      <c r="F271" s="13">
        <v>2789</v>
      </c>
      <c r="G271" s="13">
        <v>7422</v>
      </c>
      <c r="H271" s="13">
        <v>409</v>
      </c>
      <c r="I271" s="128"/>
      <c r="J271" s="13">
        <v>579</v>
      </c>
      <c r="K271" s="13">
        <v>0</v>
      </c>
      <c r="L271" s="128"/>
      <c r="M271" s="13">
        <v>287</v>
      </c>
    </row>
    <row r="272" spans="2:13">
      <c r="B272" s="1" t="e">
        <f>VLOOKUP(C272,'Oldest Parks'!A:C,2,FALSE)</f>
        <v>#N/A</v>
      </c>
      <c r="C272" s="123" t="s">
        <v>298</v>
      </c>
      <c r="D272" s="84" t="s">
        <v>303</v>
      </c>
      <c r="E272" s="124">
        <v>24</v>
      </c>
      <c r="F272" s="124">
        <v>24</v>
      </c>
      <c r="G272" s="124">
        <v>0</v>
      </c>
      <c r="H272" s="124">
        <v>1</v>
      </c>
      <c r="I272" s="128"/>
      <c r="J272" s="124">
        <v>0</v>
      </c>
      <c r="K272" s="124">
        <v>0</v>
      </c>
      <c r="L272" s="128"/>
      <c r="M272" s="124">
        <v>0</v>
      </c>
    </row>
    <row r="273" spans="2:13">
      <c r="B273" s="1" t="e">
        <f>VLOOKUP(C273,'Oldest Parks'!A:C,2,FALSE)</f>
        <v>#N/A</v>
      </c>
      <c r="C273" s="50" t="s">
        <v>304</v>
      </c>
      <c r="D273" s="125" t="s">
        <v>38</v>
      </c>
      <c r="E273" s="122">
        <v>47040</v>
      </c>
      <c r="F273" s="122">
        <v>8457</v>
      </c>
      <c r="G273" s="122">
        <v>38583</v>
      </c>
      <c r="H273" s="122">
        <v>233</v>
      </c>
      <c r="I273" s="127"/>
      <c r="J273" s="122">
        <v>86</v>
      </c>
      <c r="K273" s="122">
        <v>1503</v>
      </c>
      <c r="L273" s="127"/>
      <c r="M273" s="122">
        <v>30</v>
      </c>
    </row>
    <row r="274" spans="2:13">
      <c r="B274" s="1" t="e">
        <f>VLOOKUP(C274,'Oldest Parks'!A:C,2,FALSE)</f>
        <v>#N/A</v>
      </c>
      <c r="C274" s="123" t="s">
        <v>304</v>
      </c>
      <c r="D274" s="8" t="s">
        <v>305</v>
      </c>
      <c r="E274" s="13">
        <v>46607</v>
      </c>
      <c r="F274" s="13">
        <v>8457</v>
      </c>
      <c r="G274" s="13">
        <v>38150</v>
      </c>
      <c r="H274" s="13">
        <v>231</v>
      </c>
      <c r="I274" s="128"/>
      <c r="J274" s="13">
        <v>86</v>
      </c>
      <c r="K274" s="13">
        <v>1503</v>
      </c>
      <c r="L274" s="128"/>
      <c r="M274" s="13">
        <v>30</v>
      </c>
    </row>
    <row r="275" spans="2:13">
      <c r="B275" s="1" t="e">
        <f>VLOOKUP(C275,'Oldest Parks'!A:C,2,FALSE)</f>
        <v>#N/A</v>
      </c>
      <c r="C275" s="123" t="s">
        <v>304</v>
      </c>
      <c r="D275" s="84" t="s">
        <v>306</v>
      </c>
      <c r="E275" s="124">
        <v>433</v>
      </c>
      <c r="F275" s="124">
        <v>0</v>
      </c>
      <c r="G275" s="124">
        <v>433</v>
      </c>
      <c r="H275" s="124">
        <v>2</v>
      </c>
      <c r="I275" s="128"/>
      <c r="J275" s="124">
        <v>0</v>
      </c>
      <c r="K275" s="124">
        <v>0</v>
      </c>
      <c r="L275" s="128"/>
      <c r="M275" s="124">
        <v>0</v>
      </c>
    </row>
    <row r="276" spans="2:13">
      <c r="B276" s="1" t="e">
        <f>VLOOKUP(C276,'Oldest Parks'!A:C,2,FALSE)</f>
        <v>#N/A</v>
      </c>
      <c r="C276" s="50" t="s">
        <v>307</v>
      </c>
      <c r="D276" s="125" t="s">
        <v>38</v>
      </c>
      <c r="E276" s="122">
        <v>3686</v>
      </c>
      <c r="F276" s="122">
        <v>960</v>
      </c>
      <c r="G276" s="122">
        <v>2726</v>
      </c>
      <c r="H276" s="122">
        <v>161</v>
      </c>
      <c r="I276" s="127"/>
      <c r="J276" s="122">
        <v>5</v>
      </c>
      <c r="K276" s="122">
        <v>0</v>
      </c>
      <c r="L276" s="127"/>
      <c r="M276" s="122">
        <v>0</v>
      </c>
    </row>
    <row r="277" spans="2:13">
      <c r="B277" s="1" t="e">
        <f>VLOOKUP(C277,'Oldest Parks'!A:C,2,FALSE)</f>
        <v>#N/A</v>
      </c>
      <c r="C277" s="123" t="s">
        <v>307</v>
      </c>
      <c r="D277" s="8" t="s">
        <v>308</v>
      </c>
      <c r="E277" s="13">
        <v>3650</v>
      </c>
      <c r="F277" s="13">
        <v>924</v>
      </c>
      <c r="G277" s="13">
        <v>2726</v>
      </c>
      <c r="H277" s="13">
        <v>160</v>
      </c>
      <c r="I277" s="128"/>
      <c r="J277" s="13">
        <v>5</v>
      </c>
      <c r="K277" s="13">
        <v>0</v>
      </c>
      <c r="L277" s="128"/>
      <c r="M277" s="13">
        <v>0</v>
      </c>
    </row>
    <row r="278" spans="2:13">
      <c r="B278" s="1" t="e">
        <f>VLOOKUP(C278,'Oldest Parks'!A:C,2,FALSE)</f>
        <v>#N/A</v>
      </c>
      <c r="C278" s="123" t="s">
        <v>307</v>
      </c>
      <c r="D278" s="84" t="s">
        <v>309</v>
      </c>
      <c r="E278" s="124">
        <v>36</v>
      </c>
      <c r="F278" s="124">
        <v>36</v>
      </c>
      <c r="G278" s="124">
        <v>0</v>
      </c>
      <c r="H278" s="124">
        <v>1</v>
      </c>
      <c r="I278" s="128"/>
      <c r="J278" s="124">
        <v>0</v>
      </c>
      <c r="K278" s="124">
        <v>0</v>
      </c>
      <c r="L278" s="128"/>
      <c r="M278" s="124">
        <v>0</v>
      </c>
    </row>
    <row r="279" spans="2:13">
      <c r="B279" s="1" t="e">
        <f>VLOOKUP(C279,'Oldest Parks'!A:C,2,FALSE)</f>
        <v>#N/A</v>
      </c>
      <c r="C279" s="50" t="s">
        <v>310</v>
      </c>
      <c r="D279" s="125" t="s">
        <v>38</v>
      </c>
      <c r="E279" s="122">
        <v>4373</v>
      </c>
      <c r="F279" s="122">
        <v>2146</v>
      </c>
      <c r="G279" s="122">
        <v>2227</v>
      </c>
      <c r="H279" s="122">
        <v>85</v>
      </c>
      <c r="I279" s="127"/>
      <c r="J279" s="122">
        <v>252</v>
      </c>
      <c r="K279" s="122">
        <v>841</v>
      </c>
      <c r="L279" s="127"/>
      <c r="M279" s="122">
        <v>0</v>
      </c>
    </row>
    <row r="280" spans="2:13">
      <c r="B280" s="1" t="e">
        <f>VLOOKUP(C280,'Oldest Parks'!A:C,2,FALSE)</f>
        <v>#N/A</v>
      </c>
      <c r="C280" s="123" t="s">
        <v>310</v>
      </c>
      <c r="D280" s="84" t="s">
        <v>311</v>
      </c>
      <c r="E280" s="124">
        <v>4373</v>
      </c>
      <c r="F280" s="124">
        <v>2146</v>
      </c>
      <c r="G280" s="124">
        <v>2227</v>
      </c>
      <c r="H280" s="124">
        <v>85</v>
      </c>
      <c r="I280" s="128"/>
      <c r="J280" s="124">
        <v>252</v>
      </c>
      <c r="K280" s="124">
        <v>841</v>
      </c>
      <c r="L280" s="128"/>
      <c r="M280" s="124">
        <v>0</v>
      </c>
    </row>
    <row r="281" spans="2:13">
      <c r="B281" s="1" t="e">
        <f>VLOOKUP(C281,'Oldest Parks'!A:C,2,FALSE)</f>
        <v>#N/A</v>
      </c>
      <c r="C281" s="50" t="s">
        <v>312</v>
      </c>
      <c r="D281" s="125" t="s">
        <v>38</v>
      </c>
      <c r="E281" s="122">
        <v>14660</v>
      </c>
      <c r="F281" s="122">
        <v>3768</v>
      </c>
      <c r="G281" s="122">
        <v>10892</v>
      </c>
      <c r="H281" s="122">
        <v>335</v>
      </c>
      <c r="I281" s="127"/>
      <c r="J281" s="122">
        <v>801</v>
      </c>
      <c r="K281" s="122">
        <v>0</v>
      </c>
      <c r="L281" s="127"/>
      <c r="M281" s="122">
        <v>0</v>
      </c>
    </row>
    <row r="282" spans="2:13">
      <c r="B282" s="1" t="e">
        <f>VLOOKUP(C282,'Oldest Parks'!A:C,2,FALSE)</f>
        <v>#N/A</v>
      </c>
      <c r="C282" s="123" t="s">
        <v>312</v>
      </c>
      <c r="D282" s="8" t="s">
        <v>313</v>
      </c>
      <c r="E282" s="13">
        <v>2330</v>
      </c>
      <c r="F282" s="13">
        <v>121</v>
      </c>
      <c r="G282" s="13">
        <v>2209</v>
      </c>
      <c r="H282" s="13">
        <v>4</v>
      </c>
      <c r="I282" s="128"/>
      <c r="J282" s="13">
        <v>800</v>
      </c>
      <c r="K282" s="13">
        <v>0</v>
      </c>
      <c r="L282" s="128"/>
      <c r="M282" s="13">
        <v>0</v>
      </c>
    </row>
    <row r="283" spans="2:13">
      <c r="B283" s="1" t="e">
        <f>VLOOKUP(C283,'Oldest Parks'!A:C,2,FALSE)</f>
        <v>#N/A</v>
      </c>
      <c r="C283" s="123" t="s">
        <v>312</v>
      </c>
      <c r="D283" s="8" t="s">
        <v>314</v>
      </c>
      <c r="E283" s="13">
        <v>660</v>
      </c>
      <c r="F283" s="13">
        <v>10</v>
      </c>
      <c r="G283" s="13">
        <v>650</v>
      </c>
      <c r="H283" s="13">
        <v>2</v>
      </c>
      <c r="I283" s="128"/>
      <c r="J283" s="13">
        <v>1</v>
      </c>
      <c r="K283" s="13">
        <v>0</v>
      </c>
      <c r="L283" s="128"/>
      <c r="M283" s="13">
        <v>0</v>
      </c>
    </row>
    <row r="284" spans="2:13">
      <c r="B284" s="1" t="e">
        <f>VLOOKUP(C284,'Oldest Parks'!A:C,2,FALSE)</f>
        <v>#N/A</v>
      </c>
      <c r="C284" s="123" t="s">
        <v>312</v>
      </c>
      <c r="D284" s="84" t="s">
        <v>315</v>
      </c>
      <c r="E284" s="124">
        <v>11670</v>
      </c>
      <c r="F284" s="124">
        <v>3637</v>
      </c>
      <c r="G284" s="124">
        <v>8033</v>
      </c>
      <c r="H284" s="124">
        <v>329</v>
      </c>
      <c r="I284" s="128"/>
      <c r="J284" s="124">
        <v>0</v>
      </c>
      <c r="K284" s="124">
        <v>0</v>
      </c>
      <c r="L284" s="128"/>
      <c r="M284" s="124">
        <v>0</v>
      </c>
    </row>
    <row r="285" spans="2:13">
      <c r="B285" s="1" t="e">
        <f>VLOOKUP(C285,'Oldest Parks'!A:C,2,FALSE)</f>
        <v>#N/A</v>
      </c>
      <c r="C285" s="50" t="s">
        <v>316</v>
      </c>
      <c r="D285" s="125" t="s">
        <v>38</v>
      </c>
      <c r="E285" s="122">
        <v>11775</v>
      </c>
      <c r="F285" s="122">
        <v>1993</v>
      </c>
      <c r="G285" s="122">
        <v>9782</v>
      </c>
      <c r="H285" s="122">
        <v>164</v>
      </c>
      <c r="I285" s="127"/>
      <c r="J285" s="122">
        <v>405</v>
      </c>
      <c r="K285" s="122">
        <v>251</v>
      </c>
      <c r="L285" s="127"/>
      <c r="M285" s="122">
        <v>2664</v>
      </c>
    </row>
    <row r="286" spans="2:13">
      <c r="B286" s="1" t="e">
        <f>VLOOKUP(C286,'Oldest Parks'!A:C,2,FALSE)</f>
        <v>#N/A</v>
      </c>
      <c r="C286" s="123" t="s">
        <v>316</v>
      </c>
      <c r="D286" s="8" t="s">
        <v>317</v>
      </c>
      <c r="E286" s="13">
        <v>5929</v>
      </c>
      <c r="F286" s="13">
        <v>1695</v>
      </c>
      <c r="G286" s="13">
        <v>4234</v>
      </c>
      <c r="H286" s="13">
        <v>161</v>
      </c>
      <c r="I286" s="128"/>
      <c r="J286" s="13">
        <v>396</v>
      </c>
      <c r="K286" s="13">
        <v>251</v>
      </c>
      <c r="L286" s="128"/>
      <c r="M286" s="13">
        <v>2664</v>
      </c>
    </row>
    <row r="287" spans="2:13">
      <c r="B287" s="1" t="e">
        <f>VLOOKUP(C287,'Oldest Parks'!A:C,2,FALSE)</f>
        <v>#N/A</v>
      </c>
      <c r="C287" s="123" t="s">
        <v>316</v>
      </c>
      <c r="D287" s="8" t="s">
        <v>318</v>
      </c>
      <c r="E287" s="13">
        <v>267</v>
      </c>
      <c r="F287" s="13">
        <v>123</v>
      </c>
      <c r="G287" s="13">
        <v>144</v>
      </c>
      <c r="H287" s="13">
        <v>2</v>
      </c>
      <c r="I287" s="128"/>
      <c r="J287" s="13">
        <v>9</v>
      </c>
      <c r="K287" s="13">
        <v>0</v>
      </c>
      <c r="L287" s="128"/>
      <c r="M287" s="13">
        <v>0</v>
      </c>
    </row>
    <row r="288" spans="2:13">
      <c r="B288" s="1" t="e">
        <f>VLOOKUP(C288,'Oldest Parks'!A:C,2,FALSE)</f>
        <v>#N/A</v>
      </c>
      <c r="C288" s="123" t="s">
        <v>316</v>
      </c>
      <c r="D288" s="84" t="s">
        <v>319</v>
      </c>
      <c r="E288" s="124">
        <v>5579</v>
      </c>
      <c r="F288" s="124">
        <v>175</v>
      </c>
      <c r="G288" s="124">
        <v>5404</v>
      </c>
      <c r="H288" s="124">
        <v>1</v>
      </c>
      <c r="I288" s="128"/>
      <c r="J288" s="124">
        <v>0</v>
      </c>
      <c r="K288" s="124">
        <v>0</v>
      </c>
      <c r="L288" s="128"/>
      <c r="M288" s="124">
        <v>0</v>
      </c>
    </row>
    <row r="289" spans="2:13">
      <c r="B289" s="1" t="e">
        <f>VLOOKUP(C289,'Oldest Parks'!A:C,2,FALSE)</f>
        <v>#N/A</v>
      </c>
      <c r="C289" s="50" t="s">
        <v>320</v>
      </c>
      <c r="D289" s="125" t="s">
        <v>38</v>
      </c>
      <c r="E289" s="122">
        <v>3652</v>
      </c>
      <c r="F289" s="122">
        <v>796</v>
      </c>
      <c r="G289" s="122">
        <v>2856</v>
      </c>
      <c r="H289" s="122">
        <v>98</v>
      </c>
      <c r="I289" s="127"/>
      <c r="J289" s="122">
        <v>41</v>
      </c>
      <c r="K289" s="122">
        <v>32</v>
      </c>
      <c r="L289" s="127"/>
      <c r="M289" s="122">
        <v>143</v>
      </c>
    </row>
    <row r="290" spans="2:13">
      <c r="B290" s="1" t="e">
        <f>VLOOKUP(C290,'Oldest Parks'!A:C,2,FALSE)</f>
        <v>#N/A</v>
      </c>
      <c r="C290" s="123" t="s">
        <v>320</v>
      </c>
      <c r="D290" s="8" t="s">
        <v>321</v>
      </c>
      <c r="E290" s="13">
        <v>2900</v>
      </c>
      <c r="F290" s="13">
        <v>796</v>
      </c>
      <c r="G290" s="13">
        <v>2104</v>
      </c>
      <c r="H290" s="13">
        <v>88</v>
      </c>
      <c r="I290" s="128"/>
      <c r="J290" s="13">
        <v>41</v>
      </c>
      <c r="K290" s="13">
        <v>32</v>
      </c>
      <c r="L290" s="128"/>
      <c r="M290" s="13">
        <v>143</v>
      </c>
    </row>
    <row r="291" spans="2:13">
      <c r="B291" s="1" t="e">
        <f>VLOOKUP(C291,'Oldest Parks'!A:C,2,FALSE)</f>
        <v>#N/A</v>
      </c>
      <c r="C291" s="123" t="s">
        <v>320</v>
      </c>
      <c r="D291" s="84" t="s">
        <v>322</v>
      </c>
      <c r="E291" s="124">
        <v>752</v>
      </c>
      <c r="F291" s="124">
        <v>0</v>
      </c>
      <c r="G291" s="124">
        <v>752</v>
      </c>
      <c r="H291" s="124">
        <v>10</v>
      </c>
      <c r="I291" s="128"/>
      <c r="J291" s="124">
        <v>0</v>
      </c>
      <c r="K291" s="124">
        <v>0</v>
      </c>
      <c r="L291" s="128"/>
      <c r="M291" s="124">
        <v>0</v>
      </c>
    </row>
    <row r="292" spans="2:13">
      <c r="B292" s="1" t="e">
        <f>VLOOKUP(C292,'Oldest Parks'!A:C,2,FALSE)</f>
        <v>#N/A</v>
      </c>
      <c r="C292" s="50" t="s">
        <v>323</v>
      </c>
      <c r="D292" s="125" t="s">
        <v>38</v>
      </c>
      <c r="E292" s="122">
        <v>1234</v>
      </c>
      <c r="F292" s="122">
        <v>0</v>
      </c>
      <c r="G292" s="122">
        <v>1234</v>
      </c>
      <c r="H292" s="122">
        <v>191</v>
      </c>
      <c r="I292" s="127"/>
      <c r="J292" s="122">
        <v>0</v>
      </c>
      <c r="K292" s="122">
        <v>453</v>
      </c>
      <c r="L292" s="127"/>
      <c r="M292" s="122">
        <v>0</v>
      </c>
    </row>
    <row r="293" spans="2:13">
      <c r="B293" s="1" t="e">
        <f>VLOOKUP(C293,'Oldest Parks'!A:C,2,FALSE)</f>
        <v>#N/A</v>
      </c>
      <c r="C293" s="123" t="s">
        <v>323</v>
      </c>
      <c r="D293" s="84" t="s">
        <v>324</v>
      </c>
      <c r="E293" s="124">
        <v>1234</v>
      </c>
      <c r="F293" s="124">
        <v>0</v>
      </c>
      <c r="G293" s="124">
        <v>1234</v>
      </c>
      <c r="H293" s="124">
        <v>191</v>
      </c>
      <c r="I293" s="128"/>
      <c r="J293" s="124">
        <v>0</v>
      </c>
      <c r="K293" s="124">
        <v>453</v>
      </c>
      <c r="L293" s="128"/>
      <c r="M293" s="124">
        <v>0</v>
      </c>
    </row>
    <row r="294" spans="2:13">
      <c r="B294" s="1" t="e">
        <f>VLOOKUP(C294,'Oldest Parks'!A:C,2,FALSE)</f>
        <v>#N/A</v>
      </c>
      <c r="C294" s="50" t="s">
        <v>325</v>
      </c>
      <c r="D294" s="125" t="s">
        <v>38</v>
      </c>
      <c r="E294" s="122">
        <v>3483</v>
      </c>
      <c r="F294" s="122">
        <v>999</v>
      </c>
      <c r="G294" s="122">
        <v>2484</v>
      </c>
      <c r="H294" s="122">
        <v>76</v>
      </c>
      <c r="I294" s="127"/>
      <c r="J294" s="122">
        <v>44</v>
      </c>
      <c r="K294" s="122">
        <v>0</v>
      </c>
      <c r="L294" s="127"/>
      <c r="M294" s="122">
        <v>0</v>
      </c>
    </row>
    <row r="295" spans="2:13">
      <c r="B295" s="1" t="e">
        <f>VLOOKUP(C295,'Oldest Parks'!A:C,2,FALSE)</f>
        <v>#N/A</v>
      </c>
      <c r="C295" s="123" t="s">
        <v>325</v>
      </c>
      <c r="D295" s="8" t="s">
        <v>326</v>
      </c>
      <c r="E295" s="13">
        <v>247</v>
      </c>
      <c r="F295" s="13">
        <v>24</v>
      </c>
      <c r="G295" s="13">
        <v>223</v>
      </c>
      <c r="H295" s="13">
        <v>1</v>
      </c>
      <c r="I295" s="128"/>
      <c r="J295" s="13">
        <v>0</v>
      </c>
      <c r="K295" s="13">
        <v>0</v>
      </c>
      <c r="L295" s="128"/>
      <c r="M295" s="13">
        <v>0</v>
      </c>
    </row>
    <row r="296" spans="2:13">
      <c r="B296" s="1" t="e">
        <f>VLOOKUP(C296,'Oldest Parks'!A:C,2,FALSE)</f>
        <v>#N/A</v>
      </c>
      <c r="C296" s="123" t="s">
        <v>325</v>
      </c>
      <c r="D296" s="8" t="s">
        <v>327</v>
      </c>
      <c r="E296" s="13">
        <v>297</v>
      </c>
      <c r="F296" s="13">
        <v>0</v>
      </c>
      <c r="G296" s="13">
        <v>297</v>
      </c>
      <c r="H296" s="13">
        <v>4</v>
      </c>
      <c r="I296" s="128"/>
      <c r="J296" s="13">
        <v>0</v>
      </c>
      <c r="K296" s="13">
        <v>0</v>
      </c>
      <c r="L296" s="128"/>
      <c r="M296" s="13">
        <v>0</v>
      </c>
    </row>
    <row r="297" spans="2:13">
      <c r="B297" s="1" t="e">
        <f>VLOOKUP(C297,'Oldest Parks'!A:C,2,FALSE)</f>
        <v>#N/A</v>
      </c>
      <c r="C297" s="123" t="s">
        <v>325</v>
      </c>
      <c r="D297" s="84" t="s">
        <v>328</v>
      </c>
      <c r="E297" s="124">
        <v>2939</v>
      </c>
      <c r="F297" s="124">
        <v>975</v>
      </c>
      <c r="G297" s="124">
        <v>1964</v>
      </c>
      <c r="H297" s="124">
        <v>71</v>
      </c>
      <c r="I297" s="128"/>
      <c r="J297" s="124">
        <v>44</v>
      </c>
      <c r="K297" s="124">
        <v>0</v>
      </c>
      <c r="L297" s="128"/>
      <c r="M297" s="124">
        <v>0</v>
      </c>
    </row>
    <row r="298" spans="2:13">
      <c r="B298" s="1" t="e">
        <f>VLOOKUP(C298,'Oldest Parks'!A:C,2,FALSE)</f>
        <v>#N/A</v>
      </c>
      <c r="C298" s="50" t="s">
        <v>329</v>
      </c>
      <c r="D298" s="125" t="s">
        <v>38</v>
      </c>
      <c r="E298" s="122">
        <v>6032</v>
      </c>
      <c r="F298" s="122">
        <v>3480</v>
      </c>
      <c r="G298" s="122">
        <v>2552</v>
      </c>
      <c r="H298" s="122">
        <v>231</v>
      </c>
      <c r="I298" s="127"/>
      <c r="J298" s="122">
        <v>69</v>
      </c>
      <c r="K298" s="122">
        <v>0</v>
      </c>
      <c r="L298" s="127"/>
      <c r="M298" s="122">
        <v>0</v>
      </c>
    </row>
    <row r="299" spans="2:13">
      <c r="B299" s="1" t="e">
        <f>VLOOKUP(C299,'Oldest Parks'!A:C,2,FALSE)</f>
        <v>#N/A</v>
      </c>
      <c r="C299" s="123" t="s">
        <v>329</v>
      </c>
      <c r="D299" s="8" t="s">
        <v>330</v>
      </c>
      <c r="E299" s="13">
        <v>42</v>
      </c>
      <c r="F299" s="13">
        <v>42</v>
      </c>
      <c r="G299" s="13">
        <v>0</v>
      </c>
      <c r="H299" s="13">
        <v>6</v>
      </c>
      <c r="I299" s="128"/>
      <c r="J299" s="13">
        <v>0</v>
      </c>
      <c r="K299" s="13">
        <v>0</v>
      </c>
      <c r="L299" s="128"/>
      <c r="M299" s="13">
        <v>0</v>
      </c>
    </row>
    <row r="300" spans="2:13">
      <c r="B300" s="1" t="e">
        <f>VLOOKUP(C300,'Oldest Parks'!A:C,2,FALSE)</f>
        <v>#N/A</v>
      </c>
      <c r="C300" s="123" t="s">
        <v>329</v>
      </c>
      <c r="D300" s="8" t="s">
        <v>331</v>
      </c>
      <c r="E300" s="13">
        <v>4244</v>
      </c>
      <c r="F300" s="13">
        <v>3128</v>
      </c>
      <c r="G300" s="13">
        <v>1116</v>
      </c>
      <c r="H300" s="13">
        <v>224</v>
      </c>
      <c r="I300" s="128"/>
      <c r="J300" s="13">
        <v>69</v>
      </c>
      <c r="K300" s="13">
        <v>0</v>
      </c>
      <c r="L300" s="128"/>
      <c r="M300" s="13">
        <v>0</v>
      </c>
    </row>
    <row r="301" spans="2:13">
      <c r="B301" s="1" t="e">
        <f>VLOOKUP(C301,'Oldest Parks'!A:C,2,FALSE)</f>
        <v>#N/A</v>
      </c>
      <c r="C301" s="123" t="s">
        <v>329</v>
      </c>
      <c r="D301" s="84" t="s">
        <v>332</v>
      </c>
      <c r="E301" s="124">
        <v>1746</v>
      </c>
      <c r="F301" s="124">
        <v>310</v>
      </c>
      <c r="G301" s="124">
        <v>1436</v>
      </c>
      <c r="H301" s="124">
        <v>1</v>
      </c>
      <c r="I301" s="128"/>
      <c r="J301" s="124">
        <v>0</v>
      </c>
      <c r="K301" s="124">
        <v>0</v>
      </c>
      <c r="L301" s="128"/>
      <c r="M301" s="124">
        <v>0</v>
      </c>
    </row>
    <row r="302" spans="2:13">
      <c r="B302" s="1" t="e">
        <f>VLOOKUP(C302,'Oldest Parks'!A:C,2,FALSE)</f>
        <v>#N/A</v>
      </c>
      <c r="C302" s="50" t="s">
        <v>333</v>
      </c>
      <c r="D302" s="125" t="s">
        <v>38</v>
      </c>
      <c r="E302" s="122">
        <v>33429</v>
      </c>
      <c r="F302" s="122">
        <v>10780</v>
      </c>
      <c r="G302" s="122">
        <v>22649</v>
      </c>
      <c r="H302" s="122">
        <v>370</v>
      </c>
      <c r="I302" s="127"/>
      <c r="J302" s="122">
        <v>136</v>
      </c>
      <c r="K302" s="122">
        <v>18</v>
      </c>
      <c r="L302" s="127"/>
      <c r="M302" s="122">
        <v>636</v>
      </c>
    </row>
    <row r="303" spans="2:13">
      <c r="B303" s="1" t="e">
        <f>VLOOKUP(C303,'Oldest Parks'!A:C,2,FALSE)</f>
        <v>#N/A</v>
      </c>
      <c r="C303" s="123" t="s">
        <v>333</v>
      </c>
      <c r="D303" s="8" t="s">
        <v>334</v>
      </c>
      <c r="E303" s="13">
        <v>650</v>
      </c>
      <c r="F303" s="13">
        <v>200</v>
      </c>
      <c r="G303" s="13">
        <v>450</v>
      </c>
      <c r="H303" s="13">
        <v>11</v>
      </c>
      <c r="I303" s="128"/>
      <c r="J303" s="13">
        <v>0</v>
      </c>
      <c r="K303" s="13">
        <v>18</v>
      </c>
      <c r="L303" s="128"/>
      <c r="M303" s="13">
        <v>0</v>
      </c>
    </row>
    <row r="304" spans="2:13">
      <c r="B304" s="1" t="e">
        <f>VLOOKUP(C304,'Oldest Parks'!A:C,2,FALSE)</f>
        <v>#N/A</v>
      </c>
      <c r="C304" s="123" t="s">
        <v>333</v>
      </c>
      <c r="D304" s="8" t="s">
        <v>335</v>
      </c>
      <c r="E304" s="13">
        <v>990</v>
      </c>
      <c r="F304" s="13">
        <v>20</v>
      </c>
      <c r="G304" s="13">
        <v>970</v>
      </c>
      <c r="H304" s="13">
        <v>1</v>
      </c>
      <c r="I304" s="128"/>
      <c r="J304" s="13">
        <v>0</v>
      </c>
      <c r="K304" s="13">
        <v>0</v>
      </c>
      <c r="L304" s="128"/>
      <c r="M304" s="13">
        <v>0</v>
      </c>
    </row>
    <row r="305" spans="2:13">
      <c r="B305" s="1" t="e">
        <f>VLOOKUP(C305,'Oldest Parks'!A:C,2,FALSE)</f>
        <v>#N/A</v>
      </c>
      <c r="C305" s="123" t="s">
        <v>333</v>
      </c>
      <c r="D305" s="8" t="s">
        <v>336</v>
      </c>
      <c r="E305" s="13">
        <v>18306</v>
      </c>
      <c r="F305" s="13">
        <v>10464</v>
      </c>
      <c r="G305" s="13">
        <v>7842</v>
      </c>
      <c r="H305" s="13">
        <v>354</v>
      </c>
      <c r="I305" s="128"/>
      <c r="J305" s="13">
        <v>23</v>
      </c>
      <c r="K305" s="13">
        <v>0</v>
      </c>
      <c r="L305" s="128"/>
      <c r="M305" s="13">
        <v>636</v>
      </c>
    </row>
    <row r="306" spans="2:13">
      <c r="B306" s="1" t="e">
        <f>VLOOKUP(C306,'Oldest Parks'!A:C,2,FALSE)</f>
        <v>#N/A</v>
      </c>
      <c r="C306" s="123" t="s">
        <v>333</v>
      </c>
      <c r="D306" s="8" t="s">
        <v>337</v>
      </c>
      <c r="E306" s="13">
        <v>1135</v>
      </c>
      <c r="F306" s="13">
        <v>42</v>
      </c>
      <c r="G306" s="13">
        <v>1093</v>
      </c>
      <c r="H306" s="13">
        <v>3</v>
      </c>
      <c r="I306" s="128"/>
      <c r="J306" s="13">
        <v>113</v>
      </c>
      <c r="K306" s="13">
        <v>0</v>
      </c>
      <c r="L306" s="128"/>
      <c r="M306" s="13">
        <v>0</v>
      </c>
    </row>
    <row r="307" spans="2:13">
      <c r="B307" s="1" t="e">
        <f>VLOOKUP(C307,'Oldest Parks'!A:C,2,FALSE)</f>
        <v>#N/A</v>
      </c>
      <c r="C307" s="123" t="s">
        <v>333</v>
      </c>
      <c r="D307" s="84" t="s">
        <v>338</v>
      </c>
      <c r="E307" s="124">
        <v>12348</v>
      </c>
      <c r="F307" s="124">
        <v>54</v>
      </c>
      <c r="G307" s="124">
        <v>12294</v>
      </c>
      <c r="H307" s="124">
        <v>1</v>
      </c>
      <c r="I307" s="128"/>
      <c r="J307" s="124">
        <v>0</v>
      </c>
      <c r="K307" s="124">
        <v>0</v>
      </c>
      <c r="L307" s="128"/>
      <c r="M307" s="124">
        <v>0</v>
      </c>
    </row>
    <row r="308" spans="2:13">
      <c r="B308" s="1" t="e">
        <f>VLOOKUP(C308,'Oldest Parks'!A:C,2,FALSE)</f>
        <v>#N/A</v>
      </c>
      <c r="C308" s="50" t="s">
        <v>339</v>
      </c>
      <c r="D308" s="125" t="s">
        <v>38</v>
      </c>
      <c r="E308" s="122">
        <v>39372</v>
      </c>
      <c r="F308" s="122">
        <v>8775</v>
      </c>
      <c r="G308" s="122">
        <v>30597</v>
      </c>
      <c r="H308" s="122">
        <v>459</v>
      </c>
      <c r="I308" s="127"/>
      <c r="J308" s="122">
        <v>11035</v>
      </c>
      <c r="K308" s="122">
        <v>0</v>
      </c>
      <c r="L308" s="127"/>
      <c r="M308" s="122">
        <v>2659</v>
      </c>
    </row>
    <row r="309" spans="2:13">
      <c r="B309" s="1" t="e">
        <f>VLOOKUP(C309,'Oldest Parks'!A:C,2,FALSE)</f>
        <v>#N/A</v>
      </c>
      <c r="C309" s="123" t="s">
        <v>339</v>
      </c>
      <c r="D309" s="8" t="s">
        <v>340</v>
      </c>
      <c r="E309" s="13">
        <v>160</v>
      </c>
      <c r="F309" s="13">
        <v>16</v>
      </c>
      <c r="G309" s="13">
        <v>144</v>
      </c>
      <c r="H309" s="13">
        <v>1</v>
      </c>
      <c r="I309" s="128"/>
      <c r="J309" s="13">
        <v>0</v>
      </c>
      <c r="K309" s="13">
        <v>0</v>
      </c>
      <c r="L309" s="128"/>
      <c r="M309" s="13">
        <v>0</v>
      </c>
    </row>
    <row r="310" spans="2:13">
      <c r="B310" s="1" t="e">
        <f>VLOOKUP(C310,'Oldest Parks'!A:C,2,FALSE)</f>
        <v>#N/A</v>
      </c>
      <c r="C310" s="123" t="s">
        <v>339</v>
      </c>
      <c r="D310" s="8" t="s">
        <v>341</v>
      </c>
      <c r="E310" s="13">
        <v>1508</v>
      </c>
      <c r="F310" s="13">
        <v>0</v>
      </c>
      <c r="G310" s="13">
        <v>1508</v>
      </c>
      <c r="H310" s="13">
        <v>2</v>
      </c>
      <c r="I310" s="128"/>
      <c r="J310" s="13">
        <v>0</v>
      </c>
      <c r="K310" s="13">
        <v>0</v>
      </c>
      <c r="L310" s="128"/>
      <c r="M310" s="13">
        <v>0</v>
      </c>
    </row>
    <row r="311" spans="2:13">
      <c r="B311" s="1" t="e">
        <f>VLOOKUP(C311,'Oldest Parks'!A:C,2,FALSE)</f>
        <v>#N/A</v>
      </c>
      <c r="C311" s="123" t="s">
        <v>339</v>
      </c>
      <c r="D311" s="8" t="s">
        <v>342</v>
      </c>
      <c r="E311" s="13">
        <v>33381</v>
      </c>
      <c r="F311" s="13">
        <v>8665</v>
      </c>
      <c r="G311" s="13">
        <v>24716</v>
      </c>
      <c r="H311" s="13">
        <v>432</v>
      </c>
      <c r="I311" s="128"/>
      <c r="J311" s="13">
        <v>8044</v>
      </c>
      <c r="K311" s="13">
        <v>0</v>
      </c>
      <c r="L311" s="128"/>
      <c r="M311" s="13">
        <v>2659</v>
      </c>
    </row>
    <row r="312" spans="2:13">
      <c r="B312" s="1" t="e">
        <f>VLOOKUP(C312,'Oldest Parks'!A:C,2,FALSE)</f>
        <v>#N/A</v>
      </c>
      <c r="C312" s="123" t="s">
        <v>339</v>
      </c>
      <c r="D312" s="8" t="s">
        <v>343</v>
      </c>
      <c r="E312" s="13">
        <v>253</v>
      </c>
      <c r="F312" s="13">
        <v>85</v>
      </c>
      <c r="G312" s="13">
        <v>168</v>
      </c>
      <c r="H312" s="13">
        <v>13</v>
      </c>
      <c r="I312" s="128"/>
      <c r="J312" s="13">
        <v>2991</v>
      </c>
      <c r="K312" s="13">
        <v>0</v>
      </c>
      <c r="L312" s="128"/>
      <c r="M312" s="13">
        <v>0</v>
      </c>
    </row>
    <row r="313" spans="2:13">
      <c r="B313" s="1" t="e">
        <f>VLOOKUP(C313,'Oldest Parks'!A:C,2,FALSE)</f>
        <v>#N/A</v>
      </c>
      <c r="C313" s="123" t="s">
        <v>339</v>
      </c>
      <c r="D313" s="8" t="s">
        <v>344</v>
      </c>
      <c r="E313" s="13">
        <v>4010</v>
      </c>
      <c r="F313" s="13">
        <v>9</v>
      </c>
      <c r="G313" s="13">
        <v>4001</v>
      </c>
      <c r="H313" s="13">
        <v>9</v>
      </c>
      <c r="I313" s="128"/>
      <c r="J313" s="13">
        <v>0</v>
      </c>
      <c r="K313" s="13">
        <v>0</v>
      </c>
      <c r="L313" s="128"/>
      <c r="M313" s="13">
        <v>0</v>
      </c>
    </row>
    <row r="314" spans="2:13">
      <c r="B314" s="1" t="e">
        <f>VLOOKUP(C314,'Oldest Parks'!A:C,2,FALSE)</f>
        <v>#N/A</v>
      </c>
      <c r="C314" s="123" t="s">
        <v>339</v>
      </c>
      <c r="D314" s="84" t="s">
        <v>345</v>
      </c>
      <c r="E314" s="124">
        <v>60</v>
      </c>
      <c r="F314" s="124">
        <v>0</v>
      </c>
      <c r="G314" s="124">
        <v>60</v>
      </c>
      <c r="H314" s="124">
        <v>2</v>
      </c>
      <c r="I314" s="128"/>
      <c r="J314" s="124">
        <v>0</v>
      </c>
      <c r="K314" s="124">
        <v>0</v>
      </c>
      <c r="L314" s="128"/>
      <c r="M314" s="124">
        <v>0</v>
      </c>
    </row>
    <row r="315" spans="2:13">
      <c r="B315" s="1" t="e">
        <f>VLOOKUP(C315,'Oldest Parks'!A:C,2,FALSE)</f>
        <v>#N/A</v>
      </c>
      <c r="C315" s="50" t="s">
        <v>346</v>
      </c>
      <c r="D315" s="125" t="s">
        <v>38</v>
      </c>
      <c r="E315" s="122">
        <v>6145</v>
      </c>
      <c r="F315" s="122">
        <v>3463</v>
      </c>
      <c r="G315" s="122">
        <v>2682</v>
      </c>
      <c r="H315" s="122">
        <v>262</v>
      </c>
      <c r="I315" s="127"/>
      <c r="J315" s="122">
        <v>2428</v>
      </c>
      <c r="K315" s="122">
        <v>10</v>
      </c>
      <c r="L315" s="127"/>
      <c r="M315" s="122">
        <v>30747</v>
      </c>
    </row>
    <row r="316" spans="2:13">
      <c r="B316" s="1" t="e">
        <f>VLOOKUP(C316,'Oldest Parks'!A:C,2,FALSE)</f>
        <v>#N/A</v>
      </c>
      <c r="C316" s="123" t="s">
        <v>346</v>
      </c>
      <c r="D316" s="8" t="s">
        <v>347</v>
      </c>
      <c r="E316" s="13">
        <v>252</v>
      </c>
      <c r="F316" s="13">
        <v>0</v>
      </c>
      <c r="G316" s="13">
        <v>252</v>
      </c>
      <c r="H316" s="13">
        <v>1</v>
      </c>
      <c r="I316" s="128"/>
      <c r="J316" s="13">
        <v>0</v>
      </c>
      <c r="K316" s="13">
        <v>0</v>
      </c>
      <c r="L316" s="128"/>
      <c r="M316" s="13">
        <v>0</v>
      </c>
    </row>
    <row r="317" spans="2:13">
      <c r="B317" s="1" t="e">
        <f>VLOOKUP(C317,'Oldest Parks'!A:C,2,FALSE)</f>
        <v>#N/A</v>
      </c>
      <c r="C317" s="123" t="s">
        <v>346</v>
      </c>
      <c r="D317" s="8" t="s">
        <v>348</v>
      </c>
      <c r="E317" s="13">
        <v>839</v>
      </c>
      <c r="F317" s="13">
        <v>277</v>
      </c>
      <c r="G317" s="13">
        <v>562</v>
      </c>
      <c r="H317" s="13">
        <v>8</v>
      </c>
      <c r="I317" s="128"/>
      <c r="J317" s="13">
        <v>2212</v>
      </c>
      <c r="K317" s="13">
        <v>0</v>
      </c>
      <c r="L317" s="128"/>
      <c r="M317" s="13">
        <v>30000</v>
      </c>
    </row>
    <row r="318" spans="2:13">
      <c r="B318" s="1" t="e">
        <f>VLOOKUP(C318,'Oldest Parks'!A:C,2,FALSE)</f>
        <v>#N/A</v>
      </c>
      <c r="C318" s="123" t="s">
        <v>346</v>
      </c>
      <c r="D318" s="8" t="s">
        <v>349</v>
      </c>
      <c r="E318" s="13">
        <v>47</v>
      </c>
      <c r="F318" s="13">
        <v>47</v>
      </c>
      <c r="G318" s="13">
        <v>0</v>
      </c>
      <c r="H318" s="13">
        <v>3</v>
      </c>
      <c r="I318" s="128"/>
      <c r="J318" s="13">
        <v>0</v>
      </c>
      <c r="K318" s="13">
        <v>0</v>
      </c>
      <c r="L318" s="128"/>
      <c r="M318" s="13">
        <v>0</v>
      </c>
    </row>
    <row r="319" spans="2:13">
      <c r="B319" s="1" t="e">
        <f>VLOOKUP(C319,'Oldest Parks'!A:C,2,FALSE)</f>
        <v>#N/A</v>
      </c>
      <c r="C319" s="123" t="s">
        <v>346</v>
      </c>
      <c r="D319" s="8" t="s">
        <v>350</v>
      </c>
      <c r="E319" s="13">
        <v>1314</v>
      </c>
      <c r="F319" s="13">
        <v>320</v>
      </c>
      <c r="G319" s="13">
        <v>994</v>
      </c>
      <c r="H319" s="13">
        <v>1</v>
      </c>
      <c r="I319" s="128"/>
      <c r="J319" s="13">
        <v>4</v>
      </c>
      <c r="K319" s="13">
        <v>0</v>
      </c>
      <c r="L319" s="128"/>
      <c r="M319" s="13">
        <v>0</v>
      </c>
    </row>
    <row r="320" spans="2:13">
      <c r="B320" s="1" t="e">
        <f>VLOOKUP(C320,'Oldest Parks'!A:C,2,FALSE)</f>
        <v>#N/A</v>
      </c>
      <c r="C320" s="123" t="s">
        <v>346</v>
      </c>
      <c r="D320" s="8" t="s">
        <v>351</v>
      </c>
      <c r="E320" s="13">
        <v>24</v>
      </c>
      <c r="F320" s="13">
        <v>24</v>
      </c>
      <c r="G320" s="13">
        <v>0</v>
      </c>
      <c r="H320" s="13">
        <v>1</v>
      </c>
      <c r="I320" s="128"/>
      <c r="J320" s="13">
        <v>19</v>
      </c>
      <c r="K320" s="13">
        <v>0</v>
      </c>
      <c r="L320" s="128"/>
      <c r="M320" s="13">
        <v>0</v>
      </c>
    </row>
    <row r="321" spans="2:13">
      <c r="B321" s="1" t="e">
        <f>VLOOKUP(C321,'Oldest Parks'!A:C,2,FALSE)</f>
        <v>#N/A</v>
      </c>
      <c r="C321" s="123" t="s">
        <v>346</v>
      </c>
      <c r="D321" s="84" t="s">
        <v>352</v>
      </c>
      <c r="E321" s="124">
        <v>3669</v>
      </c>
      <c r="F321" s="124">
        <v>2795</v>
      </c>
      <c r="G321" s="124">
        <v>874</v>
      </c>
      <c r="H321" s="124">
        <v>248</v>
      </c>
      <c r="I321" s="128"/>
      <c r="J321" s="124">
        <v>193</v>
      </c>
      <c r="K321" s="124">
        <v>10</v>
      </c>
      <c r="L321" s="128"/>
      <c r="M321" s="124">
        <v>747</v>
      </c>
    </row>
    <row r="322" spans="2:13">
      <c r="B322" s="1" t="e">
        <f>VLOOKUP(C322,'Oldest Parks'!A:C,2,FALSE)</f>
        <v>#N/A</v>
      </c>
      <c r="C322" s="50" t="s">
        <v>353</v>
      </c>
      <c r="D322" s="125" t="s">
        <v>38</v>
      </c>
      <c r="E322" s="122">
        <v>17830</v>
      </c>
      <c r="F322" s="122">
        <v>2095</v>
      </c>
      <c r="G322" s="122">
        <v>15735</v>
      </c>
      <c r="H322" s="122">
        <v>219</v>
      </c>
      <c r="I322" s="127"/>
      <c r="J322" s="122">
        <v>83</v>
      </c>
      <c r="K322" s="122">
        <v>3101</v>
      </c>
      <c r="L322" s="127"/>
      <c r="M322" s="122">
        <v>18206</v>
      </c>
    </row>
    <row r="323" spans="2:13">
      <c r="B323" s="1" t="e">
        <f>VLOOKUP(C323,'Oldest Parks'!A:C,2,FALSE)</f>
        <v>#N/A</v>
      </c>
      <c r="C323" s="123" t="s">
        <v>353</v>
      </c>
      <c r="D323" s="8" t="s">
        <v>354</v>
      </c>
      <c r="E323" s="13">
        <v>6143</v>
      </c>
      <c r="F323" s="13">
        <v>1</v>
      </c>
      <c r="G323" s="13">
        <v>6142</v>
      </c>
      <c r="H323" s="13">
        <v>1</v>
      </c>
      <c r="I323" s="128"/>
      <c r="J323" s="13">
        <v>0</v>
      </c>
      <c r="K323" s="13">
        <v>0</v>
      </c>
      <c r="L323" s="128"/>
      <c r="M323" s="13">
        <v>0</v>
      </c>
    </row>
    <row r="324" spans="2:13">
      <c r="B324" s="1" t="e">
        <f>VLOOKUP(C324,'Oldest Parks'!A:C,2,FALSE)</f>
        <v>#N/A</v>
      </c>
      <c r="C324" s="123" t="s">
        <v>353</v>
      </c>
      <c r="D324" s="8" t="s">
        <v>355</v>
      </c>
      <c r="E324" s="13">
        <v>3537</v>
      </c>
      <c r="F324" s="13">
        <v>2094</v>
      </c>
      <c r="G324" s="13">
        <v>1443</v>
      </c>
      <c r="H324" s="13">
        <v>206</v>
      </c>
      <c r="I324" s="128"/>
      <c r="J324" s="13">
        <v>83</v>
      </c>
      <c r="K324" s="13">
        <v>0</v>
      </c>
      <c r="L324" s="128"/>
      <c r="M324" s="13">
        <v>47</v>
      </c>
    </row>
    <row r="325" spans="2:13">
      <c r="B325" s="1" t="e">
        <f>VLOOKUP(C325,'Oldest Parks'!A:C,2,FALSE)</f>
        <v>#N/A</v>
      </c>
      <c r="C325" s="123" t="s">
        <v>353</v>
      </c>
      <c r="D325" s="8" t="s">
        <v>356</v>
      </c>
      <c r="E325" s="13">
        <v>3910</v>
      </c>
      <c r="F325" s="13">
        <v>0</v>
      </c>
      <c r="G325" s="13">
        <v>3910</v>
      </c>
      <c r="H325" s="13">
        <v>9</v>
      </c>
      <c r="I325" s="128"/>
      <c r="J325" s="13">
        <v>0</v>
      </c>
      <c r="K325" s="13">
        <v>0</v>
      </c>
      <c r="L325" s="128"/>
      <c r="M325" s="13">
        <v>0</v>
      </c>
    </row>
    <row r="326" spans="2:13">
      <c r="B326" s="1" t="e">
        <f>VLOOKUP(C326,'Oldest Parks'!A:C,2,FALSE)</f>
        <v>#N/A</v>
      </c>
      <c r="C326" s="123" t="s">
        <v>353</v>
      </c>
      <c r="D326" s="84" t="s">
        <v>357</v>
      </c>
      <c r="E326" s="124">
        <v>4240</v>
      </c>
      <c r="F326" s="124">
        <v>0</v>
      </c>
      <c r="G326" s="124">
        <v>4240</v>
      </c>
      <c r="H326" s="124">
        <v>3</v>
      </c>
      <c r="I326" s="128"/>
      <c r="J326" s="124">
        <v>0</v>
      </c>
      <c r="K326" s="124">
        <v>3101</v>
      </c>
      <c r="L326" s="128"/>
      <c r="M326" s="124">
        <v>18159</v>
      </c>
    </row>
    <row r="327" spans="2:13">
      <c r="B327" s="1" t="e">
        <f>VLOOKUP(C327,'Oldest Parks'!A:C,2,FALSE)</f>
        <v>#N/A</v>
      </c>
      <c r="C327" s="50" t="s">
        <v>358</v>
      </c>
      <c r="D327" s="125" t="s">
        <v>38</v>
      </c>
      <c r="E327" s="122">
        <v>736</v>
      </c>
      <c r="F327" s="122">
        <v>708</v>
      </c>
      <c r="G327" s="122">
        <v>28</v>
      </c>
      <c r="H327" s="122">
        <v>48</v>
      </c>
      <c r="I327" s="127"/>
      <c r="J327" s="122">
        <v>12</v>
      </c>
      <c r="K327" s="122">
        <v>49</v>
      </c>
      <c r="L327" s="127"/>
      <c r="M327" s="122">
        <v>60000</v>
      </c>
    </row>
    <row r="328" spans="2:13">
      <c r="B328" s="1" t="e">
        <f>VLOOKUP(C328,'Oldest Parks'!A:C,2,FALSE)</f>
        <v>#N/A</v>
      </c>
      <c r="C328" s="123" t="s">
        <v>358</v>
      </c>
      <c r="D328" s="8" t="s">
        <v>359</v>
      </c>
      <c r="E328" s="13">
        <v>229</v>
      </c>
      <c r="F328" s="13">
        <v>229</v>
      </c>
      <c r="G328" s="13">
        <v>0</v>
      </c>
      <c r="H328" s="13">
        <v>1</v>
      </c>
      <c r="I328" s="128"/>
      <c r="J328" s="13">
        <v>0</v>
      </c>
      <c r="K328" s="13">
        <v>17</v>
      </c>
      <c r="L328" s="128"/>
      <c r="M328" s="13">
        <v>60000</v>
      </c>
    </row>
    <row r="329" spans="2:13">
      <c r="B329" s="1" t="e">
        <f>VLOOKUP(C329,'Oldest Parks'!A:C,2,FALSE)</f>
        <v>#N/A</v>
      </c>
      <c r="C329" s="123" t="s">
        <v>358</v>
      </c>
      <c r="D329" s="84" t="s">
        <v>360</v>
      </c>
      <c r="E329" s="124">
        <v>507</v>
      </c>
      <c r="F329" s="124">
        <v>479</v>
      </c>
      <c r="G329" s="124">
        <v>28</v>
      </c>
      <c r="H329" s="124">
        <v>47</v>
      </c>
      <c r="I329" s="128"/>
      <c r="J329" s="124">
        <v>12</v>
      </c>
      <c r="K329" s="124">
        <v>32</v>
      </c>
      <c r="L329" s="128"/>
      <c r="M329" s="124">
        <v>0</v>
      </c>
    </row>
    <row r="330" spans="2:13">
      <c r="B330" s="1" t="e">
        <f>VLOOKUP(C330,'Oldest Parks'!A:C,2,FALSE)</f>
        <v>#N/A</v>
      </c>
      <c r="C330" s="50" t="s">
        <v>361</v>
      </c>
      <c r="D330" s="125" t="s">
        <v>38</v>
      </c>
      <c r="E330" s="122">
        <v>31474</v>
      </c>
      <c r="F330" s="122">
        <v>974</v>
      </c>
      <c r="G330" s="122">
        <v>30500</v>
      </c>
      <c r="H330" s="122">
        <v>42</v>
      </c>
      <c r="I330" s="127"/>
      <c r="J330" s="122">
        <v>39</v>
      </c>
      <c r="K330" s="122">
        <v>0</v>
      </c>
      <c r="L330" s="127"/>
      <c r="M330" s="122">
        <v>0</v>
      </c>
    </row>
    <row r="331" spans="2:13">
      <c r="B331" s="1" t="e">
        <f>VLOOKUP(C331,'Oldest Parks'!A:C,2,FALSE)</f>
        <v>#N/A</v>
      </c>
      <c r="C331" s="123" t="s">
        <v>361</v>
      </c>
      <c r="D331" s="84" t="s">
        <v>362</v>
      </c>
      <c r="E331" s="124">
        <v>31474</v>
      </c>
      <c r="F331" s="124">
        <v>974</v>
      </c>
      <c r="G331" s="124">
        <v>30500</v>
      </c>
      <c r="H331" s="124">
        <v>42</v>
      </c>
      <c r="I331" s="128"/>
      <c r="J331" s="124">
        <v>39</v>
      </c>
      <c r="K331" s="124">
        <v>0</v>
      </c>
      <c r="L331" s="128"/>
      <c r="M331" s="124">
        <v>0</v>
      </c>
    </row>
    <row r="332" spans="2:13">
      <c r="B332" s="1" t="e">
        <f>VLOOKUP(C332,'Oldest Parks'!A:C,2,FALSE)</f>
        <v>#N/A</v>
      </c>
      <c r="C332" s="50" t="s">
        <v>363</v>
      </c>
      <c r="D332" s="125" t="s">
        <v>38</v>
      </c>
      <c r="E332" s="122">
        <v>6621</v>
      </c>
      <c r="F332" s="122">
        <v>4034</v>
      </c>
      <c r="G332" s="122">
        <v>2587</v>
      </c>
      <c r="H332" s="122">
        <v>508</v>
      </c>
      <c r="I332" s="127"/>
      <c r="J332" s="122">
        <v>1307</v>
      </c>
      <c r="K332" s="122">
        <v>0</v>
      </c>
      <c r="L332" s="127"/>
      <c r="M332" s="122">
        <v>86</v>
      </c>
    </row>
    <row r="333" spans="2:13">
      <c r="B333" s="1" t="e">
        <f>VLOOKUP(C333,'Oldest Parks'!A:C,2,FALSE)</f>
        <v>#N/A</v>
      </c>
      <c r="C333" s="123" t="s">
        <v>363</v>
      </c>
      <c r="D333" s="8" t="s">
        <v>364</v>
      </c>
      <c r="E333" s="13">
        <v>6441</v>
      </c>
      <c r="F333" s="13">
        <v>3854</v>
      </c>
      <c r="G333" s="13">
        <v>2587</v>
      </c>
      <c r="H333" s="13">
        <v>489</v>
      </c>
      <c r="I333" s="128"/>
      <c r="J333" s="13">
        <v>1307</v>
      </c>
      <c r="K333" s="13">
        <v>0</v>
      </c>
      <c r="L333" s="128"/>
      <c r="M333" s="13">
        <v>86</v>
      </c>
    </row>
    <row r="334" spans="2:13">
      <c r="B334" s="1" t="e">
        <f>VLOOKUP(C334,'Oldest Parks'!A:C,2,FALSE)</f>
        <v>#N/A</v>
      </c>
      <c r="C334" s="123" t="s">
        <v>363</v>
      </c>
      <c r="D334" s="84" t="s">
        <v>365</v>
      </c>
      <c r="E334" s="124">
        <v>180</v>
      </c>
      <c r="F334" s="124">
        <v>180</v>
      </c>
      <c r="G334" s="124">
        <v>0</v>
      </c>
      <c r="H334" s="124">
        <v>19</v>
      </c>
      <c r="I334" s="128"/>
      <c r="J334" s="124">
        <v>0</v>
      </c>
      <c r="K334" s="124">
        <v>0</v>
      </c>
      <c r="L334" s="128"/>
      <c r="M334" s="124">
        <v>0</v>
      </c>
    </row>
    <row r="335" spans="2:13">
      <c r="B335" s="1" t="e">
        <f>VLOOKUP(C335,'Oldest Parks'!A:C,2,FALSE)</f>
        <v>#N/A</v>
      </c>
      <c r="C335" s="50" t="s">
        <v>366</v>
      </c>
      <c r="D335" s="125" t="s">
        <v>38</v>
      </c>
      <c r="E335" s="122">
        <v>2921</v>
      </c>
      <c r="F335" s="122">
        <v>1909</v>
      </c>
      <c r="G335" s="122">
        <v>1012</v>
      </c>
      <c r="H335" s="122">
        <v>107</v>
      </c>
      <c r="I335" s="127"/>
      <c r="J335" s="122">
        <v>44</v>
      </c>
      <c r="K335" s="122">
        <v>211</v>
      </c>
      <c r="L335" s="127"/>
      <c r="M335" s="122">
        <v>933</v>
      </c>
    </row>
    <row r="336" spans="2:13">
      <c r="B336" s="1" t="e">
        <f>VLOOKUP(C336,'Oldest Parks'!A:C,2,FALSE)</f>
        <v>#N/A</v>
      </c>
      <c r="C336" s="123" t="s">
        <v>366</v>
      </c>
      <c r="D336" s="8" t="s">
        <v>367</v>
      </c>
      <c r="E336" s="13">
        <v>6</v>
      </c>
      <c r="F336" s="13">
        <v>3</v>
      </c>
      <c r="G336" s="13">
        <v>3</v>
      </c>
      <c r="H336" s="13">
        <v>2</v>
      </c>
      <c r="I336" s="128"/>
      <c r="J336" s="13">
        <v>0</v>
      </c>
      <c r="K336" s="13">
        <v>0</v>
      </c>
      <c r="L336" s="128"/>
      <c r="M336" s="13">
        <v>0</v>
      </c>
    </row>
    <row r="337" spans="2:13">
      <c r="B337" s="1" t="e">
        <f>VLOOKUP(C337,'Oldest Parks'!A:C,2,FALSE)</f>
        <v>#N/A</v>
      </c>
      <c r="C337" s="123" t="s">
        <v>366</v>
      </c>
      <c r="D337" s="84" t="s">
        <v>368</v>
      </c>
      <c r="E337" s="124">
        <v>2915</v>
      </c>
      <c r="F337" s="124">
        <v>1906</v>
      </c>
      <c r="G337" s="124">
        <v>1009</v>
      </c>
      <c r="H337" s="124">
        <v>105</v>
      </c>
      <c r="I337" s="128"/>
      <c r="J337" s="124">
        <v>44</v>
      </c>
      <c r="K337" s="124">
        <v>211</v>
      </c>
      <c r="L337" s="128"/>
      <c r="M337" s="124">
        <v>933</v>
      </c>
    </row>
    <row r="338" spans="2:13">
      <c r="B338" s="1" t="e">
        <f>VLOOKUP(C338,'Oldest Parks'!A:C,2,FALSE)</f>
        <v>#N/A</v>
      </c>
      <c r="C338" s="50" t="s">
        <v>369</v>
      </c>
      <c r="D338" s="125" t="s">
        <v>38</v>
      </c>
      <c r="E338" s="122">
        <v>3759</v>
      </c>
      <c r="F338" s="122">
        <v>3597</v>
      </c>
      <c r="G338" s="122">
        <v>162</v>
      </c>
      <c r="H338" s="122">
        <v>113</v>
      </c>
      <c r="I338" s="127"/>
      <c r="J338" s="122">
        <v>85</v>
      </c>
      <c r="K338" s="122">
        <v>283</v>
      </c>
      <c r="L338" s="127"/>
      <c r="M338" s="122">
        <v>970</v>
      </c>
    </row>
    <row r="339" spans="2:13">
      <c r="B339" s="1" t="e">
        <f>VLOOKUP(C339,'Oldest Parks'!A:C,2,FALSE)</f>
        <v>#N/A</v>
      </c>
      <c r="C339" s="123" t="s">
        <v>369</v>
      </c>
      <c r="D339" s="8" t="s">
        <v>370</v>
      </c>
      <c r="E339" s="13">
        <v>91</v>
      </c>
      <c r="F339" s="13">
        <v>91</v>
      </c>
      <c r="G339" s="13">
        <v>0</v>
      </c>
      <c r="H339" s="13">
        <v>1</v>
      </c>
      <c r="I339" s="128"/>
      <c r="J339" s="13">
        <v>0</v>
      </c>
      <c r="K339" s="13">
        <v>0</v>
      </c>
      <c r="L339" s="128"/>
      <c r="M339" s="13">
        <v>0</v>
      </c>
    </row>
    <row r="340" spans="2:13">
      <c r="B340" s="1" t="e">
        <f>VLOOKUP(C340,'Oldest Parks'!A:C,2,FALSE)</f>
        <v>#N/A</v>
      </c>
      <c r="C340" s="123" t="s">
        <v>369</v>
      </c>
      <c r="D340" s="8" t="s">
        <v>371</v>
      </c>
      <c r="E340" s="13">
        <v>3331</v>
      </c>
      <c r="F340" s="13">
        <v>3216</v>
      </c>
      <c r="G340" s="13">
        <v>115</v>
      </c>
      <c r="H340" s="13">
        <v>110</v>
      </c>
      <c r="I340" s="128"/>
      <c r="J340" s="13">
        <v>84</v>
      </c>
      <c r="K340" s="13">
        <v>250</v>
      </c>
      <c r="L340" s="128"/>
      <c r="M340" s="13">
        <v>0</v>
      </c>
    </row>
    <row r="341" spans="2:13">
      <c r="B341" s="1" t="e">
        <f>VLOOKUP(C341,'Oldest Parks'!A:C,2,FALSE)</f>
        <v>#N/A</v>
      </c>
      <c r="C341" s="123" t="s">
        <v>369</v>
      </c>
      <c r="D341" s="8" t="s">
        <v>372</v>
      </c>
      <c r="E341" s="13">
        <v>48</v>
      </c>
      <c r="F341" s="13">
        <v>5</v>
      </c>
      <c r="G341" s="13">
        <v>43</v>
      </c>
      <c r="H341" s="13">
        <v>1</v>
      </c>
      <c r="I341" s="128"/>
      <c r="J341" s="13">
        <v>0</v>
      </c>
      <c r="K341" s="13">
        <v>33</v>
      </c>
      <c r="L341" s="128"/>
      <c r="M341" s="13">
        <v>970</v>
      </c>
    </row>
    <row r="342" spans="2:13">
      <c r="B342" s="1" t="e">
        <f>VLOOKUP(C342,'Oldest Parks'!A:C,2,FALSE)</f>
        <v>#N/A</v>
      </c>
      <c r="C342" s="123" t="s">
        <v>369</v>
      </c>
      <c r="D342" s="84" t="s">
        <v>373</v>
      </c>
      <c r="E342" s="124">
        <v>289</v>
      </c>
      <c r="F342" s="124">
        <v>285</v>
      </c>
      <c r="G342" s="124">
        <v>4</v>
      </c>
      <c r="H342" s="124">
        <v>1</v>
      </c>
      <c r="I342" s="128"/>
      <c r="J342" s="124">
        <v>1</v>
      </c>
      <c r="K342" s="124">
        <v>0</v>
      </c>
      <c r="L342" s="128"/>
      <c r="M342" s="124">
        <v>0</v>
      </c>
    </row>
    <row r="343" spans="2:13">
      <c r="B343" s="1" t="e">
        <f>VLOOKUP(C343,'Oldest Parks'!A:C,2,FALSE)</f>
        <v>#N/A</v>
      </c>
      <c r="C343" s="50" t="s">
        <v>374</v>
      </c>
      <c r="D343" s="125" t="s">
        <v>38</v>
      </c>
      <c r="E343" s="122">
        <v>4964</v>
      </c>
      <c r="F343" s="122">
        <v>1772</v>
      </c>
      <c r="G343" s="122">
        <v>3192</v>
      </c>
      <c r="H343" s="122">
        <v>189</v>
      </c>
      <c r="I343" s="127"/>
      <c r="J343" s="122">
        <v>942</v>
      </c>
      <c r="K343" s="122">
        <v>244</v>
      </c>
      <c r="L343" s="127"/>
      <c r="M343" s="122">
        <v>5523</v>
      </c>
    </row>
    <row r="344" spans="2:13">
      <c r="B344" s="1" t="e">
        <f>VLOOKUP(C344,'Oldest Parks'!A:C,2,FALSE)</f>
        <v>#N/A</v>
      </c>
      <c r="C344" s="123" t="s">
        <v>374</v>
      </c>
      <c r="D344" s="8" t="s">
        <v>375</v>
      </c>
      <c r="E344" s="13">
        <v>234</v>
      </c>
      <c r="F344" s="13">
        <v>0</v>
      </c>
      <c r="G344" s="13">
        <v>234</v>
      </c>
      <c r="H344" s="13">
        <v>2</v>
      </c>
      <c r="I344" s="128"/>
      <c r="J344" s="13">
        <v>0</v>
      </c>
      <c r="K344" s="13">
        <v>0</v>
      </c>
      <c r="L344" s="128"/>
      <c r="M344" s="13">
        <v>0</v>
      </c>
    </row>
    <row r="345" spans="2:13">
      <c r="B345" s="1" t="e">
        <f>VLOOKUP(C345,'Oldest Parks'!A:C,2,FALSE)</f>
        <v>#N/A</v>
      </c>
      <c r="C345" s="123" t="s">
        <v>374</v>
      </c>
      <c r="D345" s="8" t="s">
        <v>376</v>
      </c>
      <c r="E345" s="13">
        <v>1232</v>
      </c>
      <c r="F345" s="13">
        <v>10</v>
      </c>
      <c r="G345" s="13">
        <v>1222</v>
      </c>
      <c r="H345" s="13">
        <v>6</v>
      </c>
      <c r="I345" s="128"/>
      <c r="J345" s="13">
        <v>520</v>
      </c>
      <c r="K345" s="13">
        <v>0</v>
      </c>
      <c r="L345" s="128"/>
      <c r="M345" s="13">
        <v>5268</v>
      </c>
    </row>
    <row r="346" spans="2:13">
      <c r="B346" s="1" t="e">
        <f>VLOOKUP(C346,'Oldest Parks'!A:C,2,FALSE)</f>
        <v>#N/A</v>
      </c>
      <c r="C346" s="123" t="s">
        <v>374</v>
      </c>
      <c r="D346" s="84" t="s">
        <v>377</v>
      </c>
      <c r="E346" s="124">
        <v>3498</v>
      </c>
      <c r="F346" s="124">
        <v>1762</v>
      </c>
      <c r="G346" s="124">
        <v>1736</v>
      </c>
      <c r="H346" s="124">
        <v>181</v>
      </c>
      <c r="I346" s="128"/>
      <c r="J346" s="124">
        <v>422</v>
      </c>
      <c r="K346" s="124">
        <v>244</v>
      </c>
      <c r="L346" s="128"/>
      <c r="M346" s="124">
        <v>255</v>
      </c>
    </row>
    <row r="347" spans="2:13">
      <c r="B347" s="1" t="e">
        <f>VLOOKUP(C347,'Oldest Parks'!A:C,2,FALSE)</f>
        <v>#N/A</v>
      </c>
      <c r="C347" s="50" t="s">
        <v>378</v>
      </c>
      <c r="D347" s="125" t="s">
        <v>38</v>
      </c>
      <c r="E347" s="122">
        <v>6946</v>
      </c>
      <c r="F347" s="122">
        <v>2081</v>
      </c>
      <c r="G347" s="122">
        <v>4865</v>
      </c>
      <c r="H347" s="122">
        <v>207</v>
      </c>
      <c r="I347" s="127"/>
      <c r="J347" s="122">
        <v>1168</v>
      </c>
      <c r="K347" s="122">
        <v>0</v>
      </c>
      <c r="L347" s="127"/>
      <c r="M347" s="122">
        <v>17564</v>
      </c>
    </row>
    <row r="348" spans="2:13">
      <c r="B348" s="1" t="e">
        <f>VLOOKUP(C348,'Oldest Parks'!A:C,2,FALSE)</f>
        <v>#N/A</v>
      </c>
      <c r="C348" s="123" t="s">
        <v>378</v>
      </c>
      <c r="D348" s="8" t="s">
        <v>379</v>
      </c>
      <c r="E348" s="13">
        <v>3982</v>
      </c>
      <c r="F348" s="13">
        <v>12</v>
      </c>
      <c r="G348" s="13">
        <v>3970</v>
      </c>
      <c r="H348" s="13">
        <v>1</v>
      </c>
      <c r="I348" s="128"/>
      <c r="J348" s="13">
        <v>760</v>
      </c>
      <c r="K348" s="13">
        <v>0</v>
      </c>
      <c r="L348" s="128"/>
      <c r="M348" s="13">
        <v>17560</v>
      </c>
    </row>
    <row r="349" spans="2:13">
      <c r="B349" s="1" t="e">
        <f>VLOOKUP(C349,'Oldest Parks'!A:C,2,FALSE)</f>
        <v>#N/A</v>
      </c>
      <c r="C349" s="123" t="s">
        <v>378</v>
      </c>
      <c r="D349" s="84" t="s">
        <v>380</v>
      </c>
      <c r="E349" s="124">
        <v>2964</v>
      </c>
      <c r="F349" s="124">
        <v>2069</v>
      </c>
      <c r="G349" s="124">
        <v>895</v>
      </c>
      <c r="H349" s="124">
        <v>206</v>
      </c>
      <c r="I349" s="128"/>
      <c r="J349" s="124">
        <v>408</v>
      </c>
      <c r="K349" s="124">
        <v>0</v>
      </c>
      <c r="L349" s="128"/>
      <c r="M349" s="124">
        <v>4</v>
      </c>
    </row>
    <row r="350" spans="2:13">
      <c r="B350" s="1" t="e">
        <f>VLOOKUP(C350,'Oldest Parks'!A:C,2,FALSE)</f>
        <v>#N/A</v>
      </c>
      <c r="C350" s="50" t="s">
        <v>381</v>
      </c>
      <c r="D350" s="125" t="s">
        <v>38</v>
      </c>
      <c r="E350" s="122">
        <v>1199</v>
      </c>
      <c r="F350" s="122">
        <v>1129</v>
      </c>
      <c r="G350" s="122">
        <v>70</v>
      </c>
      <c r="H350" s="122">
        <v>67</v>
      </c>
      <c r="I350" s="127"/>
      <c r="J350" s="122">
        <v>0</v>
      </c>
      <c r="K350" s="122">
        <v>45</v>
      </c>
      <c r="L350" s="127"/>
      <c r="M350" s="122">
        <v>0</v>
      </c>
    </row>
    <row r="351" spans="2:13">
      <c r="B351" s="1" t="e">
        <f>VLOOKUP(C351,'Oldest Parks'!A:C,2,FALSE)</f>
        <v>#N/A</v>
      </c>
      <c r="C351" s="123" t="s">
        <v>381</v>
      </c>
      <c r="D351" s="84" t="s">
        <v>382</v>
      </c>
      <c r="E351" s="124">
        <v>1199</v>
      </c>
      <c r="F351" s="124">
        <v>1129</v>
      </c>
      <c r="G351" s="124">
        <v>70</v>
      </c>
      <c r="H351" s="124">
        <v>67</v>
      </c>
      <c r="I351" s="128"/>
      <c r="J351" s="124">
        <v>0</v>
      </c>
      <c r="K351" s="124">
        <v>45</v>
      </c>
      <c r="L351" s="128"/>
      <c r="M351" s="124">
        <v>0</v>
      </c>
    </row>
    <row r="352" spans="2:13">
      <c r="B352" s="1" t="e">
        <f>VLOOKUP(C352,'Oldest Parks'!A:C,2,FALSE)</f>
        <v>#N/A</v>
      </c>
      <c r="C352" s="50" t="s">
        <v>383</v>
      </c>
      <c r="D352" s="125" t="s">
        <v>38</v>
      </c>
      <c r="E352" s="122">
        <v>5266</v>
      </c>
      <c r="F352" s="122">
        <v>2542</v>
      </c>
      <c r="G352" s="122">
        <v>2724</v>
      </c>
      <c r="H352" s="122">
        <v>195</v>
      </c>
      <c r="I352" s="127"/>
      <c r="J352" s="122">
        <v>113</v>
      </c>
      <c r="K352" s="122">
        <v>575</v>
      </c>
      <c r="L352" s="127"/>
      <c r="M352" s="122">
        <v>3268</v>
      </c>
    </row>
    <row r="353" spans="2:13">
      <c r="B353" s="1" t="e">
        <f>VLOOKUP(C353,'Oldest Parks'!A:C,2,FALSE)</f>
        <v>#N/A</v>
      </c>
      <c r="C353" s="123" t="s">
        <v>383</v>
      </c>
      <c r="D353" s="8" t="s">
        <v>384</v>
      </c>
      <c r="E353" s="13">
        <v>1161</v>
      </c>
      <c r="F353" s="13">
        <v>0</v>
      </c>
      <c r="G353" s="13">
        <v>1161</v>
      </c>
      <c r="H353" s="13">
        <v>0</v>
      </c>
      <c r="I353" s="128"/>
      <c r="J353" s="13">
        <v>0</v>
      </c>
      <c r="K353" s="13">
        <v>0</v>
      </c>
      <c r="L353" s="128"/>
      <c r="M353" s="13">
        <v>0</v>
      </c>
    </row>
    <row r="354" spans="2:13">
      <c r="B354" s="1" t="e">
        <f>VLOOKUP(C354,'Oldest Parks'!A:C,2,FALSE)</f>
        <v>#N/A</v>
      </c>
      <c r="C354" s="123" t="s">
        <v>383</v>
      </c>
      <c r="D354" s="8" t="s">
        <v>385</v>
      </c>
      <c r="E354" s="13">
        <v>54</v>
      </c>
      <c r="F354" s="13">
        <v>54</v>
      </c>
      <c r="G354" s="13">
        <v>0</v>
      </c>
      <c r="H354" s="13">
        <v>2</v>
      </c>
      <c r="I354" s="128"/>
      <c r="J354" s="13">
        <v>0</v>
      </c>
      <c r="K354" s="13">
        <v>0</v>
      </c>
      <c r="L354" s="128"/>
      <c r="M354" s="13">
        <v>3236</v>
      </c>
    </row>
    <row r="355" spans="2:13">
      <c r="B355" s="1" t="e">
        <f>VLOOKUP(C355,'Oldest Parks'!A:C,2,FALSE)</f>
        <v>#N/A</v>
      </c>
      <c r="C355" s="123" t="s">
        <v>383</v>
      </c>
      <c r="D355" s="8" t="s">
        <v>386</v>
      </c>
      <c r="E355" s="13">
        <v>3598</v>
      </c>
      <c r="F355" s="13">
        <v>2035</v>
      </c>
      <c r="G355" s="13">
        <v>1563</v>
      </c>
      <c r="H355" s="13">
        <v>190</v>
      </c>
      <c r="I355" s="128"/>
      <c r="J355" s="13">
        <v>113</v>
      </c>
      <c r="K355" s="13">
        <v>575</v>
      </c>
      <c r="L355" s="128"/>
      <c r="M355" s="13">
        <v>32</v>
      </c>
    </row>
    <row r="356" spans="2:13">
      <c r="B356" s="1" t="e">
        <f>VLOOKUP(C356,'Oldest Parks'!A:C,2,FALSE)</f>
        <v>#N/A</v>
      </c>
      <c r="C356" s="123" t="s">
        <v>383</v>
      </c>
      <c r="D356" s="84" t="s">
        <v>387</v>
      </c>
      <c r="E356" s="124">
        <v>453</v>
      </c>
      <c r="F356" s="124">
        <v>453</v>
      </c>
      <c r="G356" s="124">
        <v>0</v>
      </c>
      <c r="H356" s="124">
        <v>3</v>
      </c>
      <c r="I356" s="128"/>
      <c r="J356" s="124">
        <v>0</v>
      </c>
      <c r="K356" s="124">
        <v>0</v>
      </c>
      <c r="L356" s="128"/>
      <c r="M356" s="124">
        <v>0</v>
      </c>
    </row>
    <row r="357" spans="2:13">
      <c r="B357" s="1" t="e">
        <f>VLOOKUP(C357,'Oldest Parks'!A:C,2,FALSE)</f>
        <v>#N/A</v>
      </c>
      <c r="C357" s="50" t="s">
        <v>388</v>
      </c>
      <c r="D357" s="125" t="s">
        <v>38</v>
      </c>
      <c r="E357" s="122">
        <v>3104</v>
      </c>
      <c r="F357" s="122">
        <v>1747</v>
      </c>
      <c r="G357" s="122">
        <v>1357</v>
      </c>
      <c r="H357" s="122">
        <v>136</v>
      </c>
      <c r="I357" s="127"/>
      <c r="J357" s="122">
        <v>116</v>
      </c>
      <c r="K357" s="122">
        <v>120</v>
      </c>
      <c r="L357" s="127"/>
      <c r="M357" s="122">
        <v>0</v>
      </c>
    </row>
    <row r="358" spans="2:13">
      <c r="B358" s="1" t="e">
        <f>VLOOKUP(C358,'Oldest Parks'!A:C,2,FALSE)</f>
        <v>#N/A</v>
      </c>
      <c r="C358" s="123" t="s">
        <v>388</v>
      </c>
      <c r="D358" s="8" t="s">
        <v>389</v>
      </c>
      <c r="E358" s="13">
        <v>1046</v>
      </c>
      <c r="F358" s="13">
        <v>139</v>
      </c>
      <c r="G358" s="13">
        <v>907</v>
      </c>
      <c r="H358" s="13">
        <v>7</v>
      </c>
      <c r="I358" s="128"/>
      <c r="J358" s="13">
        <v>106</v>
      </c>
      <c r="K358" s="13">
        <v>0</v>
      </c>
      <c r="L358" s="128"/>
      <c r="M358" s="13">
        <v>0</v>
      </c>
    </row>
    <row r="359" spans="2:13">
      <c r="B359" s="1" t="e">
        <f>VLOOKUP(C359,'Oldest Parks'!A:C,2,FALSE)</f>
        <v>#N/A</v>
      </c>
      <c r="C359" s="123" t="s">
        <v>388</v>
      </c>
      <c r="D359" s="84" t="s">
        <v>390</v>
      </c>
      <c r="E359" s="124">
        <v>2058</v>
      </c>
      <c r="F359" s="124">
        <v>1608</v>
      </c>
      <c r="G359" s="124">
        <v>450</v>
      </c>
      <c r="H359" s="124">
        <v>129</v>
      </c>
      <c r="I359" s="128"/>
      <c r="J359" s="124">
        <v>10</v>
      </c>
      <c r="K359" s="124">
        <v>120</v>
      </c>
      <c r="L359" s="128"/>
      <c r="M359" s="124">
        <v>0</v>
      </c>
    </row>
    <row r="360" spans="2:13">
      <c r="B360" s="1" t="e">
        <f>VLOOKUP(C360,'Oldest Parks'!A:C,2,FALSE)</f>
        <v>#N/A</v>
      </c>
      <c r="C360" s="50" t="s">
        <v>391</v>
      </c>
      <c r="D360" s="125" t="s">
        <v>38</v>
      </c>
      <c r="E360" s="122">
        <v>4574</v>
      </c>
      <c r="F360" s="122">
        <v>3182</v>
      </c>
      <c r="G360" s="122">
        <v>1392</v>
      </c>
      <c r="H360" s="122">
        <v>162</v>
      </c>
      <c r="I360" s="127"/>
      <c r="J360" s="122">
        <v>59</v>
      </c>
      <c r="K360" s="122">
        <v>308</v>
      </c>
      <c r="L360" s="127"/>
      <c r="M360" s="122">
        <v>77</v>
      </c>
    </row>
    <row r="361" spans="2:13">
      <c r="B361" s="1" t="e">
        <f>VLOOKUP(C361,'Oldest Parks'!A:C,2,FALSE)</f>
        <v>#N/A</v>
      </c>
      <c r="C361" s="123" t="s">
        <v>391</v>
      </c>
      <c r="D361" s="8" t="s">
        <v>392</v>
      </c>
      <c r="E361" s="13">
        <v>753</v>
      </c>
      <c r="F361" s="13">
        <v>753</v>
      </c>
      <c r="G361" s="13">
        <v>0</v>
      </c>
      <c r="H361" s="13">
        <v>11</v>
      </c>
      <c r="I361" s="128"/>
      <c r="J361" s="13">
        <v>0</v>
      </c>
      <c r="K361" s="13">
        <v>0</v>
      </c>
      <c r="L361" s="128"/>
      <c r="M361" s="13">
        <v>0</v>
      </c>
    </row>
    <row r="362" spans="2:13">
      <c r="B362" s="1" t="e">
        <f>VLOOKUP(C362,'Oldest Parks'!A:C,2,FALSE)</f>
        <v>#N/A</v>
      </c>
      <c r="C362" s="123" t="s">
        <v>391</v>
      </c>
      <c r="D362" s="84" t="s">
        <v>393</v>
      </c>
      <c r="E362" s="124">
        <v>3821</v>
      </c>
      <c r="F362" s="124">
        <v>2429</v>
      </c>
      <c r="G362" s="124">
        <v>1392</v>
      </c>
      <c r="H362" s="124">
        <v>151</v>
      </c>
      <c r="I362" s="128"/>
      <c r="J362" s="124">
        <v>59</v>
      </c>
      <c r="K362" s="124">
        <v>308</v>
      </c>
      <c r="L362" s="128"/>
      <c r="M362" s="124">
        <v>77</v>
      </c>
    </row>
    <row r="363" spans="2:13">
      <c r="B363" s="1" t="e">
        <f>VLOOKUP(C363,'Oldest Parks'!A:C,2,FALSE)</f>
        <v>#N/A</v>
      </c>
      <c r="C363" s="50" t="s">
        <v>394</v>
      </c>
      <c r="D363" s="125" t="s">
        <v>38</v>
      </c>
      <c r="E363" s="122">
        <v>8417</v>
      </c>
      <c r="F363" s="122">
        <v>3581</v>
      </c>
      <c r="G363" s="122">
        <v>4836</v>
      </c>
      <c r="H363" s="122">
        <v>137</v>
      </c>
      <c r="I363" s="127"/>
      <c r="J363" s="122">
        <v>366</v>
      </c>
      <c r="K363" s="122">
        <v>0</v>
      </c>
      <c r="L363" s="127"/>
      <c r="M363" s="122">
        <v>0</v>
      </c>
    </row>
    <row r="364" spans="2:13">
      <c r="B364" s="1" t="e">
        <f>VLOOKUP(C364,'Oldest Parks'!A:C,2,FALSE)</f>
        <v>#N/A</v>
      </c>
      <c r="C364" s="123" t="s">
        <v>394</v>
      </c>
      <c r="D364" s="8" t="s">
        <v>395</v>
      </c>
      <c r="E364" s="13">
        <v>6547</v>
      </c>
      <c r="F364" s="13">
        <v>2553</v>
      </c>
      <c r="G364" s="13">
        <v>3994</v>
      </c>
      <c r="H364" s="13">
        <v>133</v>
      </c>
      <c r="I364" s="128"/>
      <c r="J364" s="13">
        <v>24</v>
      </c>
      <c r="K364" s="13">
        <v>0</v>
      </c>
      <c r="L364" s="128"/>
      <c r="M364" s="13">
        <v>0</v>
      </c>
    </row>
    <row r="365" spans="2:13">
      <c r="B365" s="1" t="e">
        <f>VLOOKUP(C365,'Oldest Parks'!A:C,2,FALSE)</f>
        <v>#N/A</v>
      </c>
      <c r="C365" s="123" t="s">
        <v>394</v>
      </c>
      <c r="D365" s="8" t="s">
        <v>396</v>
      </c>
      <c r="E365" s="13">
        <v>1580</v>
      </c>
      <c r="F365" s="13">
        <v>738</v>
      </c>
      <c r="G365" s="13">
        <v>842</v>
      </c>
      <c r="H365" s="13">
        <v>1</v>
      </c>
      <c r="I365" s="128"/>
      <c r="J365" s="13">
        <v>339</v>
      </c>
      <c r="K365" s="13">
        <v>0</v>
      </c>
      <c r="L365" s="128"/>
      <c r="M365" s="13">
        <v>0</v>
      </c>
    </row>
    <row r="366" spans="2:13">
      <c r="B366" s="1" t="e">
        <f>VLOOKUP(C366,'Oldest Parks'!A:C,2,FALSE)</f>
        <v>#N/A</v>
      </c>
      <c r="C366" s="123" t="s">
        <v>394</v>
      </c>
      <c r="D366" s="84" t="s">
        <v>397</v>
      </c>
      <c r="E366" s="124">
        <v>290</v>
      </c>
      <c r="F366" s="124">
        <v>290</v>
      </c>
      <c r="G366" s="124">
        <v>0</v>
      </c>
      <c r="H366" s="124">
        <v>3</v>
      </c>
      <c r="I366" s="128"/>
      <c r="J366" s="124">
        <v>3</v>
      </c>
      <c r="K366" s="124">
        <v>0</v>
      </c>
      <c r="L366" s="128"/>
      <c r="M366" s="124">
        <v>0</v>
      </c>
    </row>
    <row r="367" spans="2:13">
      <c r="B367" s="1" t="e">
        <f>VLOOKUP(C367,'Oldest Parks'!A:C,2,FALSE)</f>
        <v>#N/A</v>
      </c>
      <c r="C367" s="50" t="s">
        <v>398</v>
      </c>
      <c r="D367" s="125" t="s">
        <v>38</v>
      </c>
      <c r="E367" s="122">
        <v>25859</v>
      </c>
      <c r="F367" s="122">
        <v>3349</v>
      </c>
      <c r="G367" s="122">
        <v>22510</v>
      </c>
      <c r="H367" s="122">
        <v>305</v>
      </c>
      <c r="I367" s="127"/>
      <c r="J367" s="122">
        <v>2560</v>
      </c>
      <c r="K367" s="122">
        <v>3330</v>
      </c>
      <c r="L367" s="127"/>
      <c r="M367" s="122">
        <v>315</v>
      </c>
    </row>
    <row r="368" spans="2:13">
      <c r="B368" s="1" t="e">
        <f>VLOOKUP(C368,'Oldest Parks'!A:C,2,FALSE)</f>
        <v>#N/A</v>
      </c>
      <c r="C368" s="123" t="s">
        <v>398</v>
      </c>
      <c r="D368" s="8" t="s">
        <v>399</v>
      </c>
      <c r="E368" s="13">
        <v>9193</v>
      </c>
      <c r="F368" s="13">
        <v>0</v>
      </c>
      <c r="G368" s="13">
        <v>9193</v>
      </c>
      <c r="H368" s="13">
        <v>1</v>
      </c>
      <c r="I368" s="128"/>
      <c r="J368" s="13">
        <v>950</v>
      </c>
      <c r="K368" s="13">
        <v>0</v>
      </c>
      <c r="L368" s="128"/>
      <c r="M368" s="13">
        <v>0</v>
      </c>
    </row>
    <row r="369" spans="2:13">
      <c r="B369" s="1" t="e">
        <f>VLOOKUP(C369,'Oldest Parks'!A:C,2,FALSE)</f>
        <v>#N/A</v>
      </c>
      <c r="C369" s="123" t="s">
        <v>398</v>
      </c>
      <c r="D369" s="8" t="s">
        <v>400</v>
      </c>
      <c r="E369" s="13">
        <v>808</v>
      </c>
      <c r="F369" s="13">
        <v>0</v>
      </c>
      <c r="G369" s="13">
        <v>808</v>
      </c>
      <c r="H369" s="13">
        <v>1</v>
      </c>
      <c r="I369" s="128"/>
      <c r="J369" s="13">
        <v>798</v>
      </c>
      <c r="K369" s="13">
        <v>0</v>
      </c>
      <c r="L369" s="128"/>
      <c r="M369" s="13">
        <v>0</v>
      </c>
    </row>
    <row r="370" spans="2:13">
      <c r="B370" s="1" t="e">
        <f>VLOOKUP(C370,'Oldest Parks'!A:C,2,FALSE)</f>
        <v>#N/A</v>
      </c>
      <c r="C370" s="123" t="s">
        <v>398</v>
      </c>
      <c r="D370" s="8" t="s">
        <v>401</v>
      </c>
      <c r="E370" s="13">
        <v>1546</v>
      </c>
      <c r="F370" s="13">
        <v>0</v>
      </c>
      <c r="G370" s="13">
        <v>1546</v>
      </c>
      <c r="H370" s="13">
        <v>1</v>
      </c>
      <c r="I370" s="128"/>
      <c r="J370" s="13">
        <v>0</v>
      </c>
      <c r="K370" s="13">
        <v>0</v>
      </c>
      <c r="L370" s="128"/>
      <c r="M370" s="13">
        <v>0</v>
      </c>
    </row>
    <row r="371" spans="2:13">
      <c r="B371" s="1" t="e">
        <f>VLOOKUP(C371,'Oldest Parks'!A:C,2,FALSE)</f>
        <v>#N/A</v>
      </c>
      <c r="C371" s="123" t="s">
        <v>398</v>
      </c>
      <c r="D371" s="8" t="s">
        <v>402</v>
      </c>
      <c r="E371" s="13">
        <v>7101</v>
      </c>
      <c r="F371" s="13">
        <v>3224</v>
      </c>
      <c r="G371" s="13">
        <v>3877</v>
      </c>
      <c r="H371" s="13">
        <v>300</v>
      </c>
      <c r="I371" s="128"/>
      <c r="J371" s="13">
        <v>795</v>
      </c>
      <c r="K371" s="13">
        <v>3330</v>
      </c>
      <c r="L371" s="128"/>
      <c r="M371" s="13">
        <v>315</v>
      </c>
    </row>
    <row r="372" spans="2:13">
      <c r="B372" s="1" t="e">
        <f>VLOOKUP(C372,'Oldest Parks'!A:C,2,FALSE)</f>
        <v>#N/A</v>
      </c>
      <c r="C372" s="123" t="s">
        <v>398</v>
      </c>
      <c r="D372" s="84" t="s">
        <v>403</v>
      </c>
      <c r="E372" s="124">
        <v>7211</v>
      </c>
      <c r="F372" s="124">
        <v>125</v>
      </c>
      <c r="G372" s="124">
        <v>7086</v>
      </c>
      <c r="H372" s="124">
        <v>2</v>
      </c>
      <c r="I372" s="128"/>
      <c r="J372" s="124">
        <v>17</v>
      </c>
      <c r="K372" s="124">
        <v>0</v>
      </c>
      <c r="L372" s="128"/>
      <c r="M372" s="124">
        <v>0</v>
      </c>
    </row>
    <row r="373" spans="2:13">
      <c r="B373" s="1" t="e">
        <f>VLOOKUP(C373,'Oldest Parks'!A:C,2,FALSE)</f>
        <v>#N/A</v>
      </c>
      <c r="C373" s="50" t="s">
        <v>404</v>
      </c>
      <c r="D373" s="125" t="s">
        <v>38</v>
      </c>
      <c r="E373" s="122">
        <v>9379</v>
      </c>
      <c r="F373" s="122">
        <v>4944</v>
      </c>
      <c r="G373" s="122">
        <v>4435</v>
      </c>
      <c r="H373" s="122">
        <v>505</v>
      </c>
      <c r="I373" s="127"/>
      <c r="J373" s="122">
        <v>234</v>
      </c>
      <c r="K373" s="122">
        <v>2</v>
      </c>
      <c r="L373" s="127"/>
      <c r="M373" s="122">
        <v>25217</v>
      </c>
    </row>
    <row r="374" spans="2:13">
      <c r="B374" s="1" t="e">
        <f>VLOOKUP(C374,'Oldest Parks'!A:C,2,FALSE)</f>
        <v>#N/A</v>
      </c>
      <c r="C374" s="123" t="s">
        <v>404</v>
      </c>
      <c r="D374" s="8" t="s">
        <v>405</v>
      </c>
      <c r="E374" s="13">
        <v>942</v>
      </c>
      <c r="F374" s="13">
        <v>813</v>
      </c>
      <c r="G374" s="13">
        <v>129</v>
      </c>
      <c r="H374" s="13">
        <v>247</v>
      </c>
      <c r="I374" s="128"/>
      <c r="J374" s="13">
        <v>0</v>
      </c>
      <c r="K374" s="13">
        <v>0</v>
      </c>
      <c r="L374" s="128"/>
      <c r="M374" s="13">
        <v>217</v>
      </c>
    </row>
    <row r="375" spans="2:13">
      <c r="B375" s="1" t="e">
        <f>VLOOKUP(C375,'Oldest Parks'!A:C,2,FALSE)</f>
        <v>#N/A</v>
      </c>
      <c r="C375" s="123" t="s">
        <v>404</v>
      </c>
      <c r="D375" s="8" t="s">
        <v>406</v>
      </c>
      <c r="E375" s="13">
        <v>446</v>
      </c>
      <c r="F375" s="13">
        <v>200</v>
      </c>
      <c r="G375" s="13">
        <v>246</v>
      </c>
      <c r="H375" s="13">
        <v>1</v>
      </c>
      <c r="I375" s="128"/>
      <c r="J375" s="13">
        <v>3</v>
      </c>
      <c r="K375" s="13">
        <v>0</v>
      </c>
      <c r="L375" s="128"/>
      <c r="M375" s="13">
        <v>0</v>
      </c>
    </row>
    <row r="376" spans="2:13">
      <c r="B376" s="1" t="e">
        <f>VLOOKUP(C376,'Oldest Parks'!A:C,2,FALSE)</f>
        <v>#N/A</v>
      </c>
      <c r="C376" s="123" t="s">
        <v>404</v>
      </c>
      <c r="D376" s="84" t="s">
        <v>407</v>
      </c>
      <c r="E376" s="124">
        <v>7991</v>
      </c>
      <c r="F376" s="124">
        <v>3931</v>
      </c>
      <c r="G376" s="124">
        <v>4060</v>
      </c>
      <c r="H376" s="124">
        <v>257</v>
      </c>
      <c r="I376" s="128"/>
      <c r="J376" s="124">
        <v>231</v>
      </c>
      <c r="K376" s="124">
        <v>2</v>
      </c>
      <c r="L376" s="128"/>
      <c r="M376" s="124">
        <v>25000</v>
      </c>
    </row>
    <row r="377" spans="2:13">
      <c r="B377" s="1" t="e">
        <f>VLOOKUP(C377,'Oldest Parks'!A:C,2,FALSE)</f>
        <v>#N/A</v>
      </c>
      <c r="C377" s="50" t="s">
        <v>408</v>
      </c>
      <c r="D377" s="125" t="s">
        <v>38</v>
      </c>
      <c r="E377" s="122">
        <v>5002</v>
      </c>
      <c r="F377" s="122">
        <v>2991</v>
      </c>
      <c r="G377" s="122">
        <v>2011</v>
      </c>
      <c r="H377" s="122">
        <v>144</v>
      </c>
      <c r="I377" s="127"/>
      <c r="J377" s="122">
        <v>228</v>
      </c>
      <c r="K377" s="122">
        <v>2500</v>
      </c>
      <c r="L377" s="127"/>
      <c r="M377" s="122">
        <v>151</v>
      </c>
    </row>
    <row r="378" spans="2:13">
      <c r="B378" s="1" t="e">
        <f>VLOOKUP(C378,'Oldest Parks'!A:C,2,FALSE)</f>
        <v>#N/A</v>
      </c>
      <c r="C378" s="123" t="s">
        <v>408</v>
      </c>
      <c r="D378" s="84" t="s">
        <v>409</v>
      </c>
      <c r="E378" s="124">
        <v>5002</v>
      </c>
      <c r="F378" s="124">
        <v>2991</v>
      </c>
      <c r="G378" s="124">
        <v>2011</v>
      </c>
      <c r="H378" s="124">
        <v>144</v>
      </c>
      <c r="I378" s="128"/>
      <c r="J378" s="124">
        <v>228</v>
      </c>
      <c r="K378" s="124">
        <v>2500</v>
      </c>
      <c r="L378" s="128"/>
      <c r="M378" s="124">
        <v>151</v>
      </c>
    </row>
    <row r="379" spans="2:13">
      <c r="B379" s="1" t="e">
        <f>VLOOKUP(C379,'Oldest Parks'!A:C,2,FALSE)</f>
        <v>#N/A</v>
      </c>
      <c r="C379" s="50" t="s">
        <v>410</v>
      </c>
      <c r="D379" s="125" t="s">
        <v>38</v>
      </c>
      <c r="E379" s="122">
        <v>4289</v>
      </c>
      <c r="F379" s="122">
        <v>3766</v>
      </c>
      <c r="G379" s="122">
        <v>523</v>
      </c>
      <c r="H379" s="122">
        <v>87</v>
      </c>
      <c r="I379" s="127"/>
      <c r="J379" s="122">
        <v>385</v>
      </c>
      <c r="K379" s="122">
        <v>0</v>
      </c>
      <c r="L379" s="127"/>
      <c r="M379" s="122">
        <v>117</v>
      </c>
    </row>
    <row r="380" spans="2:13">
      <c r="B380" s="1" t="e">
        <f>VLOOKUP(C380,'Oldest Parks'!A:C,2,FALSE)</f>
        <v>#N/A</v>
      </c>
      <c r="C380" s="123" t="s">
        <v>410</v>
      </c>
      <c r="D380" s="8" t="s">
        <v>411</v>
      </c>
      <c r="E380" s="13">
        <v>4289</v>
      </c>
      <c r="F380" s="13">
        <v>3766</v>
      </c>
      <c r="G380" s="13">
        <v>523</v>
      </c>
      <c r="H380" s="13">
        <v>87</v>
      </c>
      <c r="I380" s="128"/>
      <c r="J380" s="13">
        <v>385</v>
      </c>
      <c r="K380" s="13">
        <v>0</v>
      </c>
      <c r="L380" s="128"/>
      <c r="M380" s="13">
        <v>117</v>
      </c>
    </row>
    <row r="381" spans="3:13">
      <c r="C381" s="1"/>
      <c r="D381" s="1"/>
      <c r="E381" s="1"/>
      <c r="F381" s="1"/>
      <c r="G381" s="1"/>
      <c r="H381" s="1"/>
      <c r="I381" s="14"/>
      <c r="J381" s="1"/>
      <c r="K381" s="1"/>
      <c r="L381" s="14"/>
      <c r="M381" s="1"/>
    </row>
    <row r="382" spans="3:13">
      <c r="C382" s="1"/>
      <c r="D382" s="1"/>
      <c r="E382" s="1"/>
      <c r="F382" s="1"/>
      <c r="G382" s="1"/>
      <c r="H382" s="1"/>
      <c r="I382" s="14"/>
      <c r="J382" s="1"/>
      <c r="K382" s="1"/>
      <c r="L382" s="14"/>
      <c r="M382" s="1"/>
    </row>
    <row r="383" spans="3:13">
      <c r="C383" s="1"/>
      <c r="D383" s="1"/>
      <c r="E383" s="1"/>
      <c r="F383" s="1"/>
      <c r="G383" s="1"/>
      <c r="H383" s="1"/>
      <c r="I383" s="14"/>
      <c r="J383" s="1"/>
      <c r="K383" s="1"/>
      <c r="L383" s="14"/>
      <c r="M383" s="1"/>
    </row>
    <row r="384" spans="3:13">
      <c r="C384" s="129" t="s">
        <v>412</v>
      </c>
      <c r="D384" s="1"/>
      <c r="E384" s="1"/>
      <c r="F384" s="1"/>
      <c r="G384" s="1"/>
      <c r="H384" s="1"/>
      <c r="I384" s="14"/>
      <c r="J384" s="1"/>
      <c r="K384" s="1"/>
      <c r="L384" s="14"/>
      <c r="M384" s="1"/>
    </row>
    <row r="385" spans="3:13">
      <c r="C385" s="1" t="s">
        <v>413</v>
      </c>
      <c r="D385" s="88" t="s">
        <v>414</v>
      </c>
      <c r="E385" s="1"/>
      <c r="F385" s="1"/>
      <c r="G385" s="1"/>
      <c r="H385" s="1"/>
      <c r="I385" s="14"/>
      <c r="J385" s="1"/>
      <c r="K385" s="1"/>
      <c r="L385" s="14"/>
      <c r="M385" s="1"/>
    </row>
    <row r="386" spans="3:13">
      <c r="C386" s="1" t="s">
        <v>415</v>
      </c>
      <c r="D386" s="88" t="s">
        <v>416</v>
      </c>
      <c r="E386" s="1"/>
      <c r="F386" s="1"/>
      <c r="G386" s="1"/>
      <c r="H386" s="1"/>
      <c r="I386" s="14"/>
      <c r="J386" s="1"/>
      <c r="K386" s="1"/>
      <c r="L386" s="14"/>
      <c r="M386" s="1"/>
    </row>
    <row r="387" spans="3:13">
      <c r="C387" s="1" t="s">
        <v>417</v>
      </c>
      <c r="D387" s="108" t="s">
        <v>418</v>
      </c>
      <c r="E387" s="1"/>
      <c r="F387" s="1"/>
      <c r="G387" s="1"/>
      <c r="H387" s="1"/>
      <c r="I387" s="14"/>
      <c r="J387" s="1"/>
      <c r="K387" s="1"/>
      <c r="L387" s="14"/>
      <c r="M387" s="1"/>
    </row>
    <row r="388" spans="3:13">
      <c r="C388" s="1" t="s">
        <v>419</v>
      </c>
      <c r="D388" s="1" t="s">
        <v>420</v>
      </c>
      <c r="E388" s="1"/>
      <c r="F388" s="1"/>
      <c r="G388" s="1"/>
      <c r="H388" s="1"/>
      <c r="I388" s="14"/>
      <c r="J388" s="1"/>
      <c r="K388" s="1"/>
      <c r="L388" s="14"/>
      <c r="M388" s="1"/>
    </row>
    <row r="389" spans="3:13">
      <c r="C389" s="1" t="s">
        <v>421</v>
      </c>
      <c r="D389" s="1" t="s">
        <v>422</v>
      </c>
      <c r="E389" s="1"/>
      <c r="F389" s="1"/>
      <c r="G389" s="1"/>
      <c r="H389" s="1"/>
      <c r="I389" s="14"/>
      <c r="J389" s="1"/>
      <c r="K389" s="1"/>
      <c r="L389" s="14"/>
      <c r="M389" s="1"/>
    </row>
    <row r="390" spans="3:13">
      <c r="C390" s="1"/>
      <c r="D390" s="1"/>
      <c r="E390" s="1"/>
      <c r="F390" s="1"/>
      <c r="G390" s="1"/>
      <c r="H390" s="1"/>
      <c r="I390" s="14"/>
      <c r="J390" s="1"/>
      <c r="K390" s="1"/>
      <c r="L390" s="14"/>
      <c r="M390" s="1"/>
    </row>
    <row r="391" spans="3:13">
      <c r="C391" s="1"/>
      <c r="D391" s="1"/>
      <c r="E391" s="1"/>
      <c r="F391" s="1"/>
      <c r="G391" s="1"/>
      <c r="H391" s="1"/>
      <c r="I391" s="14"/>
      <c r="J391" s="1"/>
      <c r="K391" s="1"/>
      <c r="L391" s="14"/>
      <c r="M391" s="1"/>
    </row>
    <row r="392" spans="3:13">
      <c r="C392" s="1"/>
      <c r="D392" s="1"/>
      <c r="E392" s="1"/>
      <c r="F392" s="1"/>
      <c r="G392" s="1"/>
      <c r="H392" s="1"/>
      <c r="I392" s="14"/>
      <c r="J392" s="1"/>
      <c r="K392" s="1"/>
      <c r="L392" s="14"/>
      <c r="M392" s="1"/>
    </row>
    <row r="393" spans="3:13">
      <c r="C393" s="1"/>
      <c r="D393" s="1"/>
      <c r="E393" s="1"/>
      <c r="F393" s="1"/>
      <c r="G393" s="1"/>
      <c r="H393" s="1"/>
      <c r="I393" s="14"/>
      <c r="J393" s="1"/>
      <c r="K393" s="1"/>
      <c r="L393" s="14"/>
      <c r="M393" s="1"/>
    </row>
    <row r="394" spans="3:13">
      <c r="C394" s="1"/>
      <c r="D394" s="1"/>
      <c r="E394" s="1"/>
      <c r="F394" s="1"/>
      <c r="G394" s="1"/>
      <c r="H394" s="1"/>
      <c r="I394" s="14"/>
      <c r="J394" s="1"/>
      <c r="K394" s="1"/>
      <c r="L394" s="14"/>
      <c r="M394" s="1"/>
    </row>
    <row r="395" spans="3:13">
      <c r="C395" s="1"/>
      <c r="D395" s="1"/>
      <c r="E395" s="1"/>
      <c r="F395" s="1"/>
      <c r="G395" s="1"/>
      <c r="H395" s="1"/>
      <c r="I395" s="14"/>
      <c r="J395" s="1"/>
      <c r="K395" s="1"/>
      <c r="L395" s="14"/>
      <c r="M395" s="1"/>
    </row>
    <row r="396" spans="3:13">
      <c r="C396" s="1"/>
      <c r="D396" s="1"/>
      <c r="E396" s="1"/>
      <c r="F396" s="1"/>
      <c r="G396" s="1"/>
      <c r="H396" s="1"/>
      <c r="I396" s="14"/>
      <c r="J396" s="1"/>
      <c r="K396" s="1"/>
      <c r="L396" s="14"/>
      <c r="M396" s="1"/>
    </row>
    <row r="397" spans="3:13">
      <c r="C397" s="1"/>
      <c r="D397" s="1"/>
      <c r="E397" s="1"/>
      <c r="F397" s="1"/>
      <c r="G397" s="1"/>
      <c r="H397" s="1"/>
      <c r="I397" s="14"/>
      <c r="J397" s="1"/>
      <c r="K397" s="1"/>
      <c r="L397" s="14"/>
      <c r="M397" s="1"/>
    </row>
    <row r="398" spans="3:13">
      <c r="C398" s="1"/>
      <c r="D398" s="1"/>
      <c r="E398" s="1"/>
      <c r="F398" s="1"/>
      <c r="G398" s="1"/>
      <c r="H398" s="1"/>
      <c r="I398" s="14"/>
      <c r="J398" s="1"/>
      <c r="K398" s="1"/>
      <c r="L398" s="14"/>
      <c r="M398" s="1"/>
    </row>
    <row r="399" spans="3:13">
      <c r="C399" s="1"/>
      <c r="D399" s="1"/>
      <c r="E399" s="1"/>
      <c r="F399" s="1"/>
      <c r="G399" s="1"/>
      <c r="H399" s="1"/>
      <c r="I399" s="14"/>
      <c r="J399" s="1"/>
      <c r="K399" s="1"/>
      <c r="L399" s="14"/>
      <c r="M399" s="1"/>
    </row>
    <row r="400" spans="3:13">
      <c r="C400" s="1"/>
      <c r="D400" s="1"/>
      <c r="E400" s="1"/>
      <c r="F400" s="1"/>
      <c r="G400" s="1"/>
      <c r="H400" s="1"/>
      <c r="I400" s="14"/>
      <c r="J400" s="1"/>
      <c r="K400" s="1"/>
      <c r="L400" s="14"/>
      <c r="M400" s="1"/>
    </row>
    <row r="401" spans="3:13">
      <c r="C401" s="1"/>
      <c r="D401" s="1"/>
      <c r="E401" s="1"/>
      <c r="F401" s="1"/>
      <c r="G401" s="1"/>
      <c r="H401" s="1"/>
      <c r="I401" s="14"/>
      <c r="J401" s="1"/>
      <c r="K401" s="1"/>
      <c r="L401" s="14"/>
      <c r="M401" s="1"/>
    </row>
    <row r="402" spans="3:13">
      <c r="C402" s="1"/>
      <c r="D402" s="1"/>
      <c r="E402" s="1"/>
      <c r="F402" s="1"/>
      <c r="G402" s="1"/>
      <c r="H402" s="1"/>
      <c r="I402" s="14"/>
      <c r="J402" s="1"/>
      <c r="K402" s="1"/>
      <c r="L402" s="14"/>
      <c r="M402" s="1"/>
    </row>
    <row r="403" spans="3:13">
      <c r="C403" s="1"/>
      <c r="D403" s="1"/>
      <c r="E403" s="1"/>
      <c r="F403" s="1"/>
      <c r="G403" s="1"/>
      <c r="H403" s="1"/>
      <c r="I403" s="14"/>
      <c r="J403" s="1"/>
      <c r="K403" s="1"/>
      <c r="L403" s="14"/>
      <c r="M403" s="1"/>
    </row>
    <row r="404" spans="3:13">
      <c r="C404" s="1"/>
      <c r="D404" s="1"/>
      <c r="E404" s="1"/>
      <c r="F404" s="1"/>
      <c r="G404" s="1"/>
      <c r="H404" s="1"/>
      <c r="I404" s="14"/>
      <c r="J404" s="1"/>
      <c r="K404" s="1"/>
      <c r="L404" s="14"/>
      <c r="M404" s="1"/>
    </row>
    <row r="405" spans="3:13">
      <c r="C405" s="1"/>
      <c r="D405" s="1"/>
      <c r="E405" s="1"/>
      <c r="F405" s="1"/>
      <c r="G405" s="1"/>
      <c r="H405" s="1"/>
      <c r="I405" s="14"/>
      <c r="J405" s="1"/>
      <c r="K405" s="1"/>
      <c r="L405" s="14"/>
      <c r="M405" s="1"/>
    </row>
    <row r="406" spans="3:13">
      <c r="C406" s="1"/>
      <c r="D406" s="1"/>
      <c r="E406" s="1"/>
      <c r="F406" s="1"/>
      <c r="G406" s="1"/>
      <c r="H406" s="1"/>
      <c r="I406" s="14"/>
      <c r="J406" s="1"/>
      <c r="K406" s="1"/>
      <c r="L406" s="14"/>
      <c r="M406" s="1"/>
    </row>
    <row r="407" spans="3:13">
      <c r="C407" s="1"/>
      <c r="D407" s="1"/>
      <c r="E407" s="1"/>
      <c r="F407" s="1"/>
      <c r="G407" s="1"/>
      <c r="H407" s="1"/>
      <c r="I407" s="14"/>
      <c r="J407" s="1"/>
      <c r="K407" s="1"/>
      <c r="L407" s="14"/>
      <c r="M407" s="1"/>
    </row>
    <row r="408" spans="3:13">
      <c r="C408" s="1"/>
      <c r="D408" s="1"/>
      <c r="E408" s="1"/>
      <c r="F408" s="1"/>
      <c r="G408" s="1"/>
      <c r="H408" s="1"/>
      <c r="I408" s="14"/>
      <c r="J408" s="1"/>
      <c r="K408" s="1"/>
      <c r="L408" s="14"/>
      <c r="M408" s="1"/>
    </row>
    <row r="409" spans="3:13">
      <c r="C409" s="1"/>
      <c r="D409" s="1"/>
      <c r="E409" s="1"/>
      <c r="F409" s="1"/>
      <c r="G409" s="1"/>
      <c r="H409" s="1"/>
      <c r="I409" s="14"/>
      <c r="J409" s="1"/>
      <c r="K409" s="1"/>
      <c r="L409" s="14"/>
      <c r="M409" s="1"/>
    </row>
    <row r="410" spans="3:13">
      <c r="C410" s="1"/>
      <c r="D410" s="1"/>
      <c r="E410" s="1"/>
      <c r="F410" s="1"/>
      <c r="G410" s="1"/>
      <c r="H410" s="1"/>
      <c r="I410" s="14"/>
      <c r="J410" s="1"/>
      <c r="K410" s="1"/>
      <c r="L410" s="14"/>
      <c r="M410" s="1"/>
    </row>
    <row r="411" spans="3:13">
      <c r="C411" s="1"/>
      <c r="D411" s="1"/>
      <c r="E411" s="1"/>
      <c r="F411" s="1"/>
      <c r="G411" s="1"/>
      <c r="H411" s="1"/>
      <c r="I411" s="14"/>
      <c r="J411" s="1"/>
      <c r="K411" s="1"/>
      <c r="L411" s="14"/>
      <c r="M411" s="1"/>
    </row>
    <row r="412" spans="3:13">
      <c r="C412" s="1"/>
      <c r="D412" s="1"/>
      <c r="E412" s="1"/>
      <c r="F412" s="1"/>
      <c r="G412" s="1"/>
      <c r="H412" s="1"/>
      <c r="I412" s="14"/>
      <c r="J412" s="1"/>
      <c r="K412" s="1"/>
      <c r="L412" s="14"/>
      <c r="M412" s="1"/>
    </row>
    <row r="413" spans="3:13">
      <c r="C413" s="1"/>
      <c r="D413" s="1"/>
      <c r="E413" s="1"/>
      <c r="F413" s="1"/>
      <c r="G413" s="1"/>
      <c r="H413" s="1"/>
      <c r="I413" s="14"/>
      <c r="J413" s="1"/>
      <c r="K413" s="1"/>
      <c r="L413" s="14"/>
      <c r="M413" s="1"/>
    </row>
    <row r="414" spans="3:13">
      <c r="C414" s="1"/>
      <c r="D414" s="1"/>
      <c r="E414" s="1"/>
      <c r="F414" s="1"/>
      <c r="G414" s="1"/>
      <c r="H414" s="1"/>
      <c r="I414" s="14"/>
      <c r="J414" s="1"/>
      <c r="K414" s="1"/>
      <c r="L414" s="14"/>
      <c r="M414" s="1"/>
    </row>
    <row r="415" spans="3:13">
      <c r="C415" s="1"/>
      <c r="D415" s="1"/>
      <c r="E415" s="1"/>
      <c r="F415" s="1"/>
      <c r="G415" s="1"/>
      <c r="H415" s="1"/>
      <c r="I415" s="14"/>
      <c r="J415" s="1"/>
      <c r="K415" s="1"/>
      <c r="L415" s="14"/>
      <c r="M415" s="1"/>
    </row>
    <row r="416" spans="3:13">
      <c r="C416" s="1"/>
      <c r="D416" s="1"/>
      <c r="E416" s="1"/>
      <c r="F416" s="1"/>
      <c r="G416" s="1"/>
      <c r="H416" s="1"/>
      <c r="I416" s="14"/>
      <c r="J416" s="1"/>
      <c r="K416" s="1"/>
      <c r="L416" s="14"/>
      <c r="M416" s="1"/>
    </row>
    <row r="417" spans="3:13">
      <c r="C417" s="1"/>
      <c r="D417" s="1"/>
      <c r="E417" s="1"/>
      <c r="F417" s="1"/>
      <c r="G417" s="1"/>
      <c r="H417" s="1"/>
      <c r="I417" s="14"/>
      <c r="J417" s="1"/>
      <c r="K417" s="1"/>
      <c r="L417" s="14"/>
      <c r="M417" s="1"/>
    </row>
    <row r="418" spans="3:13">
      <c r="C418" s="1"/>
      <c r="D418" s="1"/>
      <c r="E418" s="1"/>
      <c r="F418" s="1"/>
      <c r="G418" s="1"/>
      <c r="H418" s="1"/>
      <c r="I418" s="14"/>
      <c r="J418" s="1"/>
      <c r="K418" s="1"/>
      <c r="L418" s="14"/>
      <c r="M418" s="1"/>
    </row>
    <row r="419" spans="3:13">
      <c r="C419" s="1"/>
      <c r="D419" s="1"/>
      <c r="E419" s="1"/>
      <c r="F419" s="1"/>
      <c r="G419" s="1"/>
      <c r="H419" s="1"/>
      <c r="I419" s="14"/>
      <c r="J419" s="1"/>
      <c r="K419" s="1"/>
      <c r="L419" s="14"/>
      <c r="M419" s="1"/>
    </row>
    <row r="420" spans="3:13">
      <c r="C420" s="1"/>
      <c r="D420" s="1"/>
      <c r="E420" s="1"/>
      <c r="F420" s="1"/>
      <c r="G420" s="1"/>
      <c r="H420" s="1"/>
      <c r="I420" s="14"/>
      <c r="J420" s="1"/>
      <c r="K420" s="1"/>
      <c r="L420" s="14"/>
      <c r="M420" s="1"/>
    </row>
    <row r="421" spans="3:13">
      <c r="C421" s="1"/>
      <c r="D421" s="1"/>
      <c r="E421" s="1"/>
      <c r="F421" s="1"/>
      <c r="G421" s="1"/>
      <c r="H421" s="1"/>
      <c r="I421" s="14"/>
      <c r="J421" s="1"/>
      <c r="K421" s="1"/>
      <c r="L421" s="14"/>
      <c r="M421" s="1"/>
    </row>
    <row r="422" spans="3:13">
      <c r="C422" s="1"/>
      <c r="D422" s="1"/>
      <c r="E422" s="1"/>
      <c r="F422" s="1"/>
      <c r="G422" s="1"/>
      <c r="H422" s="1"/>
      <c r="I422" s="14"/>
      <c r="J422" s="1"/>
      <c r="K422" s="1"/>
      <c r="L422" s="14"/>
      <c r="M422" s="1"/>
    </row>
    <row r="423" spans="3:13">
      <c r="C423" s="1"/>
      <c r="D423" s="1"/>
      <c r="E423" s="1"/>
      <c r="F423" s="1"/>
      <c r="G423" s="1"/>
      <c r="H423" s="1"/>
      <c r="I423" s="14"/>
      <c r="J423" s="1"/>
      <c r="K423" s="1"/>
      <c r="L423" s="14"/>
      <c r="M423" s="1"/>
    </row>
    <row r="424" spans="3:13">
      <c r="C424" s="1"/>
      <c r="D424" s="1"/>
      <c r="E424" s="1"/>
      <c r="F424" s="1"/>
      <c r="G424" s="1"/>
      <c r="H424" s="1"/>
      <c r="I424" s="14"/>
      <c r="J424" s="1"/>
      <c r="K424" s="1"/>
      <c r="L424" s="14"/>
      <c r="M424" s="1"/>
    </row>
    <row r="425" spans="3:13">
      <c r="C425" s="1"/>
      <c r="D425" s="1"/>
      <c r="E425" s="1"/>
      <c r="F425" s="1"/>
      <c r="G425" s="1"/>
      <c r="H425" s="1"/>
      <c r="I425" s="14"/>
      <c r="J425" s="1"/>
      <c r="K425" s="1"/>
      <c r="L425" s="14"/>
      <c r="M425" s="1"/>
    </row>
    <row r="426" spans="3:13">
      <c r="C426" s="1"/>
      <c r="D426" s="1"/>
      <c r="E426" s="1"/>
      <c r="F426" s="1"/>
      <c r="G426" s="1"/>
      <c r="H426" s="1"/>
      <c r="I426" s="14"/>
      <c r="J426" s="1"/>
      <c r="K426" s="1"/>
      <c r="L426" s="14"/>
      <c r="M426" s="1"/>
    </row>
    <row r="427" spans="3:13">
      <c r="C427" s="1"/>
      <c r="D427" s="1"/>
      <c r="E427" s="1"/>
      <c r="F427" s="1"/>
      <c r="G427" s="1"/>
      <c r="H427" s="1"/>
      <c r="I427" s="14"/>
      <c r="J427" s="1"/>
      <c r="K427" s="1"/>
      <c r="L427" s="14"/>
      <c r="M427" s="1"/>
    </row>
    <row r="428" spans="3:13">
      <c r="C428" s="1"/>
      <c r="D428" s="1"/>
      <c r="E428" s="1"/>
      <c r="F428" s="1"/>
      <c r="G428" s="1"/>
      <c r="H428" s="1"/>
      <c r="I428" s="14"/>
      <c r="J428" s="1"/>
      <c r="K428" s="1"/>
      <c r="L428" s="14"/>
      <c r="M428" s="1"/>
    </row>
    <row r="429" spans="3:13">
      <c r="C429" s="1"/>
      <c r="D429" s="1"/>
      <c r="E429" s="1"/>
      <c r="F429" s="1"/>
      <c r="G429" s="1"/>
      <c r="H429" s="1"/>
      <c r="I429" s="14"/>
      <c r="J429" s="1"/>
      <c r="K429" s="1"/>
      <c r="L429" s="14"/>
      <c r="M429" s="1"/>
    </row>
    <row r="430" spans="3:13">
      <c r="C430" s="1"/>
      <c r="D430" s="1"/>
      <c r="E430" s="1"/>
      <c r="F430" s="1"/>
      <c r="G430" s="1"/>
      <c r="H430" s="1"/>
      <c r="I430" s="14"/>
      <c r="J430" s="1"/>
      <c r="K430" s="1"/>
      <c r="L430" s="14"/>
      <c r="M430" s="1"/>
    </row>
    <row r="431" spans="3:13">
      <c r="C431" s="1"/>
      <c r="D431" s="1"/>
      <c r="E431" s="1"/>
      <c r="F431" s="1"/>
      <c r="G431" s="1"/>
      <c r="H431" s="1"/>
      <c r="I431" s="14"/>
      <c r="J431" s="1"/>
      <c r="K431" s="1"/>
      <c r="L431" s="14"/>
      <c r="M431" s="1"/>
    </row>
    <row r="432" spans="3:13">
      <c r="C432" s="1"/>
      <c r="D432" s="1"/>
      <c r="E432" s="1"/>
      <c r="F432" s="1"/>
      <c r="G432" s="1"/>
      <c r="H432" s="1"/>
      <c r="I432" s="14"/>
      <c r="J432" s="1"/>
      <c r="K432" s="1"/>
      <c r="L432" s="14"/>
      <c r="M432" s="1"/>
    </row>
    <row r="433" spans="3:13">
      <c r="C433" s="1"/>
      <c r="D433" s="1"/>
      <c r="E433" s="1"/>
      <c r="F433" s="1"/>
      <c r="G433" s="1"/>
      <c r="H433" s="1"/>
      <c r="I433" s="14"/>
      <c r="J433" s="1"/>
      <c r="K433" s="1"/>
      <c r="L433" s="14"/>
      <c r="M433" s="1"/>
    </row>
    <row r="434" spans="3:13">
      <c r="C434" s="1"/>
      <c r="D434" s="1"/>
      <c r="E434" s="1"/>
      <c r="F434" s="1"/>
      <c r="G434" s="1"/>
      <c r="H434" s="1"/>
      <c r="I434" s="14"/>
      <c r="J434" s="1"/>
      <c r="K434" s="1"/>
      <c r="L434" s="14"/>
      <c r="M434" s="1"/>
    </row>
    <row r="435" spans="3:13">
      <c r="C435" s="1"/>
      <c r="D435" s="1"/>
      <c r="E435" s="1"/>
      <c r="F435" s="1"/>
      <c r="G435" s="1"/>
      <c r="H435" s="1"/>
      <c r="I435" s="14"/>
      <c r="J435" s="1"/>
      <c r="K435" s="1"/>
      <c r="L435" s="14"/>
      <c r="M435" s="1"/>
    </row>
    <row r="436" spans="3:13">
      <c r="C436" s="1"/>
      <c r="D436" s="1"/>
      <c r="E436" s="1"/>
      <c r="F436" s="1"/>
      <c r="G436" s="1"/>
      <c r="H436" s="1"/>
      <c r="I436" s="14"/>
      <c r="J436" s="1"/>
      <c r="K436" s="1"/>
      <c r="L436" s="14"/>
      <c r="M436" s="1"/>
    </row>
    <row r="437" spans="3:13">
      <c r="C437" s="1"/>
      <c r="D437" s="1"/>
      <c r="E437" s="1"/>
      <c r="F437" s="1"/>
      <c r="G437" s="1"/>
      <c r="H437" s="1"/>
      <c r="I437" s="14"/>
      <c r="J437" s="1"/>
      <c r="K437" s="1"/>
      <c r="L437" s="14"/>
      <c r="M437" s="1"/>
    </row>
    <row r="438" spans="3:13">
      <c r="C438" s="1"/>
      <c r="D438" s="1"/>
      <c r="E438" s="1"/>
      <c r="F438" s="1"/>
      <c r="G438" s="1"/>
      <c r="H438" s="1"/>
      <c r="I438" s="14"/>
      <c r="J438" s="1"/>
      <c r="K438" s="1"/>
      <c r="L438" s="14"/>
      <c r="M438" s="1"/>
    </row>
    <row r="439" spans="3:13">
      <c r="C439" s="1"/>
      <c r="D439" s="1"/>
      <c r="E439" s="1"/>
      <c r="F439" s="1"/>
      <c r="G439" s="1"/>
      <c r="H439" s="1"/>
      <c r="I439" s="14"/>
      <c r="J439" s="1"/>
      <c r="K439" s="1"/>
      <c r="L439" s="14"/>
      <c r="M439" s="1"/>
    </row>
    <row r="440" spans="3:13">
      <c r="C440" s="1"/>
      <c r="D440" s="1"/>
      <c r="E440" s="1"/>
      <c r="F440" s="1"/>
      <c r="G440" s="1"/>
      <c r="H440" s="1"/>
      <c r="I440" s="14"/>
      <c r="J440" s="1"/>
      <c r="K440" s="1"/>
      <c r="L440" s="14"/>
      <c r="M440" s="1"/>
    </row>
    <row r="441" spans="3:13">
      <c r="C441" s="1"/>
      <c r="D441" s="1"/>
      <c r="E441" s="1"/>
      <c r="F441" s="1"/>
      <c r="G441" s="1"/>
      <c r="H441" s="1"/>
      <c r="I441" s="14"/>
      <c r="J441" s="1"/>
      <c r="K441" s="1"/>
      <c r="L441" s="14"/>
      <c r="M441" s="1"/>
    </row>
    <row r="442" spans="3:13">
      <c r="C442" s="1"/>
      <c r="D442" s="1"/>
      <c r="E442" s="1"/>
      <c r="F442" s="1"/>
      <c r="G442" s="1"/>
      <c r="H442" s="1"/>
      <c r="I442" s="14"/>
      <c r="J442" s="1"/>
      <c r="K442" s="1"/>
      <c r="L442" s="14"/>
      <c r="M442" s="1"/>
    </row>
    <row r="443" spans="3:13">
      <c r="C443" s="1"/>
      <c r="D443" s="1"/>
      <c r="E443" s="1"/>
      <c r="F443" s="1"/>
      <c r="G443" s="1"/>
      <c r="H443" s="1"/>
      <c r="I443" s="14"/>
      <c r="J443" s="1"/>
      <c r="K443" s="1"/>
      <c r="L443" s="14"/>
      <c r="M443" s="1"/>
    </row>
    <row r="444" spans="3:13">
      <c r="C444" s="1"/>
      <c r="D444" s="1"/>
      <c r="E444" s="1"/>
      <c r="F444" s="1"/>
      <c r="G444" s="1"/>
      <c r="H444" s="1"/>
      <c r="I444" s="14"/>
      <c r="J444" s="1"/>
      <c r="K444" s="1"/>
      <c r="L444" s="14"/>
      <c r="M444" s="1"/>
    </row>
    <row r="445" spans="3:13">
      <c r="C445" s="1"/>
      <c r="D445" s="1"/>
      <c r="E445" s="1"/>
      <c r="F445" s="1"/>
      <c r="G445" s="1"/>
      <c r="H445" s="1"/>
      <c r="I445" s="14"/>
      <c r="J445" s="1"/>
      <c r="K445" s="1"/>
      <c r="L445" s="14"/>
      <c r="M445" s="1"/>
    </row>
    <row r="446" spans="3:13">
      <c r="C446" s="1"/>
      <c r="D446" s="1"/>
      <c r="E446" s="1"/>
      <c r="F446" s="1"/>
      <c r="G446" s="1"/>
      <c r="H446" s="1"/>
      <c r="I446" s="14"/>
      <c r="J446" s="1"/>
      <c r="K446" s="1"/>
      <c r="L446" s="14"/>
      <c r="M446" s="1"/>
    </row>
    <row r="447" spans="3:13">
      <c r="C447" s="1"/>
      <c r="D447" s="1"/>
      <c r="E447" s="1"/>
      <c r="F447" s="1"/>
      <c r="G447" s="1"/>
      <c r="H447" s="1"/>
      <c r="I447" s="14"/>
      <c r="J447" s="1"/>
      <c r="K447" s="1"/>
      <c r="L447" s="14"/>
      <c r="M447" s="1"/>
    </row>
    <row r="448" spans="3:13">
      <c r="C448" s="1"/>
      <c r="D448" s="1"/>
      <c r="E448" s="1"/>
      <c r="F448" s="1"/>
      <c r="G448" s="1"/>
      <c r="H448" s="1"/>
      <c r="I448" s="14"/>
      <c r="J448" s="1"/>
      <c r="K448" s="1"/>
      <c r="L448" s="14"/>
      <c r="M448" s="1"/>
    </row>
    <row r="449" spans="3:13">
      <c r="C449" s="1"/>
      <c r="D449" s="1"/>
      <c r="E449" s="1"/>
      <c r="F449" s="1"/>
      <c r="G449" s="1"/>
      <c r="H449" s="1"/>
      <c r="I449" s="14"/>
      <c r="J449" s="1"/>
      <c r="K449" s="1"/>
      <c r="L449" s="14"/>
      <c r="M449" s="1"/>
    </row>
    <row r="450" spans="3:13">
      <c r="C450" s="1"/>
      <c r="D450" s="1"/>
      <c r="E450" s="1"/>
      <c r="F450" s="1"/>
      <c r="G450" s="1"/>
      <c r="H450" s="1"/>
      <c r="I450" s="14"/>
      <c r="J450" s="1"/>
      <c r="K450" s="1"/>
      <c r="L450" s="14"/>
      <c r="M450" s="1"/>
    </row>
    <row r="451" spans="3:13">
      <c r="C451" s="1"/>
      <c r="D451" s="1"/>
      <c r="E451" s="1"/>
      <c r="F451" s="1"/>
      <c r="G451" s="1"/>
      <c r="H451" s="1"/>
      <c r="I451" s="14"/>
      <c r="J451" s="1"/>
      <c r="K451" s="1"/>
      <c r="L451" s="14"/>
      <c r="M451" s="1"/>
    </row>
    <row r="452" spans="3:13">
      <c r="C452" s="1"/>
      <c r="D452" s="1"/>
      <c r="E452" s="1"/>
      <c r="F452" s="1"/>
      <c r="G452" s="1"/>
      <c r="H452" s="1"/>
      <c r="I452" s="14"/>
      <c r="J452" s="1"/>
      <c r="K452" s="1"/>
      <c r="L452" s="14"/>
      <c r="M452" s="1"/>
    </row>
    <row r="453" spans="3:13">
      <c r="C453" s="1"/>
      <c r="D453" s="1"/>
      <c r="E453" s="1"/>
      <c r="F453" s="1"/>
      <c r="G453" s="1"/>
      <c r="H453" s="1"/>
      <c r="I453" s="14"/>
      <c r="J453" s="1"/>
      <c r="K453" s="1"/>
      <c r="L453" s="14"/>
      <c r="M453" s="1"/>
    </row>
    <row r="454" spans="3:13">
      <c r="C454" s="1"/>
      <c r="D454" s="1"/>
      <c r="E454" s="1"/>
      <c r="F454" s="1"/>
      <c r="G454" s="1"/>
      <c r="H454" s="1"/>
      <c r="I454" s="14"/>
      <c r="J454" s="1"/>
      <c r="K454" s="1"/>
      <c r="L454" s="14"/>
      <c r="M454" s="1"/>
    </row>
    <row r="455" spans="3:13">
      <c r="C455" s="1"/>
      <c r="D455" s="1"/>
      <c r="E455" s="1"/>
      <c r="F455" s="1"/>
      <c r="G455" s="1"/>
      <c r="H455" s="1"/>
      <c r="I455" s="14"/>
      <c r="J455" s="1"/>
      <c r="K455" s="1"/>
      <c r="L455" s="14"/>
      <c r="M455" s="1"/>
    </row>
    <row r="456" spans="3:13">
      <c r="C456" s="1"/>
      <c r="D456" s="1"/>
      <c r="E456" s="1"/>
      <c r="F456" s="1"/>
      <c r="G456" s="1"/>
      <c r="H456" s="1"/>
      <c r="I456" s="14"/>
      <c r="J456" s="1"/>
      <c r="K456" s="1"/>
      <c r="L456" s="14"/>
      <c r="M456" s="1"/>
    </row>
    <row r="457" spans="3:13">
      <c r="C457" s="1"/>
      <c r="D457" s="1"/>
      <c r="E457" s="1"/>
      <c r="F457" s="1"/>
      <c r="G457" s="1"/>
      <c r="H457" s="1"/>
      <c r="I457" s="14"/>
      <c r="J457" s="1"/>
      <c r="K457" s="1"/>
      <c r="L457" s="14"/>
      <c r="M457" s="1"/>
    </row>
    <row r="458" spans="3:13">
      <c r="C458" s="1"/>
      <c r="D458" s="1"/>
      <c r="E458" s="1"/>
      <c r="F458" s="1"/>
      <c r="G458" s="1"/>
      <c r="H458" s="1"/>
      <c r="I458" s="14"/>
      <c r="J458" s="1"/>
      <c r="K458" s="1"/>
      <c r="L458" s="14"/>
      <c r="M458" s="1"/>
    </row>
    <row r="459" spans="3:13">
      <c r="C459" s="1"/>
      <c r="D459" s="1"/>
      <c r="E459" s="1"/>
      <c r="F459" s="1"/>
      <c r="G459" s="1"/>
      <c r="H459" s="1"/>
      <c r="I459" s="14"/>
      <c r="J459" s="1"/>
      <c r="K459" s="1"/>
      <c r="L459" s="14"/>
      <c r="M459" s="1"/>
    </row>
    <row r="460" spans="3:13">
      <c r="C460" s="1"/>
      <c r="D460" s="1"/>
      <c r="E460" s="1"/>
      <c r="F460" s="1"/>
      <c r="G460" s="1"/>
      <c r="H460" s="1"/>
      <c r="I460" s="14"/>
      <c r="J460" s="1"/>
      <c r="K460" s="1"/>
      <c r="L460" s="14"/>
      <c r="M460" s="1"/>
    </row>
    <row r="461" spans="3:13">
      <c r="C461" s="1"/>
      <c r="D461" s="1"/>
      <c r="E461" s="1"/>
      <c r="F461" s="1"/>
      <c r="G461" s="1"/>
      <c r="H461" s="1"/>
      <c r="I461" s="14"/>
      <c r="J461" s="1"/>
      <c r="K461" s="1"/>
      <c r="L461" s="14"/>
      <c r="M461" s="1"/>
    </row>
    <row r="462" spans="3:13">
      <c r="C462" s="1"/>
      <c r="D462" s="1"/>
      <c r="E462" s="1"/>
      <c r="F462" s="1"/>
      <c r="G462" s="1"/>
      <c r="H462" s="1"/>
      <c r="I462" s="14"/>
      <c r="J462" s="1"/>
      <c r="K462" s="1"/>
      <c r="L462" s="14"/>
      <c r="M462" s="1"/>
    </row>
    <row r="463" spans="3:13">
      <c r="C463" s="1"/>
      <c r="D463" s="1"/>
      <c r="E463" s="1"/>
      <c r="F463" s="1"/>
      <c r="G463" s="1"/>
      <c r="H463" s="1"/>
      <c r="I463" s="14"/>
      <c r="J463" s="1"/>
      <c r="K463" s="1"/>
      <c r="L463" s="14"/>
      <c r="M463" s="1"/>
    </row>
    <row r="464" spans="3:13">
      <c r="C464" s="1"/>
      <c r="D464" s="1"/>
      <c r="E464" s="1"/>
      <c r="F464" s="1"/>
      <c r="G464" s="1"/>
      <c r="H464" s="1"/>
      <c r="I464" s="14"/>
      <c r="J464" s="1"/>
      <c r="K464" s="1"/>
      <c r="L464" s="14"/>
      <c r="M464" s="1"/>
    </row>
    <row r="465" spans="3:13">
      <c r="C465" s="1"/>
      <c r="D465" s="1"/>
      <c r="E465" s="1"/>
      <c r="F465" s="1"/>
      <c r="G465" s="1"/>
      <c r="H465" s="1"/>
      <c r="I465" s="14"/>
      <c r="J465" s="1"/>
      <c r="K465" s="1"/>
      <c r="L465" s="14"/>
      <c r="M465" s="1"/>
    </row>
    <row r="466" spans="3:13">
      <c r="C466" s="1"/>
      <c r="D466" s="1"/>
      <c r="E466" s="1"/>
      <c r="F466" s="1"/>
      <c r="G466" s="1"/>
      <c r="H466" s="1"/>
      <c r="I466" s="14"/>
      <c r="J466" s="1"/>
      <c r="K466" s="1"/>
      <c r="L466" s="14"/>
      <c r="M466" s="1"/>
    </row>
    <row r="467" spans="3:13">
      <c r="C467" s="1"/>
      <c r="D467" s="1"/>
      <c r="E467" s="1"/>
      <c r="F467" s="1"/>
      <c r="G467" s="1"/>
      <c r="H467" s="1"/>
      <c r="I467" s="14"/>
      <c r="J467" s="1"/>
      <c r="K467" s="1"/>
      <c r="L467" s="14"/>
      <c r="M467" s="1"/>
    </row>
    <row r="468" spans="3:13">
      <c r="C468" s="1"/>
      <c r="D468" s="1"/>
      <c r="E468" s="1"/>
      <c r="F468" s="1"/>
      <c r="G468" s="1"/>
      <c r="H468" s="1"/>
      <c r="I468" s="14"/>
      <c r="J468" s="1"/>
      <c r="K468" s="1"/>
      <c r="L468" s="14"/>
      <c r="M468" s="1"/>
    </row>
    <row r="469" spans="3:13">
      <c r="C469" s="1"/>
      <c r="D469" s="1"/>
      <c r="E469" s="1"/>
      <c r="F469" s="1"/>
      <c r="G469" s="1"/>
      <c r="H469" s="1"/>
      <c r="I469" s="14"/>
      <c r="J469" s="1"/>
      <c r="K469" s="1"/>
      <c r="L469" s="14"/>
      <c r="M469" s="1"/>
    </row>
    <row r="470" spans="3:13">
      <c r="C470" s="1"/>
      <c r="D470" s="1"/>
      <c r="E470" s="1"/>
      <c r="F470" s="1"/>
      <c r="G470" s="1"/>
      <c r="H470" s="1"/>
      <c r="I470" s="14"/>
      <c r="J470" s="1"/>
      <c r="K470" s="1"/>
      <c r="L470" s="14"/>
      <c r="M470" s="1"/>
    </row>
    <row r="471" spans="3:13">
      <c r="C471" s="1"/>
      <c r="D471" s="1"/>
      <c r="E471" s="1"/>
      <c r="F471" s="1"/>
      <c r="G471" s="1"/>
      <c r="H471" s="1"/>
      <c r="I471" s="14"/>
      <c r="J471" s="1"/>
      <c r="K471" s="1"/>
      <c r="L471" s="14"/>
      <c r="M471" s="1"/>
    </row>
    <row r="472" spans="3:13">
      <c r="C472" s="1"/>
      <c r="D472" s="1"/>
      <c r="E472" s="1"/>
      <c r="F472" s="1"/>
      <c r="G472" s="1"/>
      <c r="H472" s="1"/>
      <c r="I472" s="14"/>
      <c r="J472" s="1"/>
      <c r="K472" s="1"/>
      <c r="L472" s="14"/>
      <c r="M472" s="1"/>
    </row>
    <row r="473" spans="3:13">
      <c r="C473" s="1"/>
      <c r="D473" s="1"/>
      <c r="E473" s="1"/>
      <c r="F473" s="1"/>
      <c r="G473" s="1"/>
      <c r="H473" s="1"/>
      <c r="I473" s="14"/>
      <c r="J473" s="1"/>
      <c r="K473" s="1"/>
      <c r="L473" s="14"/>
      <c r="M473" s="1"/>
    </row>
    <row r="474" spans="3:13">
      <c r="C474" s="1"/>
      <c r="D474" s="1"/>
      <c r="E474" s="1"/>
      <c r="F474" s="1"/>
      <c r="G474" s="1"/>
      <c r="H474" s="1"/>
      <c r="I474" s="14"/>
      <c r="J474" s="1"/>
      <c r="K474" s="1"/>
      <c r="L474" s="14"/>
      <c r="M474" s="1"/>
    </row>
    <row r="475" spans="3:13">
      <c r="C475" s="1"/>
      <c r="D475" s="1"/>
      <c r="E475" s="1"/>
      <c r="F475" s="1"/>
      <c r="G475" s="1"/>
      <c r="H475" s="1"/>
      <c r="I475" s="14"/>
      <c r="J475" s="1"/>
      <c r="K475" s="1"/>
      <c r="L475" s="14"/>
      <c r="M475" s="1"/>
    </row>
    <row r="476" spans="3:13">
      <c r="C476" s="1"/>
      <c r="D476" s="1"/>
      <c r="E476" s="1"/>
      <c r="F476" s="1"/>
      <c r="G476" s="1"/>
      <c r="H476" s="1"/>
      <c r="I476" s="14"/>
      <c r="J476" s="1"/>
      <c r="K476" s="1"/>
      <c r="L476" s="14"/>
      <c r="M476" s="1"/>
    </row>
    <row r="477" spans="3:13">
      <c r="C477" s="1"/>
      <c r="D477" s="1"/>
      <c r="E477" s="1"/>
      <c r="F477" s="1"/>
      <c r="G477" s="1"/>
      <c r="H477" s="1"/>
      <c r="I477" s="14"/>
      <c r="J477" s="1"/>
      <c r="K477" s="1"/>
      <c r="L477" s="14"/>
      <c r="M477" s="1"/>
    </row>
    <row r="478" spans="3:13">
      <c r="C478" s="1"/>
      <c r="D478" s="1"/>
      <c r="E478" s="1"/>
      <c r="F478" s="1"/>
      <c r="G478" s="1"/>
      <c r="H478" s="1"/>
      <c r="I478" s="14"/>
      <c r="J478" s="1"/>
      <c r="K478" s="1"/>
      <c r="L478" s="14"/>
      <c r="M478" s="1"/>
    </row>
    <row r="479" spans="3:13">
      <c r="C479" s="1"/>
      <c r="D479" s="1"/>
      <c r="E479" s="1"/>
      <c r="F479" s="1"/>
      <c r="G479" s="1"/>
      <c r="H479" s="1"/>
      <c r="I479" s="14"/>
      <c r="J479" s="1"/>
      <c r="K479" s="1"/>
      <c r="L479" s="14"/>
      <c r="M479" s="1"/>
    </row>
    <row r="480" spans="3:13">
      <c r="C480" s="1"/>
      <c r="D480" s="1"/>
      <c r="E480" s="1"/>
      <c r="F480" s="1"/>
      <c r="G480" s="1"/>
      <c r="H480" s="1"/>
      <c r="I480" s="14"/>
      <c r="J480" s="1"/>
      <c r="K480" s="1"/>
      <c r="L480" s="14"/>
      <c r="M480" s="1"/>
    </row>
    <row r="481" spans="3:13">
      <c r="C481" s="1"/>
      <c r="D481" s="1"/>
      <c r="E481" s="1"/>
      <c r="F481" s="1"/>
      <c r="G481" s="1"/>
      <c r="H481" s="1"/>
      <c r="I481" s="14"/>
      <c r="J481" s="1"/>
      <c r="K481" s="1"/>
      <c r="L481" s="14"/>
      <c r="M481" s="1"/>
    </row>
    <row r="482" spans="3:13">
      <c r="C482" s="1"/>
      <c r="D482" s="1"/>
      <c r="E482" s="1"/>
      <c r="F482" s="1"/>
      <c r="G482" s="1"/>
      <c r="H482" s="1"/>
      <c r="I482" s="14"/>
      <c r="J482" s="1"/>
      <c r="K482" s="1"/>
      <c r="L482" s="14"/>
      <c r="M482" s="1"/>
    </row>
    <row r="483" spans="3:13">
      <c r="C483" s="1"/>
      <c r="D483" s="1"/>
      <c r="E483" s="1"/>
      <c r="F483" s="1"/>
      <c r="G483" s="1"/>
      <c r="H483" s="1"/>
      <c r="I483" s="14"/>
      <c r="J483" s="1"/>
      <c r="K483" s="1"/>
      <c r="L483" s="14"/>
      <c r="M483" s="1"/>
    </row>
    <row r="484" spans="3:13">
      <c r="C484" s="1"/>
      <c r="D484" s="1"/>
      <c r="E484" s="1"/>
      <c r="F484" s="1"/>
      <c r="G484" s="1"/>
      <c r="H484" s="1"/>
      <c r="I484" s="14"/>
      <c r="J484" s="1"/>
      <c r="K484" s="1"/>
      <c r="L484" s="14"/>
      <c r="M484" s="1"/>
    </row>
    <row r="485" spans="3:13">
      <c r="C485" s="1"/>
      <c r="D485" s="1"/>
      <c r="E485" s="1"/>
      <c r="F485" s="1"/>
      <c r="G485" s="1"/>
      <c r="H485" s="1"/>
      <c r="I485" s="14"/>
      <c r="J485" s="1"/>
      <c r="K485" s="1"/>
      <c r="L485" s="14"/>
      <c r="M485" s="1"/>
    </row>
    <row r="486" spans="3:13">
      <c r="C486" s="1"/>
      <c r="D486" s="1"/>
      <c r="E486" s="1"/>
      <c r="F486" s="1"/>
      <c r="G486" s="1"/>
      <c r="H486" s="1"/>
      <c r="I486" s="14"/>
      <c r="J486" s="1"/>
      <c r="K486" s="1"/>
      <c r="L486" s="14"/>
      <c r="M486" s="1"/>
    </row>
    <row r="487" spans="3:13">
      <c r="C487" s="1"/>
      <c r="D487" s="1"/>
      <c r="E487" s="1"/>
      <c r="F487" s="1"/>
      <c r="G487" s="1"/>
      <c r="H487" s="1"/>
      <c r="I487" s="14"/>
      <c r="J487" s="1"/>
      <c r="K487" s="1"/>
      <c r="L487" s="14"/>
      <c r="M487" s="1"/>
    </row>
    <row r="488" spans="3:13">
      <c r="C488" s="1"/>
      <c r="D488" s="1"/>
      <c r="E488" s="1"/>
      <c r="F488" s="1"/>
      <c r="G488" s="1"/>
      <c r="H488" s="1"/>
      <c r="I488" s="14"/>
      <c r="J488" s="1"/>
      <c r="K488" s="1"/>
      <c r="L488" s="14"/>
      <c r="M488" s="1"/>
    </row>
    <row r="489" spans="3:13">
      <c r="C489" s="1"/>
      <c r="D489" s="1"/>
      <c r="E489" s="1"/>
      <c r="F489" s="1"/>
      <c r="G489" s="1"/>
      <c r="H489" s="1"/>
      <c r="I489" s="14"/>
      <c r="J489" s="1"/>
      <c r="K489" s="1"/>
      <c r="L489" s="14"/>
      <c r="M489" s="1"/>
    </row>
    <row r="490" spans="3:13">
      <c r="C490" s="1"/>
      <c r="D490" s="1"/>
      <c r="E490" s="1"/>
      <c r="F490" s="1"/>
      <c r="G490" s="1"/>
      <c r="H490" s="1"/>
      <c r="I490" s="14"/>
      <c r="J490" s="1"/>
      <c r="K490" s="1"/>
      <c r="L490" s="14"/>
      <c r="M490" s="1"/>
    </row>
    <row r="491" spans="3:13">
      <c r="C491" s="1"/>
      <c r="D491" s="1"/>
      <c r="E491" s="1"/>
      <c r="F491" s="1"/>
      <c r="G491" s="1"/>
      <c r="H491" s="1"/>
      <c r="I491" s="14"/>
      <c r="J491" s="1"/>
      <c r="K491" s="1"/>
      <c r="L491" s="14"/>
      <c r="M491" s="1"/>
    </row>
    <row r="492" spans="3:13">
      <c r="C492" s="1"/>
      <c r="D492" s="1"/>
      <c r="E492" s="1"/>
      <c r="F492" s="1"/>
      <c r="G492" s="1"/>
      <c r="H492" s="1"/>
      <c r="I492" s="14"/>
      <c r="J492" s="1"/>
      <c r="K492" s="1"/>
      <c r="L492" s="14"/>
      <c r="M492" s="1"/>
    </row>
    <row r="493" spans="3:13">
      <c r="C493" s="1"/>
      <c r="D493" s="1"/>
      <c r="E493" s="1"/>
      <c r="F493" s="1"/>
      <c r="G493" s="1"/>
      <c r="H493" s="1"/>
      <c r="I493" s="14"/>
      <c r="J493" s="1"/>
      <c r="K493" s="1"/>
      <c r="L493" s="14"/>
      <c r="M493" s="1"/>
    </row>
    <row r="494" spans="3:13">
      <c r="C494" s="1"/>
      <c r="D494" s="1"/>
      <c r="E494" s="1"/>
      <c r="F494" s="1"/>
      <c r="G494" s="1"/>
      <c r="H494" s="1"/>
      <c r="I494" s="14"/>
      <c r="J494" s="1"/>
      <c r="K494" s="1"/>
      <c r="L494" s="14"/>
      <c r="M494" s="1"/>
    </row>
    <row r="495" spans="3:13">
      <c r="C495" s="1"/>
      <c r="D495" s="1"/>
      <c r="E495" s="1"/>
      <c r="F495" s="1"/>
      <c r="G495" s="1"/>
      <c r="H495" s="1"/>
      <c r="I495" s="14"/>
      <c r="J495" s="1"/>
      <c r="K495" s="1"/>
      <c r="L495" s="14"/>
      <c r="M495" s="1"/>
    </row>
    <row r="496" spans="3:13">
      <c r="C496" s="1"/>
      <c r="D496" s="1"/>
      <c r="E496" s="1"/>
      <c r="F496" s="1"/>
      <c r="G496" s="1"/>
      <c r="H496" s="1"/>
      <c r="I496" s="14"/>
      <c r="J496" s="1"/>
      <c r="K496" s="1"/>
      <c r="L496" s="14"/>
      <c r="M496" s="1"/>
    </row>
    <row r="497" spans="3:13">
      <c r="C497" s="1"/>
      <c r="D497" s="1"/>
      <c r="E497" s="1"/>
      <c r="F497" s="1"/>
      <c r="G497" s="1"/>
      <c r="H497" s="1"/>
      <c r="I497" s="14"/>
      <c r="J497" s="1"/>
      <c r="K497" s="1"/>
      <c r="L497" s="14"/>
      <c r="M497" s="1"/>
    </row>
    <row r="498" spans="3:13">
      <c r="C498" s="1"/>
      <c r="D498" s="1"/>
      <c r="E498" s="1"/>
      <c r="F498" s="1"/>
      <c r="G498" s="1"/>
      <c r="H498" s="1"/>
      <c r="I498" s="14"/>
      <c r="J498" s="1"/>
      <c r="K498" s="1"/>
      <c r="L498" s="14"/>
      <c r="M498" s="1"/>
    </row>
    <row r="499" spans="3:13">
      <c r="C499" s="1"/>
      <c r="D499" s="1"/>
      <c r="E499" s="1"/>
      <c r="F499" s="1"/>
      <c r="G499" s="1"/>
      <c r="H499" s="1"/>
      <c r="I499" s="14"/>
      <c r="J499" s="1"/>
      <c r="K499" s="1"/>
      <c r="L499" s="14"/>
      <c r="M499" s="1"/>
    </row>
    <row r="500" spans="3:13">
      <c r="C500" s="1"/>
      <c r="D500" s="1"/>
      <c r="E500" s="1"/>
      <c r="F500" s="1"/>
      <c r="G500" s="1"/>
      <c r="H500" s="1"/>
      <c r="I500" s="14"/>
      <c r="J500" s="1"/>
      <c r="K500" s="1"/>
      <c r="L500" s="14"/>
      <c r="M500" s="1"/>
    </row>
    <row r="501" spans="3:13">
      <c r="C501" s="1"/>
      <c r="D501" s="1"/>
      <c r="E501" s="1"/>
      <c r="F501" s="1"/>
      <c r="G501" s="1"/>
      <c r="H501" s="1"/>
      <c r="I501" s="14"/>
      <c r="J501" s="1"/>
      <c r="K501" s="1"/>
      <c r="L501" s="14"/>
      <c r="M501" s="1"/>
    </row>
    <row r="502" spans="3:13">
      <c r="C502" s="1"/>
      <c r="D502" s="1"/>
      <c r="E502" s="1"/>
      <c r="F502" s="1"/>
      <c r="G502" s="1"/>
      <c r="H502" s="1"/>
      <c r="I502" s="14"/>
      <c r="J502" s="1"/>
      <c r="K502" s="1"/>
      <c r="L502" s="14"/>
      <c r="M502" s="1"/>
    </row>
    <row r="503" spans="3:13">
      <c r="C503" s="1"/>
      <c r="D503" s="1"/>
      <c r="E503" s="1"/>
      <c r="F503" s="1"/>
      <c r="G503" s="1"/>
      <c r="H503" s="1"/>
      <c r="I503" s="14"/>
      <c r="J503" s="1"/>
      <c r="K503" s="1"/>
      <c r="L503" s="14"/>
      <c r="M503" s="1"/>
    </row>
    <row r="504" spans="3:13">
      <c r="C504" s="1"/>
      <c r="D504" s="1"/>
      <c r="E504" s="1"/>
      <c r="F504" s="1"/>
      <c r="G504" s="1"/>
      <c r="H504" s="1"/>
      <c r="I504" s="14"/>
      <c r="J504" s="1"/>
      <c r="K504" s="1"/>
      <c r="L504" s="14"/>
      <c r="M504" s="1"/>
    </row>
    <row r="505" spans="3:13">
      <c r="C505" s="1"/>
      <c r="D505" s="1"/>
      <c r="E505" s="1"/>
      <c r="F505" s="1"/>
      <c r="G505" s="1"/>
      <c r="H505" s="1"/>
      <c r="I505" s="14"/>
      <c r="J505" s="1"/>
      <c r="K505" s="1"/>
      <c r="L505" s="14"/>
      <c r="M505" s="1"/>
    </row>
    <row r="506" spans="3:13">
      <c r="C506" s="1"/>
      <c r="D506" s="1"/>
      <c r="E506" s="1"/>
      <c r="F506" s="1"/>
      <c r="G506" s="1"/>
      <c r="H506" s="1"/>
      <c r="I506" s="14"/>
      <c r="J506" s="1"/>
      <c r="K506" s="1"/>
      <c r="L506" s="14"/>
      <c r="M506" s="1"/>
    </row>
    <row r="507" spans="3:13">
      <c r="C507" s="1"/>
      <c r="D507" s="1"/>
      <c r="E507" s="1"/>
      <c r="F507" s="1"/>
      <c r="G507" s="1"/>
      <c r="H507" s="1"/>
      <c r="I507" s="14"/>
      <c r="J507" s="1"/>
      <c r="K507" s="1"/>
      <c r="L507" s="14"/>
      <c r="M507" s="1"/>
    </row>
    <row r="508" spans="3:13">
      <c r="C508" s="1"/>
      <c r="D508" s="1"/>
      <c r="E508" s="1"/>
      <c r="F508" s="1"/>
      <c r="G508" s="1"/>
      <c r="H508" s="1"/>
      <c r="I508" s="14"/>
      <c r="J508" s="1"/>
      <c r="K508" s="1"/>
      <c r="L508" s="14"/>
      <c r="M508" s="1"/>
    </row>
    <row r="509" spans="3:13">
      <c r="C509" s="1"/>
      <c r="D509" s="1"/>
      <c r="E509" s="1"/>
      <c r="F509" s="1"/>
      <c r="G509" s="1"/>
      <c r="H509" s="1"/>
      <c r="I509" s="14"/>
      <c r="J509" s="1"/>
      <c r="K509" s="1"/>
      <c r="L509" s="14"/>
      <c r="M509" s="1"/>
    </row>
    <row r="510" spans="3:13">
      <c r="C510" s="1"/>
      <c r="D510" s="1"/>
      <c r="E510" s="1"/>
      <c r="F510" s="1"/>
      <c r="G510" s="1"/>
      <c r="H510" s="1"/>
      <c r="I510" s="14"/>
      <c r="J510" s="1"/>
      <c r="K510" s="1"/>
      <c r="L510" s="14"/>
      <c r="M510" s="1"/>
    </row>
    <row r="511" spans="3:13">
      <c r="C511" s="1"/>
      <c r="D511" s="1"/>
      <c r="E511" s="1"/>
      <c r="F511" s="1"/>
      <c r="G511" s="1"/>
      <c r="H511" s="1"/>
      <c r="I511" s="14"/>
      <c r="J511" s="1"/>
      <c r="K511" s="1"/>
      <c r="L511" s="14"/>
      <c r="M511" s="1"/>
    </row>
    <row r="512" spans="3:13">
      <c r="C512" s="1"/>
      <c r="D512" s="1"/>
      <c r="E512" s="1"/>
      <c r="F512" s="1"/>
      <c r="G512" s="1"/>
      <c r="H512" s="1"/>
      <c r="I512" s="14"/>
      <c r="J512" s="1"/>
      <c r="K512" s="1"/>
      <c r="L512" s="14"/>
      <c r="M512" s="1"/>
    </row>
    <row r="513" spans="3:13">
      <c r="C513" s="1"/>
      <c r="D513" s="1"/>
      <c r="E513" s="1"/>
      <c r="F513" s="1"/>
      <c r="G513" s="1"/>
      <c r="H513" s="1"/>
      <c r="I513" s="14"/>
      <c r="J513" s="1"/>
      <c r="K513" s="1"/>
      <c r="L513" s="14"/>
      <c r="M513" s="1"/>
    </row>
    <row r="514" spans="3:13">
      <c r="C514" s="1"/>
      <c r="D514" s="1"/>
      <c r="E514" s="1"/>
      <c r="F514" s="1"/>
      <c r="G514" s="1"/>
      <c r="H514" s="1"/>
      <c r="I514" s="14"/>
      <c r="J514" s="1"/>
      <c r="K514" s="1"/>
      <c r="L514" s="14"/>
      <c r="M514" s="1"/>
    </row>
    <row r="515" spans="3:13">
      <c r="C515" s="1"/>
      <c r="D515" s="1"/>
      <c r="E515" s="1"/>
      <c r="F515" s="1"/>
      <c r="G515" s="1"/>
      <c r="H515" s="1"/>
      <c r="I515" s="14"/>
      <c r="J515" s="1"/>
      <c r="K515" s="1"/>
      <c r="L515" s="14"/>
      <c r="M515" s="1"/>
    </row>
    <row r="516" spans="3:13">
      <c r="C516" s="1"/>
      <c r="D516" s="1"/>
      <c r="E516" s="1"/>
      <c r="F516" s="1"/>
      <c r="G516" s="1"/>
      <c r="H516" s="1"/>
      <c r="I516" s="14"/>
      <c r="J516" s="1"/>
      <c r="K516" s="1"/>
      <c r="L516" s="14"/>
      <c r="M516" s="1"/>
    </row>
    <row r="517" spans="3:13">
      <c r="C517" s="1"/>
      <c r="D517" s="1"/>
      <c r="E517" s="1"/>
      <c r="F517" s="1"/>
      <c r="G517" s="1"/>
      <c r="H517" s="1"/>
      <c r="I517" s="14"/>
      <c r="J517" s="1"/>
      <c r="K517" s="1"/>
      <c r="L517" s="14"/>
      <c r="M517" s="1"/>
    </row>
    <row r="518" spans="3:13">
      <c r="C518" s="1"/>
      <c r="D518" s="1"/>
      <c r="E518" s="1"/>
      <c r="F518" s="1"/>
      <c r="G518" s="1"/>
      <c r="H518" s="1"/>
      <c r="I518" s="14"/>
      <c r="J518" s="1"/>
      <c r="K518" s="1"/>
      <c r="L518" s="14"/>
      <c r="M518" s="1"/>
    </row>
    <row r="519" spans="3:13">
      <c r="C519" s="1"/>
      <c r="D519" s="1"/>
      <c r="E519" s="1"/>
      <c r="F519" s="1"/>
      <c r="G519" s="1"/>
      <c r="H519" s="1"/>
      <c r="I519" s="14"/>
      <c r="J519" s="1"/>
      <c r="K519" s="1"/>
      <c r="L519" s="14"/>
      <c r="M519" s="1"/>
    </row>
    <row r="520" spans="3:13">
      <c r="C520" s="1"/>
      <c r="D520" s="1"/>
      <c r="E520" s="1"/>
      <c r="F520" s="1"/>
      <c r="G520" s="1"/>
      <c r="H520" s="1"/>
      <c r="I520" s="14"/>
      <c r="J520" s="1"/>
      <c r="K520" s="1"/>
      <c r="L520" s="14"/>
      <c r="M520" s="1"/>
    </row>
    <row r="521" spans="3:13">
      <c r="C521" s="1"/>
      <c r="D521" s="1"/>
      <c r="E521" s="1"/>
      <c r="F521" s="1"/>
      <c r="G521" s="1"/>
      <c r="H521" s="1"/>
      <c r="I521" s="14"/>
      <c r="J521" s="1"/>
      <c r="K521" s="1"/>
      <c r="L521" s="14"/>
      <c r="M521" s="1"/>
    </row>
    <row r="522" spans="3:13">
      <c r="C522" s="1"/>
      <c r="D522" s="1"/>
      <c r="E522" s="1"/>
      <c r="F522" s="1"/>
      <c r="G522" s="1"/>
      <c r="H522" s="1"/>
      <c r="I522" s="14"/>
      <c r="J522" s="1"/>
      <c r="K522" s="1"/>
      <c r="L522" s="14"/>
      <c r="M522" s="1"/>
    </row>
    <row r="523" spans="3:13">
      <c r="C523" s="1"/>
      <c r="D523" s="1"/>
      <c r="E523" s="1"/>
      <c r="F523" s="1"/>
      <c r="G523" s="1"/>
      <c r="H523" s="1"/>
      <c r="I523" s="14"/>
      <c r="J523" s="1"/>
      <c r="K523" s="1"/>
      <c r="L523" s="14"/>
      <c r="M523" s="1"/>
    </row>
    <row r="524" spans="3:13">
      <c r="C524" s="1"/>
      <c r="D524" s="1"/>
      <c r="E524" s="1"/>
      <c r="F524" s="1"/>
      <c r="G524" s="1"/>
      <c r="H524" s="1"/>
      <c r="I524" s="14"/>
      <c r="J524" s="1"/>
      <c r="K524" s="1"/>
      <c r="L524" s="14"/>
      <c r="M524" s="1"/>
    </row>
    <row r="525" spans="3:13">
      <c r="C525" s="1"/>
      <c r="D525" s="1"/>
      <c r="E525" s="1"/>
      <c r="F525" s="1"/>
      <c r="G525" s="1"/>
      <c r="H525" s="1"/>
      <c r="I525" s="14"/>
      <c r="J525" s="1"/>
      <c r="K525" s="1"/>
      <c r="L525" s="14"/>
      <c r="M525" s="1"/>
    </row>
    <row r="526" spans="3:13">
      <c r="C526" s="1"/>
      <c r="D526" s="1"/>
      <c r="E526" s="1"/>
      <c r="F526" s="1"/>
      <c r="G526" s="1"/>
      <c r="H526" s="1"/>
      <c r="I526" s="14"/>
      <c r="J526" s="1"/>
      <c r="K526" s="1"/>
      <c r="L526" s="14"/>
      <c r="M526" s="1"/>
    </row>
    <row r="527" spans="3:13">
      <c r="C527" s="1"/>
      <c r="D527" s="1"/>
      <c r="E527" s="1"/>
      <c r="F527" s="1"/>
      <c r="G527" s="1"/>
      <c r="H527" s="1"/>
      <c r="I527" s="14"/>
      <c r="J527" s="1"/>
      <c r="K527" s="1"/>
      <c r="L527" s="14"/>
      <c r="M527" s="1"/>
    </row>
    <row r="528" spans="3:13">
      <c r="C528" s="1"/>
      <c r="D528" s="1"/>
      <c r="E528" s="1"/>
      <c r="F528" s="1"/>
      <c r="G528" s="1"/>
      <c r="H528" s="1"/>
      <c r="I528" s="14"/>
      <c r="J528" s="1"/>
      <c r="K528" s="1"/>
      <c r="L528" s="14"/>
      <c r="M528" s="1"/>
    </row>
    <row r="529" spans="3:13">
      <c r="C529" s="1"/>
      <c r="D529" s="1"/>
      <c r="E529" s="1"/>
      <c r="F529" s="1"/>
      <c r="G529" s="1"/>
      <c r="H529" s="1"/>
      <c r="I529" s="14"/>
      <c r="J529" s="1"/>
      <c r="K529" s="1"/>
      <c r="L529" s="14"/>
      <c r="M529" s="1"/>
    </row>
    <row r="530" spans="3:13">
      <c r="C530" s="1"/>
      <c r="D530" s="1"/>
      <c r="E530" s="1"/>
      <c r="F530" s="1"/>
      <c r="G530" s="1"/>
      <c r="H530" s="1"/>
      <c r="I530" s="14"/>
      <c r="J530" s="1"/>
      <c r="K530" s="1"/>
      <c r="L530" s="14"/>
      <c r="M530" s="1"/>
    </row>
    <row r="531" spans="3:13">
      <c r="C531" s="1"/>
      <c r="D531" s="1"/>
      <c r="E531" s="1"/>
      <c r="F531" s="1"/>
      <c r="G531" s="1"/>
      <c r="H531" s="1"/>
      <c r="I531" s="14"/>
      <c r="J531" s="1"/>
      <c r="K531" s="1"/>
      <c r="L531" s="14"/>
      <c r="M531" s="1"/>
    </row>
    <row r="532" spans="3:13">
      <c r="C532" s="1"/>
      <c r="D532" s="1"/>
      <c r="E532" s="1"/>
      <c r="F532" s="1"/>
      <c r="G532" s="1"/>
      <c r="H532" s="1"/>
      <c r="I532" s="14"/>
      <c r="J532" s="1"/>
      <c r="K532" s="1"/>
      <c r="L532" s="14"/>
      <c r="M532" s="1"/>
    </row>
    <row r="533" spans="3:13">
      <c r="C533" s="1"/>
      <c r="D533" s="1"/>
      <c r="E533" s="1"/>
      <c r="F533" s="1"/>
      <c r="G533" s="1"/>
      <c r="H533" s="1"/>
      <c r="I533" s="14"/>
      <c r="J533" s="1"/>
      <c r="K533" s="1"/>
      <c r="L533" s="14"/>
      <c r="M533" s="1"/>
    </row>
    <row r="534" spans="3:13">
      <c r="C534" s="1"/>
      <c r="D534" s="1"/>
      <c r="E534" s="1"/>
      <c r="F534" s="1"/>
      <c r="G534" s="1"/>
      <c r="H534" s="1"/>
      <c r="I534" s="14"/>
      <c r="J534" s="1"/>
      <c r="K534" s="1"/>
      <c r="L534" s="14"/>
      <c r="M534" s="1"/>
    </row>
    <row r="535" spans="3:13">
      <c r="C535" s="1"/>
      <c r="D535" s="1"/>
      <c r="E535" s="1"/>
      <c r="F535" s="1"/>
      <c r="G535" s="1"/>
      <c r="H535" s="1"/>
      <c r="I535" s="14"/>
      <c r="J535" s="1"/>
      <c r="K535" s="1"/>
      <c r="L535" s="14"/>
      <c r="M535" s="1"/>
    </row>
    <row r="536" spans="3:13">
      <c r="C536" s="1"/>
      <c r="D536" s="1"/>
      <c r="E536" s="1"/>
      <c r="F536" s="1"/>
      <c r="G536" s="1"/>
      <c r="H536" s="1"/>
      <c r="I536" s="14"/>
      <c r="J536" s="1"/>
      <c r="K536" s="1"/>
      <c r="L536" s="14"/>
      <c r="M536" s="1"/>
    </row>
    <row r="537" spans="3:13">
      <c r="C537" s="1"/>
      <c r="D537" s="1"/>
      <c r="E537" s="1"/>
      <c r="F537" s="1"/>
      <c r="G537" s="1"/>
      <c r="H537" s="1"/>
      <c r="I537" s="14"/>
      <c r="J537" s="1"/>
      <c r="K537" s="1"/>
      <c r="L537" s="14"/>
      <c r="M537" s="1"/>
    </row>
    <row r="538" spans="3:13">
      <c r="C538" s="1"/>
      <c r="D538" s="1"/>
      <c r="E538" s="1"/>
      <c r="F538" s="1"/>
      <c r="G538" s="1"/>
      <c r="H538" s="1"/>
      <c r="I538" s="14"/>
      <c r="J538" s="1"/>
      <c r="K538" s="1"/>
      <c r="L538" s="14"/>
      <c r="M538" s="1"/>
    </row>
    <row r="539" spans="3:13">
      <c r="C539" s="1"/>
      <c r="D539" s="1"/>
      <c r="E539" s="1"/>
      <c r="F539" s="1"/>
      <c r="G539" s="1"/>
      <c r="H539" s="1"/>
      <c r="I539" s="14"/>
      <c r="J539" s="1"/>
      <c r="K539" s="1"/>
      <c r="L539" s="14"/>
      <c r="M539" s="1"/>
    </row>
    <row r="540" spans="3:13">
      <c r="C540" s="1"/>
      <c r="D540" s="1"/>
      <c r="E540" s="1"/>
      <c r="F540" s="1"/>
      <c r="G540" s="1"/>
      <c r="H540" s="1"/>
      <c r="I540" s="14"/>
      <c r="J540" s="1"/>
      <c r="K540" s="1"/>
      <c r="L540" s="14"/>
      <c r="M540" s="1"/>
    </row>
    <row r="541" spans="3:13">
      <c r="C541" s="1"/>
      <c r="D541" s="1"/>
      <c r="E541" s="1"/>
      <c r="F541" s="1"/>
      <c r="G541" s="1"/>
      <c r="H541" s="1"/>
      <c r="I541" s="14"/>
      <c r="J541" s="1"/>
      <c r="K541" s="1"/>
      <c r="L541" s="14"/>
      <c r="M541" s="1"/>
    </row>
    <row r="542" spans="3:13">
      <c r="C542" s="1"/>
      <c r="D542" s="1"/>
      <c r="E542" s="1"/>
      <c r="F542" s="1"/>
      <c r="G542" s="1"/>
      <c r="H542" s="1"/>
      <c r="I542" s="14"/>
      <c r="J542" s="1"/>
      <c r="K542" s="1"/>
      <c r="L542" s="14"/>
      <c r="M542" s="1"/>
    </row>
    <row r="543" spans="3:13">
      <c r="C543" s="1"/>
      <c r="D543" s="1"/>
      <c r="E543" s="1"/>
      <c r="F543" s="1"/>
      <c r="G543" s="1"/>
      <c r="H543" s="1"/>
      <c r="I543" s="14"/>
      <c r="J543" s="1"/>
      <c r="K543" s="1"/>
      <c r="L543" s="14"/>
      <c r="M543" s="1"/>
    </row>
    <row r="544" spans="3:13">
      <c r="C544" s="1"/>
      <c r="D544" s="1"/>
      <c r="E544" s="1"/>
      <c r="F544" s="1"/>
      <c r="G544" s="1"/>
      <c r="H544" s="1"/>
      <c r="I544" s="14"/>
      <c r="J544" s="1"/>
      <c r="K544" s="1"/>
      <c r="L544" s="14"/>
      <c r="M544" s="1"/>
    </row>
    <row r="545" spans="3:13">
      <c r="C545" s="1"/>
      <c r="D545" s="1"/>
      <c r="E545" s="1"/>
      <c r="F545" s="1"/>
      <c r="G545" s="1"/>
      <c r="H545" s="1"/>
      <c r="I545" s="14"/>
      <c r="J545" s="1"/>
      <c r="K545" s="1"/>
      <c r="L545" s="14"/>
      <c r="M545" s="1"/>
    </row>
    <row r="546" spans="3:13">
      <c r="C546" s="1"/>
      <c r="D546" s="1"/>
      <c r="E546" s="1"/>
      <c r="F546" s="1"/>
      <c r="G546" s="1"/>
      <c r="H546" s="1"/>
      <c r="I546" s="14"/>
      <c r="J546" s="1"/>
      <c r="K546" s="1"/>
      <c r="L546" s="14"/>
      <c r="M546" s="1"/>
    </row>
    <row r="547" spans="3:13">
      <c r="C547" s="1"/>
      <c r="D547" s="1"/>
      <c r="E547" s="1"/>
      <c r="F547" s="1"/>
      <c r="G547" s="1"/>
      <c r="H547" s="1"/>
      <c r="I547" s="14"/>
      <c r="J547" s="1"/>
      <c r="K547" s="1"/>
      <c r="L547" s="14"/>
      <c r="M547" s="1"/>
    </row>
    <row r="548" spans="3:13">
      <c r="C548" s="1"/>
      <c r="D548" s="1"/>
      <c r="E548" s="1"/>
      <c r="F548" s="1"/>
      <c r="G548" s="1"/>
      <c r="H548" s="1"/>
      <c r="I548" s="14"/>
      <c r="J548" s="1"/>
      <c r="K548" s="1"/>
      <c r="L548" s="14"/>
      <c r="M548" s="1"/>
    </row>
    <row r="549" spans="3:13">
      <c r="C549" s="1"/>
      <c r="D549" s="1"/>
      <c r="E549" s="1"/>
      <c r="F549" s="1"/>
      <c r="G549" s="1"/>
      <c r="H549" s="1"/>
      <c r="I549" s="14"/>
      <c r="J549" s="1"/>
      <c r="K549" s="1"/>
      <c r="L549" s="14"/>
      <c r="M549" s="1"/>
    </row>
    <row r="550" spans="3:13">
      <c r="C550" s="1"/>
      <c r="D550" s="1"/>
      <c r="E550" s="1"/>
      <c r="F550" s="1"/>
      <c r="G550" s="1"/>
      <c r="H550" s="1"/>
      <c r="I550" s="14"/>
      <c r="J550" s="1"/>
      <c r="K550" s="1"/>
      <c r="L550" s="14"/>
      <c r="M550" s="1"/>
    </row>
    <row r="551" spans="3:13">
      <c r="C551" s="1"/>
      <c r="D551" s="1"/>
      <c r="E551" s="1"/>
      <c r="F551" s="1"/>
      <c r="G551" s="1"/>
      <c r="H551" s="1"/>
      <c r="I551" s="14"/>
      <c r="J551" s="1"/>
      <c r="K551" s="1"/>
      <c r="L551" s="14"/>
      <c r="M551" s="1"/>
    </row>
    <row r="552" spans="3:13">
      <c r="C552" s="1"/>
      <c r="D552" s="1"/>
      <c r="E552" s="1"/>
      <c r="F552" s="1"/>
      <c r="G552" s="1"/>
      <c r="H552" s="1"/>
      <c r="I552" s="14"/>
      <c r="J552" s="1"/>
      <c r="K552" s="1"/>
      <c r="L552" s="14"/>
      <c r="M552" s="1"/>
    </row>
    <row r="553" spans="3:13">
      <c r="C553" s="1"/>
      <c r="D553" s="1"/>
      <c r="E553" s="1"/>
      <c r="F553" s="1"/>
      <c r="G553" s="1"/>
      <c r="H553" s="1"/>
      <c r="I553" s="14"/>
      <c r="J553" s="1"/>
      <c r="K553" s="1"/>
      <c r="L553" s="14"/>
      <c r="M553" s="1"/>
    </row>
    <row r="554" spans="3:13">
      <c r="C554" s="1"/>
      <c r="D554" s="1"/>
      <c r="E554" s="1"/>
      <c r="F554" s="1"/>
      <c r="G554" s="1"/>
      <c r="H554" s="1"/>
      <c r="I554" s="14"/>
      <c r="J554" s="1"/>
      <c r="K554" s="1"/>
      <c r="L554" s="14"/>
      <c r="M554" s="1"/>
    </row>
    <row r="555" spans="3:13">
      <c r="C555" s="1"/>
      <c r="D555" s="1"/>
      <c r="E555" s="1"/>
      <c r="F555" s="1"/>
      <c r="G555" s="1"/>
      <c r="H555" s="1"/>
      <c r="I555" s="14"/>
      <c r="J555" s="1"/>
      <c r="K555" s="1"/>
      <c r="L555" s="14"/>
      <c r="M555" s="1"/>
    </row>
    <row r="556" spans="3:13">
      <c r="C556" s="1"/>
      <c r="D556" s="1"/>
      <c r="E556" s="1"/>
      <c r="F556" s="1"/>
      <c r="G556" s="1"/>
      <c r="H556" s="1"/>
      <c r="I556" s="14"/>
      <c r="J556" s="1"/>
      <c r="K556" s="1"/>
      <c r="L556" s="14"/>
      <c r="M556" s="1"/>
    </row>
    <row r="557" spans="3:13">
      <c r="C557" s="1"/>
      <c r="D557" s="1"/>
      <c r="E557" s="1"/>
      <c r="F557" s="1"/>
      <c r="G557" s="1"/>
      <c r="H557" s="1"/>
      <c r="I557" s="14"/>
      <c r="J557" s="1"/>
      <c r="K557" s="1"/>
      <c r="L557" s="14"/>
      <c r="M557" s="1"/>
    </row>
    <row r="558" spans="3:13">
      <c r="C558" s="1"/>
      <c r="D558" s="1"/>
      <c r="E558" s="1"/>
      <c r="F558" s="1"/>
      <c r="G558" s="1"/>
      <c r="H558" s="1"/>
      <c r="I558" s="14"/>
      <c r="J558" s="1"/>
      <c r="K558" s="1"/>
      <c r="L558" s="14"/>
      <c r="M558" s="1"/>
    </row>
    <row r="559" spans="3:13">
      <c r="C559" s="1"/>
      <c r="D559" s="1"/>
      <c r="E559" s="1"/>
      <c r="F559" s="1"/>
      <c r="G559" s="1"/>
      <c r="H559" s="1"/>
      <c r="I559" s="14"/>
      <c r="J559" s="1"/>
      <c r="K559" s="1"/>
      <c r="L559" s="14"/>
      <c r="M559" s="1"/>
    </row>
    <row r="560" spans="3:13">
      <c r="C560" s="1"/>
      <c r="D560" s="1"/>
      <c r="E560" s="1"/>
      <c r="F560" s="1"/>
      <c r="G560" s="1"/>
      <c r="H560" s="1"/>
      <c r="I560" s="14"/>
      <c r="J560" s="1"/>
      <c r="K560" s="1"/>
      <c r="L560" s="14"/>
      <c r="M560" s="1"/>
    </row>
    <row r="561" spans="3:13">
      <c r="C561" s="1"/>
      <c r="D561" s="1"/>
      <c r="E561" s="1"/>
      <c r="F561" s="1"/>
      <c r="G561" s="1"/>
      <c r="H561" s="1"/>
      <c r="I561" s="14"/>
      <c r="J561" s="1"/>
      <c r="K561" s="1"/>
      <c r="L561" s="14"/>
      <c r="M561" s="1"/>
    </row>
    <row r="562" spans="3:13">
      <c r="C562" s="1"/>
      <c r="D562" s="1"/>
      <c r="E562" s="1"/>
      <c r="F562" s="1"/>
      <c r="G562" s="1"/>
      <c r="H562" s="1"/>
      <c r="I562" s="14"/>
      <c r="J562" s="1"/>
      <c r="K562" s="1"/>
      <c r="L562" s="14"/>
      <c r="M562" s="1"/>
    </row>
    <row r="563" spans="3:13">
      <c r="C563" s="1"/>
      <c r="D563" s="1"/>
      <c r="E563" s="1"/>
      <c r="F563" s="1"/>
      <c r="G563" s="1"/>
      <c r="H563" s="1"/>
      <c r="I563" s="14"/>
      <c r="J563" s="1"/>
      <c r="K563" s="1"/>
      <c r="L563" s="14"/>
      <c r="M563" s="1"/>
    </row>
    <row r="564" spans="3:13">
      <c r="C564" s="1"/>
      <c r="D564" s="1"/>
      <c r="E564" s="1"/>
      <c r="F564" s="1"/>
      <c r="G564" s="1"/>
      <c r="H564" s="1"/>
      <c r="I564" s="14"/>
      <c r="J564" s="1"/>
      <c r="K564" s="1"/>
      <c r="L564" s="14"/>
      <c r="M564" s="1"/>
    </row>
    <row r="565" spans="3:13">
      <c r="C565" s="1"/>
      <c r="D565" s="1"/>
      <c r="E565" s="1"/>
      <c r="F565" s="1"/>
      <c r="G565" s="1"/>
      <c r="H565" s="1"/>
      <c r="I565" s="14"/>
      <c r="J565" s="1"/>
      <c r="K565" s="1"/>
      <c r="L565" s="14"/>
      <c r="M565" s="1"/>
    </row>
    <row r="566" spans="3:13">
      <c r="C566" s="1"/>
      <c r="D566" s="1"/>
      <c r="E566" s="1"/>
      <c r="F566" s="1"/>
      <c r="G566" s="1"/>
      <c r="H566" s="1"/>
      <c r="I566" s="14"/>
      <c r="J566" s="1"/>
      <c r="K566" s="1"/>
      <c r="L566" s="14"/>
      <c r="M566" s="1"/>
    </row>
    <row r="567" spans="3:13">
      <c r="C567" s="1"/>
      <c r="D567" s="1"/>
      <c r="E567" s="1"/>
      <c r="F567" s="1"/>
      <c r="G567" s="1"/>
      <c r="H567" s="1"/>
      <c r="I567" s="14"/>
      <c r="J567" s="1"/>
      <c r="K567" s="1"/>
      <c r="L567" s="14"/>
      <c r="M567" s="1"/>
    </row>
    <row r="568" spans="3:13">
      <c r="C568" s="1"/>
      <c r="D568" s="1"/>
      <c r="E568" s="1"/>
      <c r="F568" s="1"/>
      <c r="G568" s="1"/>
      <c r="H568" s="1"/>
      <c r="I568" s="14"/>
      <c r="J568" s="1"/>
      <c r="K568" s="1"/>
      <c r="L568" s="14"/>
      <c r="M568" s="1"/>
    </row>
    <row r="569" spans="3:13">
      <c r="C569" s="1"/>
      <c r="D569" s="1"/>
      <c r="E569" s="1"/>
      <c r="F569" s="1"/>
      <c r="G569" s="1"/>
      <c r="H569" s="1"/>
      <c r="I569" s="14"/>
      <c r="J569" s="1"/>
      <c r="K569" s="1"/>
      <c r="L569" s="14"/>
      <c r="M569" s="1"/>
    </row>
    <row r="570" spans="3:13">
      <c r="C570" s="1"/>
      <c r="D570" s="1"/>
      <c r="E570" s="1"/>
      <c r="F570" s="1"/>
      <c r="G570" s="1"/>
      <c r="H570" s="1"/>
      <c r="I570" s="14"/>
      <c r="J570" s="1"/>
      <c r="K570" s="1"/>
      <c r="L570" s="14"/>
      <c r="M570" s="1"/>
    </row>
    <row r="571" spans="3:13">
      <c r="C571" s="1"/>
      <c r="D571" s="1"/>
      <c r="E571" s="1"/>
      <c r="F571" s="1"/>
      <c r="G571" s="1"/>
      <c r="H571" s="1"/>
      <c r="I571" s="14"/>
      <c r="J571" s="1"/>
      <c r="K571" s="1"/>
      <c r="L571" s="14"/>
      <c r="M571" s="1"/>
    </row>
    <row r="572" spans="3:13">
      <c r="C572" s="1"/>
      <c r="D572" s="1"/>
      <c r="E572" s="1"/>
      <c r="F572" s="1"/>
      <c r="G572" s="1"/>
      <c r="H572" s="1"/>
      <c r="I572" s="14"/>
      <c r="J572" s="1"/>
      <c r="K572" s="1"/>
      <c r="L572" s="14"/>
      <c r="M572" s="1"/>
    </row>
    <row r="573" spans="3:13">
      <c r="C573" s="1"/>
      <c r="D573" s="1"/>
      <c r="E573" s="1"/>
      <c r="F573" s="1"/>
      <c r="G573" s="1"/>
      <c r="H573" s="1"/>
      <c r="I573" s="14"/>
      <c r="J573" s="1"/>
      <c r="K573" s="1"/>
      <c r="L573" s="14"/>
      <c r="M573" s="1"/>
    </row>
    <row r="574" spans="3:13">
      <c r="C574" s="1"/>
      <c r="D574" s="1"/>
      <c r="E574" s="1"/>
      <c r="F574" s="1"/>
      <c r="G574" s="1"/>
      <c r="H574" s="1"/>
      <c r="I574" s="14"/>
      <c r="J574" s="1"/>
      <c r="K574" s="1"/>
      <c r="L574" s="14"/>
      <c r="M574" s="1"/>
    </row>
    <row r="575" spans="3:13">
      <c r="C575" s="1"/>
      <c r="D575" s="1"/>
      <c r="E575" s="1"/>
      <c r="F575" s="1"/>
      <c r="G575" s="1"/>
      <c r="H575" s="1"/>
      <c r="I575" s="14"/>
      <c r="J575" s="1"/>
      <c r="K575" s="1"/>
      <c r="L575" s="14"/>
      <c r="M575" s="1"/>
    </row>
    <row r="576" spans="3:13">
      <c r="C576" s="1"/>
      <c r="D576" s="1"/>
      <c r="E576" s="1"/>
      <c r="F576" s="1"/>
      <c r="G576" s="1"/>
      <c r="H576" s="1"/>
      <c r="I576" s="14"/>
      <c r="J576" s="1"/>
      <c r="K576" s="1"/>
      <c r="L576" s="14"/>
      <c r="M576" s="1"/>
    </row>
    <row r="577" spans="3:13">
      <c r="C577" s="1"/>
      <c r="D577" s="1"/>
      <c r="E577" s="1"/>
      <c r="F577" s="1"/>
      <c r="G577" s="1"/>
      <c r="H577" s="1"/>
      <c r="I577" s="14"/>
      <c r="J577" s="1"/>
      <c r="K577" s="1"/>
      <c r="L577" s="14"/>
      <c r="M577" s="1"/>
    </row>
    <row r="578" spans="3:13">
      <c r="C578" s="1"/>
      <c r="D578" s="1"/>
      <c r="E578" s="1"/>
      <c r="F578" s="1"/>
      <c r="G578" s="1"/>
      <c r="H578" s="1"/>
      <c r="I578" s="14"/>
      <c r="J578" s="1"/>
      <c r="K578" s="1"/>
      <c r="L578" s="14"/>
      <c r="M578" s="1"/>
    </row>
    <row r="579" spans="3:13">
      <c r="C579" s="1"/>
      <c r="D579" s="1"/>
      <c r="E579" s="1"/>
      <c r="F579" s="1"/>
      <c r="G579" s="1"/>
      <c r="H579" s="1"/>
      <c r="I579" s="14"/>
      <c r="J579" s="1"/>
      <c r="K579" s="1"/>
      <c r="L579" s="14"/>
      <c r="M579" s="1"/>
    </row>
    <row r="580" spans="3:13">
      <c r="C580" s="1"/>
      <c r="D580" s="1"/>
      <c r="E580" s="1"/>
      <c r="F580" s="1"/>
      <c r="G580" s="1"/>
      <c r="H580" s="1"/>
      <c r="I580" s="14"/>
      <c r="J580" s="1"/>
      <c r="K580" s="1"/>
      <c r="L580" s="14"/>
      <c r="M580" s="1"/>
    </row>
    <row r="581" spans="3:13">
      <c r="C581" s="1"/>
      <c r="D581" s="1"/>
      <c r="E581" s="1"/>
      <c r="F581" s="1"/>
      <c r="G581" s="1"/>
      <c r="H581" s="1"/>
      <c r="I581" s="14"/>
      <c r="J581" s="1"/>
      <c r="K581" s="1"/>
      <c r="L581" s="14"/>
      <c r="M581" s="1"/>
    </row>
    <row r="582" spans="3:13">
      <c r="C582" s="1"/>
      <c r="D582" s="1"/>
      <c r="E582" s="1"/>
      <c r="F582" s="1"/>
      <c r="G582" s="1"/>
      <c r="H582" s="1"/>
      <c r="I582" s="14"/>
      <c r="J582" s="1"/>
      <c r="K582" s="1"/>
      <c r="L582" s="14"/>
      <c r="M582" s="1"/>
    </row>
    <row r="583" spans="3:13">
      <c r="C583" s="1"/>
      <c r="D583" s="1"/>
      <c r="E583" s="1"/>
      <c r="F583" s="1"/>
      <c r="G583" s="1"/>
      <c r="H583" s="1"/>
      <c r="I583" s="14"/>
      <c r="J583" s="1"/>
      <c r="K583" s="1"/>
      <c r="L583" s="14"/>
      <c r="M583" s="1"/>
    </row>
    <row r="584" spans="3:13">
      <c r="C584" s="1"/>
      <c r="D584" s="1"/>
      <c r="E584" s="1"/>
      <c r="F584" s="1"/>
      <c r="G584" s="1"/>
      <c r="H584" s="1"/>
      <c r="I584" s="14"/>
      <c r="J584" s="1"/>
      <c r="K584" s="1"/>
      <c r="L584" s="14"/>
      <c r="M584" s="1"/>
    </row>
    <row r="585" spans="3:13">
      <c r="C585" s="1"/>
      <c r="D585" s="1"/>
      <c r="E585" s="1"/>
      <c r="F585" s="1"/>
      <c r="G585" s="1"/>
      <c r="H585" s="1"/>
      <c r="I585" s="14"/>
      <c r="J585" s="1"/>
      <c r="K585" s="1"/>
      <c r="L585" s="14"/>
      <c r="M585" s="1"/>
    </row>
    <row r="586" spans="3:13">
      <c r="C586" s="1"/>
      <c r="D586" s="1"/>
      <c r="E586" s="1"/>
      <c r="F586" s="1"/>
      <c r="G586" s="1"/>
      <c r="H586" s="1"/>
      <c r="I586" s="14"/>
      <c r="J586" s="1"/>
      <c r="K586" s="1"/>
      <c r="L586" s="14"/>
      <c r="M586" s="1"/>
    </row>
    <row r="587" spans="3:13">
      <c r="C587" s="1"/>
      <c r="D587" s="1"/>
      <c r="E587" s="1"/>
      <c r="F587" s="1"/>
      <c r="G587" s="1"/>
      <c r="H587" s="1"/>
      <c r="I587" s="14"/>
      <c r="J587" s="1"/>
      <c r="K587" s="1"/>
      <c r="L587" s="14"/>
      <c r="M587" s="1"/>
    </row>
    <row r="588" spans="3:13">
      <c r="C588" s="1"/>
      <c r="D588" s="1"/>
      <c r="E588" s="1"/>
      <c r="F588" s="1"/>
      <c r="G588" s="1"/>
      <c r="H588" s="1"/>
      <c r="I588" s="14"/>
      <c r="J588" s="1"/>
      <c r="K588" s="1"/>
      <c r="L588" s="14"/>
      <c r="M588" s="1"/>
    </row>
    <row r="589" spans="3:13">
      <c r="C589" s="1"/>
      <c r="D589" s="1"/>
      <c r="E589" s="1"/>
      <c r="F589" s="1"/>
      <c r="G589" s="1"/>
      <c r="H589" s="1"/>
      <c r="I589" s="14"/>
      <c r="J589" s="1"/>
      <c r="K589" s="1"/>
      <c r="L589" s="14"/>
      <c r="M589" s="1"/>
    </row>
    <row r="590" spans="3:13">
      <c r="C590" s="1"/>
      <c r="D590" s="1"/>
      <c r="E590" s="1"/>
      <c r="F590" s="1"/>
      <c r="G590" s="1"/>
      <c r="H590" s="1"/>
      <c r="I590" s="14"/>
      <c r="J590" s="1"/>
      <c r="K590" s="1"/>
      <c r="L590" s="14"/>
      <c r="M590" s="1"/>
    </row>
    <row r="591" spans="3:13">
      <c r="C591" s="1"/>
      <c r="D591" s="1"/>
      <c r="E591" s="1"/>
      <c r="F591" s="1"/>
      <c r="G591" s="1"/>
      <c r="H591" s="1"/>
      <c r="I591" s="14"/>
      <c r="J591" s="1"/>
      <c r="K591" s="1"/>
      <c r="L591" s="14"/>
      <c r="M591" s="1"/>
    </row>
    <row r="592" spans="3:13">
      <c r="C592" s="1"/>
      <c r="D592" s="1"/>
      <c r="E592" s="1"/>
      <c r="F592" s="1"/>
      <c r="G592" s="1"/>
      <c r="H592" s="1"/>
      <c r="I592" s="14"/>
      <c r="J592" s="1"/>
      <c r="K592" s="1"/>
      <c r="L592" s="14"/>
      <c r="M592" s="1"/>
    </row>
    <row r="593" spans="3:13">
      <c r="C593" s="1"/>
      <c r="D593" s="1"/>
      <c r="E593" s="1"/>
      <c r="F593" s="1"/>
      <c r="G593" s="1"/>
      <c r="H593" s="1"/>
      <c r="I593" s="14"/>
      <c r="J593" s="1"/>
      <c r="K593" s="1"/>
      <c r="L593" s="14"/>
      <c r="M593" s="1"/>
    </row>
    <row r="594" spans="3:13">
      <c r="C594" s="1"/>
      <c r="D594" s="1"/>
      <c r="E594" s="1"/>
      <c r="F594" s="1"/>
      <c r="G594" s="1"/>
      <c r="H594" s="1"/>
      <c r="I594" s="14"/>
      <c r="J594" s="1"/>
      <c r="K594" s="1"/>
      <c r="L594" s="14"/>
      <c r="M594" s="1"/>
    </row>
    <row r="595" spans="3:13">
      <c r="C595" s="1"/>
      <c r="D595" s="1"/>
      <c r="E595" s="1"/>
      <c r="F595" s="1"/>
      <c r="G595" s="1"/>
      <c r="H595" s="1"/>
      <c r="I595" s="14"/>
      <c r="J595" s="1"/>
      <c r="K595" s="1"/>
      <c r="L595" s="14"/>
      <c r="M595" s="1"/>
    </row>
    <row r="596" spans="3:13">
      <c r="C596" s="1"/>
      <c r="D596" s="1"/>
      <c r="E596" s="1"/>
      <c r="F596" s="1"/>
      <c r="G596" s="1"/>
      <c r="H596" s="1"/>
      <c r="I596" s="14"/>
      <c r="J596" s="1"/>
      <c r="K596" s="1"/>
      <c r="L596" s="14"/>
      <c r="M596" s="1"/>
    </row>
    <row r="597" spans="3:13">
      <c r="C597" s="1"/>
      <c r="D597" s="1"/>
      <c r="E597" s="1"/>
      <c r="F597" s="1"/>
      <c r="G597" s="1"/>
      <c r="H597" s="1"/>
      <c r="I597" s="14"/>
      <c r="J597" s="1"/>
      <c r="K597" s="1"/>
      <c r="L597" s="14"/>
      <c r="M597" s="1"/>
    </row>
    <row r="598" spans="3:13">
      <c r="C598" s="1"/>
      <c r="D598" s="1"/>
      <c r="E598" s="1"/>
      <c r="F598" s="1"/>
      <c r="G598" s="1"/>
      <c r="H598" s="1"/>
      <c r="I598" s="14"/>
      <c r="J598" s="1"/>
      <c r="K598" s="1"/>
      <c r="L598" s="14"/>
      <c r="M598" s="1"/>
    </row>
    <row r="599" spans="3:13">
      <c r="C599" s="1"/>
      <c r="D599" s="1"/>
      <c r="E599" s="1"/>
      <c r="F599" s="1"/>
      <c r="G599" s="1"/>
      <c r="H599" s="1"/>
      <c r="I599" s="14"/>
      <c r="J599" s="1"/>
      <c r="K599" s="1"/>
      <c r="L599" s="14"/>
      <c r="M599" s="1"/>
    </row>
    <row r="600" spans="3:13">
      <c r="C600" s="1"/>
      <c r="D600" s="1"/>
      <c r="E600" s="1"/>
      <c r="F600" s="1"/>
      <c r="G600" s="1"/>
      <c r="H600" s="1"/>
      <c r="I600" s="14"/>
      <c r="J600" s="1"/>
      <c r="K600" s="1"/>
      <c r="L600" s="14"/>
      <c r="M600" s="1"/>
    </row>
    <row r="601" spans="3:13">
      <c r="C601" s="1"/>
      <c r="D601" s="1"/>
      <c r="E601" s="1"/>
      <c r="F601" s="1"/>
      <c r="G601" s="1"/>
      <c r="H601" s="1"/>
      <c r="I601" s="14"/>
      <c r="J601" s="1"/>
      <c r="K601" s="1"/>
      <c r="L601" s="14"/>
      <c r="M601" s="1"/>
    </row>
    <row r="602" spans="3:13">
      <c r="C602" s="1"/>
      <c r="D602" s="1"/>
      <c r="E602" s="1"/>
      <c r="F602" s="1"/>
      <c r="G602" s="1"/>
      <c r="H602" s="1"/>
      <c r="I602" s="14"/>
      <c r="J602" s="1"/>
      <c r="K602" s="1"/>
      <c r="L602" s="14"/>
      <c r="M602" s="1"/>
    </row>
    <row r="603" spans="3:13">
      <c r="C603" s="1"/>
      <c r="D603" s="1"/>
      <c r="E603" s="1"/>
      <c r="F603" s="1"/>
      <c r="G603" s="1"/>
      <c r="H603" s="1"/>
      <c r="I603" s="14"/>
      <c r="J603" s="1"/>
      <c r="K603" s="1"/>
      <c r="L603" s="14"/>
      <c r="M603" s="1"/>
    </row>
    <row r="604" spans="3:13">
      <c r="C604" s="1"/>
      <c r="D604" s="1"/>
      <c r="E604" s="1"/>
      <c r="F604" s="1"/>
      <c r="G604" s="1"/>
      <c r="H604" s="1"/>
      <c r="I604" s="14"/>
      <c r="J604" s="1"/>
      <c r="K604" s="1"/>
      <c r="L604" s="14"/>
      <c r="M604" s="1"/>
    </row>
    <row r="605" spans="3:13">
      <c r="C605" s="1"/>
      <c r="D605" s="1"/>
      <c r="E605" s="1"/>
      <c r="F605" s="1"/>
      <c r="G605" s="1"/>
      <c r="H605" s="1"/>
      <c r="I605" s="14"/>
      <c r="J605" s="1"/>
      <c r="K605" s="1"/>
      <c r="L605" s="14"/>
      <c r="M605" s="1"/>
    </row>
    <row r="606" spans="3:13">
      <c r="C606" s="1"/>
      <c r="D606" s="1"/>
      <c r="E606" s="1"/>
      <c r="F606" s="1"/>
      <c r="G606" s="1"/>
      <c r="H606" s="1"/>
      <c r="I606" s="14"/>
      <c r="J606" s="1"/>
      <c r="K606" s="1"/>
      <c r="L606" s="14"/>
      <c r="M606" s="1"/>
    </row>
    <row r="607" spans="3:13">
      <c r="C607" s="1"/>
      <c r="D607" s="1"/>
      <c r="E607" s="1"/>
      <c r="F607" s="1"/>
      <c r="G607" s="1"/>
      <c r="H607" s="1"/>
      <c r="I607" s="14"/>
      <c r="J607" s="1"/>
      <c r="K607" s="1"/>
      <c r="L607" s="14"/>
      <c r="M607" s="1"/>
    </row>
    <row r="608" spans="3:13">
      <c r="C608" s="1"/>
      <c r="D608" s="1"/>
      <c r="E608" s="1"/>
      <c r="F608" s="1"/>
      <c r="G608" s="1"/>
      <c r="H608" s="1"/>
      <c r="I608" s="14"/>
      <c r="J608" s="1"/>
      <c r="K608" s="1"/>
      <c r="L608" s="14"/>
      <c r="M608" s="1"/>
    </row>
    <row r="609" spans="3:13">
      <c r="C609" s="1"/>
      <c r="D609" s="1"/>
      <c r="E609" s="1"/>
      <c r="F609" s="1"/>
      <c r="G609" s="1"/>
      <c r="H609" s="1"/>
      <c r="I609" s="14"/>
      <c r="J609" s="1"/>
      <c r="K609" s="1"/>
      <c r="L609" s="14"/>
      <c r="M609" s="1"/>
    </row>
    <row r="610" spans="3:13">
      <c r="C610" s="1"/>
      <c r="D610" s="1"/>
      <c r="E610" s="1"/>
      <c r="F610" s="1"/>
      <c r="G610" s="1"/>
      <c r="H610" s="1"/>
      <c r="I610" s="14"/>
      <c r="J610" s="1"/>
      <c r="K610" s="1"/>
      <c r="L610" s="14"/>
      <c r="M610" s="1"/>
    </row>
    <row r="611" spans="3:13">
      <c r="C611" s="1"/>
      <c r="D611" s="1"/>
      <c r="E611" s="1"/>
      <c r="F611" s="1"/>
      <c r="G611" s="1"/>
      <c r="H611" s="1"/>
      <c r="I611" s="14"/>
      <c r="J611" s="1"/>
      <c r="K611" s="1"/>
      <c r="L611" s="14"/>
      <c r="M611" s="1"/>
    </row>
    <row r="612" spans="3:13">
      <c r="C612" s="1"/>
      <c r="D612" s="1"/>
      <c r="E612" s="1"/>
      <c r="F612" s="1"/>
      <c r="G612" s="1"/>
      <c r="H612" s="1"/>
      <c r="I612" s="14"/>
      <c r="J612" s="1"/>
      <c r="K612" s="1"/>
      <c r="L612" s="14"/>
      <c r="M612" s="1"/>
    </row>
    <row r="613" spans="3:13">
      <c r="C613" s="1"/>
      <c r="D613" s="1"/>
      <c r="E613" s="1"/>
      <c r="F613" s="1"/>
      <c r="G613" s="1"/>
      <c r="H613" s="1"/>
      <c r="I613" s="14"/>
      <c r="J613" s="1"/>
      <c r="K613" s="1"/>
      <c r="L613" s="14"/>
      <c r="M613" s="1"/>
    </row>
    <row r="614" spans="3:13">
      <c r="C614" s="1"/>
      <c r="D614" s="1"/>
      <c r="E614" s="1"/>
      <c r="F614" s="1"/>
      <c r="G614" s="1"/>
      <c r="H614" s="1"/>
      <c r="I614" s="14"/>
      <c r="J614" s="1"/>
      <c r="K614" s="1"/>
      <c r="L614" s="14"/>
      <c r="M614" s="1"/>
    </row>
    <row r="615" spans="3:13">
      <c r="C615" s="1"/>
      <c r="D615" s="1"/>
      <c r="E615" s="1"/>
      <c r="F615" s="1"/>
      <c r="G615" s="1"/>
      <c r="H615" s="1"/>
      <c r="I615" s="14"/>
      <c r="J615" s="1"/>
      <c r="K615" s="1"/>
      <c r="L615" s="14"/>
      <c r="M615" s="1"/>
    </row>
    <row r="616" spans="3:13">
      <c r="C616" s="1"/>
      <c r="D616" s="1"/>
      <c r="E616" s="1"/>
      <c r="F616" s="1"/>
      <c r="G616" s="1"/>
      <c r="H616" s="1"/>
      <c r="I616" s="14"/>
      <c r="J616" s="1"/>
      <c r="K616" s="1"/>
      <c r="L616" s="14"/>
      <c r="M616" s="1"/>
    </row>
    <row r="617" spans="3:13">
      <c r="C617" s="1"/>
      <c r="D617" s="1"/>
      <c r="E617" s="1"/>
      <c r="F617" s="1"/>
      <c r="G617" s="1"/>
      <c r="H617" s="1"/>
      <c r="I617" s="14"/>
      <c r="J617" s="1"/>
      <c r="K617" s="1"/>
      <c r="L617" s="14"/>
      <c r="M617" s="1"/>
    </row>
    <row r="618" spans="3:13">
      <c r="C618" s="1"/>
      <c r="D618" s="1"/>
      <c r="E618" s="1"/>
      <c r="F618" s="1"/>
      <c r="G618" s="1"/>
      <c r="H618" s="1"/>
      <c r="I618" s="14"/>
      <c r="J618" s="1"/>
      <c r="K618" s="1"/>
      <c r="L618" s="14"/>
      <c r="M618" s="1"/>
    </row>
    <row r="619" spans="3:13">
      <c r="C619" s="1"/>
      <c r="D619" s="1"/>
      <c r="E619" s="1"/>
      <c r="F619" s="1"/>
      <c r="G619" s="1"/>
      <c r="H619" s="1"/>
      <c r="I619" s="14"/>
      <c r="J619" s="1"/>
      <c r="K619" s="1"/>
      <c r="L619" s="14"/>
      <c r="M619" s="1"/>
    </row>
    <row r="620" spans="3:13">
      <c r="C620" s="1"/>
      <c r="D620" s="1"/>
      <c r="E620" s="1"/>
      <c r="F620" s="1"/>
      <c r="G620" s="1"/>
      <c r="H620" s="1"/>
      <c r="I620" s="14"/>
      <c r="J620" s="1"/>
      <c r="K620" s="1"/>
      <c r="L620" s="14"/>
      <c r="M620" s="1"/>
    </row>
    <row r="621" spans="3:13">
      <c r="C621" s="1"/>
      <c r="D621" s="1"/>
      <c r="E621" s="1"/>
      <c r="F621" s="1"/>
      <c r="G621" s="1"/>
      <c r="H621" s="1"/>
      <c r="I621" s="14"/>
      <c r="J621" s="1"/>
      <c r="K621" s="1"/>
      <c r="L621" s="14"/>
      <c r="M621" s="1"/>
    </row>
    <row r="622" spans="3:13">
      <c r="C622" s="1"/>
      <c r="D622" s="1"/>
      <c r="E622" s="1"/>
      <c r="F622" s="1"/>
      <c r="G622" s="1"/>
      <c r="H622" s="1"/>
      <c r="I622" s="14"/>
      <c r="J622" s="1"/>
      <c r="K622" s="1"/>
      <c r="L622" s="14"/>
      <c r="M622" s="1"/>
    </row>
    <row r="623" spans="3:13">
      <c r="C623" s="1"/>
      <c r="D623" s="1"/>
      <c r="E623" s="1"/>
      <c r="F623" s="1"/>
      <c r="G623" s="1"/>
      <c r="H623" s="1"/>
      <c r="I623" s="14"/>
      <c r="J623" s="1"/>
      <c r="K623" s="1"/>
      <c r="L623" s="14"/>
      <c r="M623" s="1"/>
    </row>
    <row r="624" spans="3:13">
      <c r="C624" s="1"/>
      <c r="D624" s="1"/>
      <c r="E624" s="1"/>
      <c r="F624" s="1"/>
      <c r="G624" s="1"/>
      <c r="H624" s="1"/>
      <c r="I624" s="14"/>
      <c r="J624" s="1"/>
      <c r="K624" s="1"/>
      <c r="L624" s="14"/>
      <c r="M624" s="1"/>
    </row>
    <row r="625" spans="3:13">
      <c r="C625" s="1"/>
      <c r="D625" s="1"/>
      <c r="E625" s="1"/>
      <c r="F625" s="1"/>
      <c r="G625" s="1"/>
      <c r="H625" s="1"/>
      <c r="I625" s="14"/>
      <c r="J625" s="1"/>
      <c r="K625" s="1"/>
      <c r="L625" s="14"/>
      <c r="M625" s="1"/>
    </row>
    <row r="626" spans="3:13">
      <c r="C626" s="1"/>
      <c r="D626" s="1"/>
      <c r="E626" s="1"/>
      <c r="F626" s="1"/>
      <c r="G626" s="1"/>
      <c r="H626" s="1"/>
      <c r="I626" s="14"/>
      <c r="J626" s="1"/>
      <c r="K626" s="1"/>
      <c r="L626" s="14"/>
      <c r="M626" s="1"/>
    </row>
    <row r="627" spans="3:13">
      <c r="C627" s="1"/>
      <c r="D627" s="1"/>
      <c r="E627" s="1"/>
      <c r="F627" s="1"/>
      <c r="G627" s="1"/>
      <c r="H627" s="1"/>
      <c r="I627" s="14"/>
      <c r="J627" s="1"/>
      <c r="K627" s="1"/>
      <c r="L627" s="14"/>
      <c r="M627" s="1"/>
    </row>
    <row r="628" spans="3:13">
      <c r="C628" s="1"/>
      <c r="D628" s="1"/>
      <c r="E628" s="1"/>
      <c r="F628" s="1"/>
      <c r="G628" s="1"/>
      <c r="H628" s="1"/>
      <c r="I628" s="14"/>
      <c r="J628" s="1"/>
      <c r="K628" s="1"/>
      <c r="L628" s="14"/>
      <c r="M628" s="1"/>
    </row>
    <row r="629" spans="3:13">
      <c r="C629" s="1"/>
      <c r="D629" s="1"/>
      <c r="E629" s="1"/>
      <c r="F629" s="1"/>
      <c r="G629" s="1"/>
      <c r="H629" s="1"/>
      <c r="I629" s="14"/>
      <c r="J629" s="1"/>
      <c r="K629" s="1"/>
      <c r="L629" s="14"/>
      <c r="M629" s="1"/>
    </row>
    <row r="630" spans="3:13">
      <c r="C630" s="1"/>
      <c r="D630" s="1"/>
      <c r="E630" s="1"/>
      <c r="F630" s="1"/>
      <c r="G630" s="1"/>
      <c r="H630" s="1"/>
      <c r="I630" s="14"/>
      <c r="J630" s="1"/>
      <c r="K630" s="1"/>
      <c r="L630" s="14"/>
      <c r="M630" s="1"/>
    </row>
    <row r="631" spans="3:13">
      <c r="C631" s="1"/>
      <c r="D631" s="1"/>
      <c r="E631" s="1"/>
      <c r="F631" s="1"/>
      <c r="G631" s="1"/>
      <c r="H631" s="1"/>
      <c r="I631" s="14"/>
      <c r="J631" s="1"/>
      <c r="K631" s="1"/>
      <c r="L631" s="14"/>
      <c r="M631" s="1"/>
    </row>
    <row r="632" spans="3:13">
      <c r="C632" s="1"/>
      <c r="D632" s="1"/>
      <c r="E632" s="1"/>
      <c r="F632" s="1"/>
      <c r="G632" s="1"/>
      <c r="H632" s="1"/>
      <c r="I632" s="14"/>
      <c r="J632" s="1"/>
      <c r="K632" s="1"/>
      <c r="L632" s="14"/>
      <c r="M632" s="1"/>
    </row>
    <row r="633" spans="3:13">
      <c r="C633" s="1"/>
      <c r="D633" s="1"/>
      <c r="E633" s="1"/>
      <c r="F633" s="1"/>
      <c r="G633" s="1"/>
      <c r="H633" s="1"/>
      <c r="I633" s="14"/>
      <c r="J633" s="1"/>
      <c r="K633" s="1"/>
      <c r="L633" s="14"/>
      <c r="M633" s="1"/>
    </row>
    <row r="634" spans="3:13">
      <c r="C634" s="1"/>
      <c r="D634" s="1"/>
      <c r="E634" s="1"/>
      <c r="F634" s="1"/>
      <c r="G634" s="1"/>
      <c r="H634" s="1"/>
      <c r="I634" s="14"/>
      <c r="J634" s="1"/>
      <c r="K634" s="1"/>
      <c r="L634" s="14"/>
      <c r="M634" s="1"/>
    </row>
    <row r="635" spans="3:13">
      <c r="C635" s="1"/>
      <c r="D635" s="1"/>
      <c r="E635" s="1"/>
      <c r="F635" s="1"/>
      <c r="G635" s="1"/>
      <c r="H635" s="1"/>
      <c r="I635" s="14"/>
      <c r="J635" s="1"/>
      <c r="K635" s="1"/>
      <c r="L635" s="14"/>
      <c r="M635" s="1"/>
    </row>
    <row r="636" spans="3:13">
      <c r="C636" s="1"/>
      <c r="D636" s="1"/>
      <c r="E636" s="1"/>
      <c r="F636" s="1"/>
      <c r="G636" s="1"/>
      <c r="H636" s="1"/>
      <c r="I636" s="14"/>
      <c r="J636" s="1"/>
      <c r="K636" s="1"/>
      <c r="L636" s="14"/>
      <c r="M636" s="1"/>
    </row>
    <row r="637" spans="3:13">
      <c r="C637" s="1"/>
      <c r="D637" s="1"/>
      <c r="E637" s="1"/>
      <c r="F637" s="1"/>
      <c r="G637" s="1"/>
      <c r="H637" s="1"/>
      <c r="I637" s="14"/>
      <c r="J637" s="1"/>
      <c r="K637" s="1"/>
      <c r="L637" s="14"/>
      <c r="M637" s="1"/>
    </row>
    <row r="638" spans="3:13">
      <c r="C638" s="1"/>
      <c r="D638" s="1"/>
      <c r="E638" s="1"/>
      <c r="F638" s="1"/>
      <c r="G638" s="1"/>
      <c r="H638" s="1"/>
      <c r="I638" s="14"/>
      <c r="J638" s="1"/>
      <c r="K638" s="1"/>
      <c r="L638" s="14"/>
      <c r="M638" s="1"/>
    </row>
    <row r="639" spans="3:13">
      <c r="C639" s="1"/>
      <c r="D639" s="1"/>
      <c r="E639" s="1"/>
      <c r="F639" s="1"/>
      <c r="G639" s="1"/>
      <c r="H639" s="1"/>
      <c r="I639" s="14"/>
      <c r="J639" s="1"/>
      <c r="K639" s="1"/>
      <c r="L639" s="14"/>
      <c r="M639" s="1"/>
    </row>
    <row r="640" spans="3:13">
      <c r="C640" s="1"/>
      <c r="D640" s="1"/>
      <c r="E640" s="1"/>
      <c r="F640" s="1"/>
      <c r="G640" s="1"/>
      <c r="H640" s="1"/>
      <c r="I640" s="14"/>
      <c r="J640" s="1"/>
      <c r="K640" s="1"/>
      <c r="L640" s="14"/>
      <c r="M640" s="1"/>
    </row>
    <row r="641" spans="3:13">
      <c r="C641" s="1"/>
      <c r="D641" s="1"/>
      <c r="E641" s="1"/>
      <c r="F641" s="1"/>
      <c r="G641" s="1"/>
      <c r="H641" s="1"/>
      <c r="I641" s="14"/>
      <c r="J641" s="1"/>
      <c r="K641" s="1"/>
      <c r="L641" s="14"/>
      <c r="M641" s="1"/>
    </row>
    <row r="642" spans="3:13">
      <c r="C642" s="1"/>
      <c r="D642" s="1"/>
      <c r="E642" s="1"/>
      <c r="F642" s="1"/>
      <c r="G642" s="1"/>
      <c r="H642" s="1"/>
      <c r="I642" s="14"/>
      <c r="J642" s="1"/>
      <c r="K642" s="1"/>
      <c r="L642" s="14"/>
      <c r="M642" s="1"/>
    </row>
    <row r="643" spans="3:13">
      <c r="C643" s="1"/>
      <c r="D643" s="1"/>
      <c r="E643" s="1"/>
      <c r="F643" s="1"/>
      <c r="G643" s="1"/>
      <c r="H643" s="1"/>
      <c r="I643" s="14"/>
      <c r="J643" s="1"/>
      <c r="K643" s="1"/>
      <c r="L643" s="14"/>
      <c r="M643" s="1"/>
    </row>
    <row r="644" spans="3:13">
      <c r="C644" s="1"/>
      <c r="D644" s="1"/>
      <c r="E644" s="1"/>
      <c r="F644" s="1"/>
      <c r="G644" s="1"/>
      <c r="H644" s="1"/>
      <c r="I644" s="14"/>
      <c r="J644" s="1"/>
      <c r="K644" s="1"/>
      <c r="L644" s="14"/>
      <c r="M644" s="1"/>
    </row>
    <row r="645" spans="3:13">
      <c r="C645" s="1"/>
      <c r="D645" s="1"/>
      <c r="E645" s="1"/>
      <c r="F645" s="1"/>
      <c r="G645" s="1"/>
      <c r="H645" s="1"/>
      <c r="I645" s="14"/>
      <c r="J645" s="1"/>
      <c r="K645" s="1"/>
      <c r="L645" s="14"/>
      <c r="M645" s="1"/>
    </row>
    <row r="646" spans="3:13">
      <c r="C646" s="1"/>
      <c r="D646" s="1"/>
      <c r="E646" s="1"/>
      <c r="F646" s="1"/>
      <c r="G646" s="1"/>
      <c r="H646" s="1"/>
      <c r="I646" s="14"/>
      <c r="J646" s="1"/>
      <c r="K646" s="1"/>
      <c r="L646" s="14"/>
      <c r="M646" s="1"/>
    </row>
    <row r="647" spans="3:13">
      <c r="C647" s="1"/>
      <c r="D647" s="1"/>
      <c r="E647" s="1"/>
      <c r="F647" s="1"/>
      <c r="G647" s="1"/>
      <c r="H647" s="1"/>
      <c r="I647" s="14"/>
      <c r="J647" s="1"/>
      <c r="K647" s="1"/>
      <c r="L647" s="14"/>
      <c r="M647" s="1"/>
    </row>
    <row r="648" spans="3:13">
      <c r="C648" s="1"/>
      <c r="D648" s="1"/>
      <c r="E648" s="1"/>
      <c r="F648" s="1"/>
      <c r="G648" s="1"/>
      <c r="H648" s="1"/>
      <c r="I648" s="14"/>
      <c r="J648" s="1"/>
      <c r="K648" s="1"/>
      <c r="L648" s="14"/>
      <c r="M648" s="1"/>
    </row>
    <row r="649" spans="3:13">
      <c r="C649" s="1"/>
      <c r="D649" s="1"/>
      <c r="E649" s="1"/>
      <c r="F649" s="1"/>
      <c r="G649" s="1"/>
      <c r="H649" s="1"/>
      <c r="I649" s="14"/>
      <c r="J649" s="1"/>
      <c r="K649" s="1"/>
      <c r="L649" s="14"/>
      <c r="M649" s="1"/>
    </row>
    <row r="650" spans="3:13">
      <c r="C650" s="1"/>
      <c r="D650" s="1"/>
      <c r="E650" s="1"/>
      <c r="F650" s="1"/>
      <c r="G650" s="1"/>
      <c r="H650" s="1"/>
      <c r="I650" s="14"/>
      <c r="J650" s="1"/>
      <c r="K650" s="1"/>
      <c r="L650" s="14"/>
      <c r="M650" s="1"/>
    </row>
    <row r="651" spans="3:13">
      <c r="C651" s="1"/>
      <c r="D651" s="1"/>
      <c r="E651" s="1"/>
      <c r="F651" s="1"/>
      <c r="G651" s="1"/>
      <c r="H651" s="1"/>
      <c r="I651" s="14"/>
      <c r="J651" s="1"/>
      <c r="K651" s="1"/>
      <c r="L651" s="14"/>
      <c r="M651" s="1"/>
    </row>
    <row r="652" spans="3:13">
      <c r="C652" s="1"/>
      <c r="D652" s="1"/>
      <c r="E652" s="1"/>
      <c r="F652" s="1"/>
      <c r="G652" s="1"/>
      <c r="H652" s="1"/>
      <c r="I652" s="14"/>
      <c r="J652" s="1"/>
      <c r="K652" s="1"/>
      <c r="L652" s="14"/>
      <c r="M652" s="1"/>
    </row>
    <row r="653" spans="3:13">
      <c r="C653" s="1"/>
      <c r="D653" s="1"/>
      <c r="E653" s="1"/>
      <c r="F653" s="1"/>
      <c r="G653" s="1"/>
      <c r="H653" s="1"/>
      <c r="I653" s="14"/>
      <c r="J653" s="1"/>
      <c r="K653" s="1"/>
      <c r="L653" s="14"/>
      <c r="M653" s="1"/>
    </row>
    <row r="654" spans="3:13">
      <c r="C654" s="1"/>
      <c r="D654" s="1"/>
      <c r="E654" s="1"/>
      <c r="F654" s="1"/>
      <c r="G654" s="1"/>
      <c r="H654" s="1"/>
      <c r="I654" s="14"/>
      <c r="J654" s="1"/>
      <c r="K654" s="1"/>
      <c r="L654" s="14"/>
      <c r="M654" s="1"/>
    </row>
    <row r="655" spans="3:13">
      <c r="C655" s="1"/>
      <c r="D655" s="1"/>
      <c r="E655" s="1"/>
      <c r="F655" s="1"/>
      <c r="G655" s="1"/>
      <c r="H655" s="1"/>
      <c r="I655" s="14"/>
      <c r="J655" s="1"/>
      <c r="K655" s="1"/>
      <c r="L655" s="14"/>
      <c r="M655" s="1"/>
    </row>
    <row r="656" spans="3:13">
      <c r="C656" s="1"/>
      <c r="D656" s="1"/>
      <c r="E656" s="1"/>
      <c r="F656" s="1"/>
      <c r="G656" s="1"/>
      <c r="H656" s="1"/>
      <c r="I656" s="14"/>
      <c r="J656" s="1"/>
      <c r="K656" s="1"/>
      <c r="L656" s="14"/>
      <c r="M656" s="1"/>
    </row>
    <row r="657" spans="3:13">
      <c r="C657" s="1"/>
      <c r="D657" s="1"/>
      <c r="E657" s="1"/>
      <c r="F657" s="1"/>
      <c r="G657" s="1"/>
      <c r="H657" s="1"/>
      <c r="I657" s="14"/>
      <c r="J657" s="1"/>
      <c r="K657" s="1"/>
      <c r="L657" s="14"/>
      <c r="M657" s="1"/>
    </row>
    <row r="658" spans="3:13">
      <c r="C658" s="1"/>
      <c r="D658" s="1"/>
      <c r="E658" s="1"/>
      <c r="F658" s="1"/>
      <c r="G658" s="1"/>
      <c r="H658" s="1"/>
      <c r="I658" s="14"/>
      <c r="J658" s="1"/>
      <c r="K658" s="1"/>
      <c r="L658" s="14"/>
      <c r="M658" s="1"/>
    </row>
    <row r="659" spans="3:13">
      <c r="C659" s="1"/>
      <c r="D659" s="1"/>
      <c r="E659" s="1"/>
      <c r="F659" s="1"/>
      <c r="G659" s="1"/>
      <c r="H659" s="1"/>
      <c r="I659" s="14"/>
      <c r="J659" s="1"/>
      <c r="K659" s="1"/>
      <c r="L659" s="14"/>
      <c r="M659" s="1"/>
    </row>
    <row r="660" spans="3:13">
      <c r="C660" s="1"/>
      <c r="D660" s="1"/>
      <c r="E660" s="1"/>
      <c r="F660" s="1"/>
      <c r="G660" s="1"/>
      <c r="H660" s="1"/>
      <c r="I660" s="14"/>
      <c r="J660" s="1"/>
      <c r="K660" s="1"/>
      <c r="L660" s="14"/>
      <c r="M660" s="1"/>
    </row>
    <row r="661" spans="3:13">
      <c r="C661" s="1"/>
      <c r="D661" s="1"/>
      <c r="E661" s="1"/>
      <c r="F661" s="1"/>
      <c r="G661" s="1"/>
      <c r="H661" s="1"/>
      <c r="I661" s="14"/>
      <c r="J661" s="1"/>
      <c r="K661" s="1"/>
      <c r="L661" s="14"/>
      <c r="M661" s="1"/>
    </row>
    <row r="662" spans="3:13">
      <c r="C662" s="1"/>
      <c r="D662" s="1"/>
      <c r="E662" s="1"/>
      <c r="F662" s="1"/>
      <c r="G662" s="1"/>
      <c r="H662" s="1"/>
      <c r="I662" s="14"/>
      <c r="J662" s="1"/>
      <c r="K662" s="1"/>
      <c r="L662" s="14"/>
      <c r="M662" s="1"/>
    </row>
    <row r="663" spans="3:13">
      <c r="C663" s="1"/>
      <c r="D663" s="1"/>
      <c r="E663" s="1"/>
      <c r="F663" s="1"/>
      <c r="G663" s="1"/>
      <c r="H663" s="1"/>
      <c r="I663" s="14"/>
      <c r="J663" s="1"/>
      <c r="K663" s="1"/>
      <c r="L663" s="14"/>
      <c r="M663" s="1"/>
    </row>
    <row r="664" spans="3:13">
      <c r="C664" s="1"/>
      <c r="D664" s="1"/>
      <c r="E664" s="1"/>
      <c r="F664" s="1"/>
      <c r="G664" s="1"/>
      <c r="H664" s="1"/>
      <c r="I664" s="14"/>
      <c r="J664" s="1"/>
      <c r="K664" s="1"/>
      <c r="L664" s="14"/>
      <c r="M664" s="1"/>
    </row>
    <row r="665" spans="3:13">
      <c r="C665" s="1"/>
      <c r="D665" s="1"/>
      <c r="E665" s="1"/>
      <c r="F665" s="1"/>
      <c r="G665" s="1"/>
      <c r="H665" s="1"/>
      <c r="I665" s="14"/>
      <c r="J665" s="1"/>
      <c r="K665" s="1"/>
      <c r="L665" s="14"/>
      <c r="M665" s="1"/>
    </row>
    <row r="666" spans="3:13">
      <c r="C666" s="1"/>
      <c r="D666" s="1"/>
      <c r="E666" s="1"/>
      <c r="F666" s="1"/>
      <c r="G666" s="1"/>
      <c r="H666" s="1"/>
      <c r="I666" s="14"/>
      <c r="J666" s="1"/>
      <c r="K666" s="1"/>
      <c r="L666" s="14"/>
      <c r="M666" s="1"/>
    </row>
    <row r="667" spans="3:13">
      <c r="C667" s="1"/>
      <c r="D667" s="1"/>
      <c r="E667" s="1"/>
      <c r="F667" s="1"/>
      <c r="G667" s="1"/>
      <c r="H667" s="1"/>
      <c r="I667" s="14"/>
      <c r="J667" s="1"/>
      <c r="K667" s="1"/>
      <c r="L667" s="14"/>
      <c r="M667" s="1"/>
    </row>
    <row r="668" spans="3:13">
      <c r="C668" s="1"/>
      <c r="D668" s="1"/>
      <c r="E668" s="1"/>
      <c r="F668" s="1"/>
      <c r="G668" s="1"/>
      <c r="H668" s="1"/>
      <c r="I668" s="14"/>
      <c r="J668" s="1"/>
      <c r="K668" s="1"/>
      <c r="L668" s="14"/>
      <c r="M668" s="1"/>
    </row>
    <row r="669" spans="3:13">
      <c r="C669" s="1"/>
      <c r="D669" s="1"/>
      <c r="E669" s="1"/>
      <c r="F669" s="1"/>
      <c r="G669" s="1"/>
      <c r="H669" s="1"/>
      <c r="I669" s="14"/>
      <c r="J669" s="1"/>
      <c r="K669" s="1"/>
      <c r="L669" s="14"/>
      <c r="M669" s="1"/>
    </row>
    <row r="670" spans="3:13">
      <c r="C670" s="1"/>
      <c r="D670" s="1"/>
      <c r="E670" s="1"/>
      <c r="F670" s="1"/>
      <c r="G670" s="1"/>
      <c r="H670" s="1"/>
      <c r="I670" s="14"/>
      <c r="J670" s="1"/>
      <c r="K670" s="1"/>
      <c r="L670" s="14"/>
      <c r="M670" s="1"/>
    </row>
    <row r="671" spans="3:13">
      <c r="C671" s="1"/>
      <c r="D671" s="1"/>
      <c r="E671" s="1"/>
      <c r="F671" s="1"/>
      <c r="G671" s="1"/>
      <c r="H671" s="1"/>
      <c r="I671" s="14"/>
      <c r="J671" s="1"/>
      <c r="K671" s="1"/>
      <c r="L671" s="14"/>
      <c r="M671" s="1"/>
    </row>
    <row r="672" spans="3:13">
      <c r="C672" s="1"/>
      <c r="D672" s="1"/>
      <c r="E672" s="1"/>
      <c r="F672" s="1"/>
      <c r="G672" s="1"/>
      <c r="H672" s="1"/>
      <c r="I672" s="14"/>
      <c r="J672" s="1"/>
      <c r="K672" s="1"/>
      <c r="L672" s="14"/>
      <c r="M672" s="1"/>
    </row>
    <row r="673" spans="3:13">
      <c r="C673" s="1"/>
      <c r="D673" s="1"/>
      <c r="E673" s="1"/>
      <c r="F673" s="1"/>
      <c r="G673" s="1"/>
      <c r="H673" s="1"/>
      <c r="I673" s="14"/>
      <c r="J673" s="1"/>
      <c r="K673" s="1"/>
      <c r="L673" s="14"/>
      <c r="M673" s="1"/>
    </row>
    <row r="674" spans="3:13">
      <c r="C674" s="1"/>
      <c r="D674" s="1"/>
      <c r="E674" s="1"/>
      <c r="F674" s="1"/>
      <c r="G674" s="1"/>
      <c r="H674" s="1"/>
      <c r="I674" s="14"/>
      <c r="J674" s="1"/>
      <c r="K674" s="1"/>
      <c r="L674" s="14"/>
      <c r="M674" s="1"/>
    </row>
    <row r="675" spans="3:13">
      <c r="C675" s="1"/>
      <c r="D675" s="1"/>
      <c r="E675" s="1"/>
      <c r="F675" s="1"/>
      <c r="G675" s="1"/>
      <c r="H675" s="1"/>
      <c r="I675" s="14"/>
      <c r="J675" s="1"/>
      <c r="K675" s="1"/>
      <c r="L675" s="14"/>
      <c r="M675" s="1"/>
    </row>
    <row r="676" spans="3:13">
      <c r="C676" s="1"/>
      <c r="D676" s="1"/>
      <c r="E676" s="1"/>
      <c r="F676" s="1"/>
      <c r="G676" s="1"/>
      <c r="H676" s="1"/>
      <c r="I676" s="14"/>
      <c r="J676" s="1"/>
      <c r="K676" s="1"/>
      <c r="L676" s="14"/>
      <c r="M676" s="1"/>
    </row>
    <row r="677" spans="3:13">
      <c r="C677" s="1"/>
      <c r="D677" s="1"/>
      <c r="E677" s="1"/>
      <c r="F677" s="1"/>
      <c r="G677" s="1"/>
      <c r="H677" s="1"/>
      <c r="I677" s="14"/>
      <c r="J677" s="1"/>
      <c r="K677" s="1"/>
      <c r="L677" s="14"/>
      <c r="M677" s="1"/>
    </row>
    <row r="678" spans="3:13">
      <c r="C678" s="1"/>
      <c r="D678" s="1"/>
      <c r="E678" s="1"/>
      <c r="F678" s="1"/>
      <c r="G678" s="1"/>
      <c r="H678" s="1"/>
      <c r="I678" s="14"/>
      <c r="J678" s="1"/>
      <c r="K678" s="1"/>
      <c r="L678" s="14"/>
      <c r="M678" s="1"/>
    </row>
    <row r="679" spans="3:13">
      <c r="C679" s="1"/>
      <c r="D679" s="1"/>
      <c r="E679" s="1"/>
      <c r="F679" s="1"/>
      <c r="G679" s="1"/>
      <c r="H679" s="1"/>
      <c r="I679" s="14"/>
      <c r="J679" s="1"/>
      <c r="K679" s="1"/>
      <c r="L679" s="14"/>
      <c r="M679" s="1"/>
    </row>
    <row r="680" spans="3:13">
      <c r="C680" s="1"/>
      <c r="D680" s="1"/>
      <c r="E680" s="1"/>
      <c r="F680" s="1"/>
      <c r="G680" s="1"/>
      <c r="H680" s="1"/>
      <c r="I680" s="14"/>
      <c r="J680" s="1"/>
      <c r="K680" s="1"/>
      <c r="L680" s="14"/>
      <c r="M680" s="1"/>
    </row>
    <row r="681" spans="3:13">
      <c r="C681" s="1"/>
      <c r="D681" s="1"/>
      <c r="E681" s="1"/>
      <c r="F681" s="1"/>
      <c r="G681" s="1"/>
      <c r="H681" s="1"/>
      <c r="I681" s="14"/>
      <c r="J681" s="1"/>
      <c r="K681" s="1"/>
      <c r="L681" s="14"/>
      <c r="M681" s="1"/>
    </row>
    <row r="682" spans="3:13">
      <c r="C682" s="1"/>
      <c r="D682" s="1"/>
      <c r="E682" s="1"/>
      <c r="F682" s="1"/>
      <c r="G682" s="1"/>
      <c r="H682" s="1"/>
      <c r="I682" s="14"/>
      <c r="J682" s="1"/>
      <c r="K682" s="1"/>
      <c r="L682" s="14"/>
      <c r="M682" s="1"/>
    </row>
    <row r="683" spans="3:13">
      <c r="C683" s="1"/>
      <c r="D683" s="1"/>
      <c r="E683" s="1"/>
      <c r="F683" s="1"/>
      <c r="G683" s="1"/>
      <c r="H683" s="1"/>
      <c r="I683" s="14"/>
      <c r="J683" s="1"/>
      <c r="K683" s="1"/>
      <c r="L683" s="14"/>
      <c r="M683" s="1"/>
    </row>
    <row r="684" spans="3:13">
      <c r="C684" s="1"/>
      <c r="D684" s="1"/>
      <c r="E684" s="1"/>
      <c r="F684" s="1"/>
      <c r="G684" s="1"/>
      <c r="H684" s="1"/>
      <c r="I684" s="14"/>
      <c r="J684" s="1"/>
      <c r="K684" s="1"/>
      <c r="L684" s="14"/>
      <c r="M684" s="1"/>
    </row>
    <row r="685" spans="3:13">
      <c r="C685" s="1"/>
      <c r="D685" s="1"/>
      <c r="E685" s="1"/>
      <c r="F685" s="1"/>
      <c r="G685" s="1"/>
      <c r="H685" s="1"/>
      <c r="I685" s="14"/>
      <c r="J685" s="1"/>
      <c r="K685" s="1"/>
      <c r="L685" s="14"/>
      <c r="M685" s="1"/>
    </row>
    <row r="686" spans="3:13">
      <c r="C686" s="1"/>
      <c r="D686" s="1"/>
      <c r="E686" s="1"/>
      <c r="F686" s="1"/>
      <c r="G686" s="1"/>
      <c r="H686" s="1"/>
      <c r="I686" s="14"/>
      <c r="J686" s="1"/>
      <c r="K686" s="1"/>
      <c r="L686" s="14"/>
      <c r="M686" s="1"/>
    </row>
    <row r="687" spans="3:13">
      <c r="C687" s="1"/>
      <c r="D687" s="1"/>
      <c r="E687" s="1"/>
      <c r="F687" s="1"/>
      <c r="G687" s="1"/>
      <c r="H687" s="1"/>
      <c r="I687" s="14"/>
      <c r="J687" s="1"/>
      <c r="K687" s="1"/>
      <c r="L687" s="14"/>
      <c r="M687" s="1"/>
    </row>
    <row r="688" spans="3:13">
      <c r="C688" s="1"/>
      <c r="D688" s="1"/>
      <c r="E688" s="1"/>
      <c r="F688" s="1"/>
      <c r="G688" s="1"/>
      <c r="H688" s="1"/>
      <c r="I688" s="14"/>
      <c r="J688" s="1"/>
      <c r="K688" s="1"/>
      <c r="L688" s="14"/>
      <c r="M688" s="1"/>
    </row>
    <row r="689" spans="3:13">
      <c r="C689" s="1"/>
      <c r="D689" s="1"/>
      <c r="E689" s="1"/>
      <c r="F689" s="1"/>
      <c r="G689" s="1"/>
      <c r="H689" s="1"/>
      <c r="I689" s="14"/>
      <c r="J689" s="1"/>
      <c r="K689" s="1"/>
      <c r="L689" s="14"/>
      <c r="M689" s="1"/>
    </row>
    <row r="690" spans="3:13">
      <c r="C690" s="1"/>
      <c r="D690" s="1"/>
      <c r="E690" s="1"/>
      <c r="F690" s="1"/>
      <c r="G690" s="1"/>
      <c r="H690" s="1"/>
      <c r="I690" s="14"/>
      <c r="J690" s="1"/>
      <c r="K690" s="1"/>
      <c r="L690" s="14"/>
      <c r="M690" s="1"/>
    </row>
    <row r="691" spans="3:13">
      <c r="C691" s="1"/>
      <c r="D691" s="1"/>
      <c r="E691" s="1"/>
      <c r="F691" s="1"/>
      <c r="G691" s="1"/>
      <c r="H691" s="1"/>
      <c r="I691" s="14"/>
      <c r="J691" s="1"/>
      <c r="K691" s="1"/>
      <c r="L691" s="14"/>
      <c r="M691" s="1"/>
    </row>
    <row r="692" spans="3:13">
      <c r="C692" s="1"/>
      <c r="D692" s="1"/>
      <c r="E692" s="1"/>
      <c r="F692" s="1"/>
      <c r="G692" s="1"/>
      <c r="H692" s="1"/>
      <c r="I692" s="14"/>
      <c r="J692" s="1"/>
      <c r="K692" s="1"/>
      <c r="L692" s="14"/>
      <c r="M692" s="1"/>
    </row>
    <row r="693" spans="3:13">
      <c r="C693" s="1"/>
      <c r="D693" s="1"/>
      <c r="E693" s="1"/>
      <c r="F693" s="1"/>
      <c r="G693" s="1"/>
      <c r="H693" s="1"/>
      <c r="I693" s="14"/>
      <c r="J693" s="1"/>
      <c r="K693" s="1"/>
      <c r="L693" s="14"/>
      <c r="M693" s="1"/>
    </row>
    <row r="694" spans="3:13">
      <c r="C694" s="1"/>
      <c r="D694" s="1"/>
      <c r="E694" s="1"/>
      <c r="F694" s="1"/>
      <c r="G694" s="1"/>
      <c r="H694" s="1"/>
      <c r="I694" s="14"/>
      <c r="J694" s="1"/>
      <c r="K694" s="1"/>
      <c r="L694" s="14"/>
      <c r="M694" s="1"/>
    </row>
    <row r="695" spans="3:13">
      <c r="C695" s="1"/>
      <c r="D695" s="1"/>
      <c r="E695" s="1"/>
      <c r="F695" s="1"/>
      <c r="G695" s="1"/>
      <c r="H695" s="1"/>
      <c r="I695" s="14"/>
      <c r="J695" s="1"/>
      <c r="K695" s="1"/>
      <c r="L695" s="14"/>
      <c r="M695" s="1"/>
    </row>
    <row r="696" spans="3:13">
      <c r="C696" s="1"/>
      <c r="D696" s="1"/>
      <c r="E696" s="1"/>
      <c r="F696" s="1"/>
      <c r="G696" s="1"/>
      <c r="H696" s="1"/>
      <c r="I696" s="14"/>
      <c r="J696" s="1"/>
      <c r="K696" s="1"/>
      <c r="L696" s="14"/>
      <c r="M696" s="1"/>
    </row>
    <row r="697" spans="3:13">
      <c r="C697" s="1"/>
      <c r="D697" s="1"/>
      <c r="E697" s="1"/>
      <c r="F697" s="1"/>
      <c r="G697" s="1"/>
      <c r="H697" s="1"/>
      <c r="I697" s="14"/>
      <c r="J697" s="1"/>
      <c r="K697" s="1"/>
      <c r="L697" s="14"/>
      <c r="M697" s="1"/>
    </row>
    <row r="698" spans="3:13">
      <c r="C698" s="1"/>
      <c r="D698" s="1"/>
      <c r="E698" s="1"/>
      <c r="F698" s="1"/>
      <c r="G698" s="1"/>
      <c r="H698" s="1"/>
      <c r="I698" s="14"/>
      <c r="J698" s="1"/>
      <c r="K698" s="1"/>
      <c r="L698" s="14"/>
      <c r="M698" s="1"/>
    </row>
    <row r="699" spans="3:13">
      <c r="C699" s="1"/>
      <c r="D699" s="1"/>
      <c r="E699" s="1"/>
      <c r="F699" s="1"/>
      <c r="G699" s="1"/>
      <c r="H699" s="1"/>
      <c r="I699" s="14"/>
      <c r="J699" s="1"/>
      <c r="K699" s="1"/>
      <c r="L699" s="14"/>
      <c r="M699" s="1"/>
    </row>
    <row r="700" spans="3:13">
      <c r="C700" s="1"/>
      <c r="D700" s="1"/>
      <c r="E700" s="1"/>
      <c r="F700" s="1"/>
      <c r="G700" s="1"/>
      <c r="H700" s="1"/>
      <c r="I700" s="14"/>
      <c r="J700" s="1"/>
      <c r="K700" s="1"/>
      <c r="L700" s="14"/>
      <c r="M700" s="1"/>
    </row>
    <row r="701" spans="3:13">
      <c r="C701" s="1"/>
      <c r="D701" s="1"/>
      <c r="E701" s="1"/>
      <c r="F701" s="1"/>
      <c r="G701" s="1"/>
      <c r="H701" s="1"/>
      <c r="I701" s="14"/>
      <c r="J701" s="1"/>
      <c r="K701" s="1"/>
      <c r="L701" s="14"/>
      <c r="M701" s="1"/>
    </row>
    <row r="702" spans="3:13">
      <c r="C702" s="1"/>
      <c r="D702" s="1"/>
      <c r="E702" s="1"/>
      <c r="F702" s="1"/>
      <c r="G702" s="1"/>
      <c r="H702" s="1"/>
      <c r="I702" s="14"/>
      <c r="J702" s="1"/>
      <c r="K702" s="1"/>
      <c r="L702" s="14"/>
      <c r="M702" s="1"/>
    </row>
    <row r="703" spans="3:13">
      <c r="C703" s="1"/>
      <c r="D703" s="1"/>
      <c r="E703" s="1"/>
      <c r="F703" s="1"/>
      <c r="G703" s="1"/>
      <c r="H703" s="1"/>
      <c r="I703" s="14"/>
      <c r="J703" s="1"/>
      <c r="K703" s="1"/>
      <c r="L703" s="14"/>
      <c r="M703" s="1"/>
    </row>
    <row r="704" spans="3:13">
      <c r="C704" s="1"/>
      <c r="D704" s="1"/>
      <c r="E704" s="1"/>
      <c r="F704" s="1"/>
      <c r="G704" s="1"/>
      <c r="H704" s="1"/>
      <c r="I704" s="14"/>
      <c r="J704" s="1"/>
      <c r="K704" s="1"/>
      <c r="L704" s="14"/>
      <c r="M704" s="1"/>
    </row>
    <row r="705" spans="3:13">
      <c r="C705" s="1"/>
      <c r="D705" s="1"/>
      <c r="E705" s="1"/>
      <c r="F705" s="1"/>
      <c r="G705" s="1"/>
      <c r="H705" s="1"/>
      <c r="I705" s="14"/>
      <c r="J705" s="1"/>
      <c r="K705" s="1"/>
      <c r="L705" s="14"/>
      <c r="M705" s="1"/>
    </row>
    <row r="706" spans="3:13">
      <c r="C706" s="1"/>
      <c r="D706" s="1"/>
      <c r="E706" s="1"/>
      <c r="F706" s="1"/>
      <c r="G706" s="1"/>
      <c r="H706" s="1"/>
      <c r="I706" s="14"/>
      <c r="J706" s="1"/>
      <c r="K706" s="1"/>
      <c r="L706" s="14"/>
      <c r="M706" s="1"/>
    </row>
    <row r="707" spans="3:13">
      <c r="C707" s="1"/>
      <c r="D707" s="1"/>
      <c r="E707" s="1"/>
      <c r="F707" s="1"/>
      <c r="G707" s="1"/>
      <c r="H707" s="1"/>
      <c r="I707" s="14"/>
      <c r="J707" s="1"/>
      <c r="K707" s="1"/>
      <c r="L707" s="14"/>
      <c r="M707" s="1"/>
    </row>
    <row r="708" spans="3:13">
      <c r="C708" s="1"/>
      <c r="D708" s="1"/>
      <c r="E708" s="1"/>
      <c r="F708" s="1"/>
      <c r="G708" s="1"/>
      <c r="H708" s="1"/>
      <c r="I708" s="14"/>
      <c r="J708" s="1"/>
      <c r="K708" s="1"/>
      <c r="L708" s="14"/>
      <c r="M708" s="1"/>
    </row>
    <row r="709" spans="3:13">
      <c r="C709" s="1"/>
      <c r="D709" s="1"/>
      <c r="E709" s="1"/>
      <c r="F709" s="1"/>
      <c r="G709" s="1"/>
      <c r="H709" s="1"/>
      <c r="I709" s="14"/>
      <c r="J709" s="1"/>
      <c r="K709" s="1"/>
      <c r="L709" s="14"/>
      <c r="M709" s="1"/>
    </row>
    <row r="710" spans="3:13">
      <c r="C710" s="1"/>
      <c r="D710" s="1"/>
      <c r="E710" s="1"/>
      <c r="F710" s="1"/>
      <c r="G710" s="1"/>
      <c r="H710" s="1"/>
      <c r="I710" s="14"/>
      <c r="J710" s="1"/>
      <c r="K710" s="1"/>
      <c r="L710" s="14"/>
      <c r="M710" s="1"/>
    </row>
    <row r="711" spans="3:13">
      <c r="C711" s="1"/>
      <c r="D711" s="1"/>
      <c r="E711" s="1"/>
      <c r="F711" s="1"/>
      <c r="G711" s="1"/>
      <c r="H711" s="1"/>
      <c r="I711" s="14"/>
      <c r="J711" s="1"/>
      <c r="K711" s="1"/>
      <c r="L711" s="14"/>
      <c r="M711" s="1"/>
    </row>
    <row r="712" spans="3:13">
      <c r="C712" s="1"/>
      <c r="D712" s="1"/>
      <c r="E712" s="1"/>
      <c r="F712" s="1"/>
      <c r="G712" s="1"/>
      <c r="H712" s="1"/>
      <c r="I712" s="14"/>
      <c r="J712" s="1"/>
      <c r="K712" s="1"/>
      <c r="L712" s="14"/>
      <c r="M712" s="1"/>
    </row>
    <row r="713" spans="3:13">
      <c r="C713" s="1"/>
      <c r="D713" s="1"/>
      <c r="E713" s="1"/>
      <c r="F713" s="1"/>
      <c r="G713" s="1"/>
      <c r="H713" s="1"/>
      <c r="I713" s="14"/>
      <c r="J713" s="1"/>
      <c r="K713" s="1"/>
      <c r="L713" s="14"/>
      <c r="M713" s="1"/>
    </row>
    <row r="714" spans="3:13">
      <c r="C714" s="1"/>
      <c r="D714" s="1"/>
      <c r="E714" s="1"/>
      <c r="F714" s="1"/>
      <c r="G714" s="1"/>
      <c r="H714" s="1"/>
      <c r="I714" s="14"/>
      <c r="J714" s="1"/>
      <c r="K714" s="1"/>
      <c r="L714" s="14"/>
      <c r="M714" s="1"/>
    </row>
    <row r="715" spans="3:13">
      <c r="C715" s="1"/>
      <c r="D715" s="1"/>
      <c r="E715" s="1"/>
      <c r="F715" s="1"/>
      <c r="G715" s="1"/>
      <c r="H715" s="1"/>
      <c r="I715" s="14"/>
      <c r="J715" s="1"/>
      <c r="K715" s="1"/>
      <c r="L715" s="14"/>
      <c r="M715" s="1"/>
    </row>
    <row r="716" spans="3:13">
      <c r="C716" s="1"/>
      <c r="D716" s="1"/>
      <c r="E716" s="1"/>
      <c r="F716" s="1"/>
      <c r="G716" s="1"/>
      <c r="H716" s="1"/>
      <c r="I716" s="14"/>
      <c r="J716" s="1"/>
      <c r="K716" s="1"/>
      <c r="L716" s="14"/>
      <c r="M716" s="1"/>
    </row>
    <row r="717" spans="3:13">
      <c r="C717" s="1"/>
      <c r="D717" s="1"/>
      <c r="E717" s="1"/>
      <c r="F717" s="1"/>
      <c r="G717" s="1"/>
      <c r="H717" s="1"/>
      <c r="I717" s="14"/>
      <c r="J717" s="1"/>
      <c r="K717" s="1"/>
      <c r="L717" s="14"/>
      <c r="M717" s="1"/>
    </row>
    <row r="718" spans="3:13">
      <c r="C718" s="1"/>
      <c r="D718" s="1"/>
      <c r="E718" s="1"/>
      <c r="F718" s="1"/>
      <c r="G718" s="1"/>
      <c r="H718" s="1"/>
      <c r="I718" s="14"/>
      <c r="J718" s="1"/>
      <c r="K718" s="1"/>
      <c r="L718" s="14"/>
      <c r="M718" s="1"/>
    </row>
    <row r="719" spans="3:13">
      <c r="C719" s="1"/>
      <c r="D719" s="1"/>
      <c r="E719" s="1"/>
      <c r="F719" s="1"/>
      <c r="G719" s="1"/>
      <c r="H719" s="1"/>
      <c r="I719" s="14"/>
      <c r="J719" s="1"/>
      <c r="K719" s="1"/>
      <c r="L719" s="14"/>
      <c r="M719" s="1"/>
    </row>
    <row r="720" spans="3:13">
      <c r="C720" s="1"/>
      <c r="D720" s="1"/>
      <c r="E720" s="1"/>
      <c r="F720" s="1"/>
      <c r="G720" s="1"/>
      <c r="H720" s="1"/>
      <c r="I720" s="14"/>
      <c r="J720" s="1"/>
      <c r="K720" s="1"/>
      <c r="L720" s="14"/>
      <c r="M720" s="1"/>
    </row>
    <row r="721" spans="3:13">
      <c r="C721" s="1"/>
      <c r="D721" s="1"/>
      <c r="E721" s="1"/>
      <c r="F721" s="1"/>
      <c r="G721" s="1"/>
      <c r="H721" s="1"/>
      <c r="I721" s="14"/>
      <c r="J721" s="1"/>
      <c r="K721" s="1"/>
      <c r="L721" s="14"/>
      <c r="M721" s="1"/>
    </row>
    <row r="722" spans="3:13">
      <c r="C722" s="1"/>
      <c r="D722" s="1"/>
      <c r="E722" s="1"/>
      <c r="F722" s="1"/>
      <c r="G722" s="1"/>
      <c r="H722" s="1"/>
      <c r="I722" s="14"/>
      <c r="J722" s="1"/>
      <c r="K722" s="1"/>
      <c r="L722" s="14"/>
      <c r="M722" s="1"/>
    </row>
    <row r="723" spans="3:13">
      <c r="C723" s="1"/>
      <c r="D723" s="1"/>
      <c r="E723" s="1"/>
      <c r="F723" s="1"/>
      <c r="G723" s="1"/>
      <c r="H723" s="1"/>
      <c r="I723" s="14"/>
      <c r="J723" s="1"/>
      <c r="K723" s="1"/>
      <c r="L723" s="14"/>
      <c r="M723" s="1"/>
    </row>
    <row r="724" spans="3:13">
      <c r="C724" s="1"/>
      <c r="D724" s="1"/>
      <c r="E724" s="1"/>
      <c r="F724" s="1"/>
      <c r="G724" s="1"/>
      <c r="H724" s="1"/>
      <c r="I724" s="14"/>
      <c r="J724" s="1"/>
      <c r="K724" s="1"/>
      <c r="L724" s="14"/>
      <c r="M724" s="1"/>
    </row>
    <row r="725" spans="3:13">
      <c r="C725" s="1"/>
      <c r="D725" s="1"/>
      <c r="E725" s="1"/>
      <c r="F725" s="1"/>
      <c r="G725" s="1"/>
      <c r="H725" s="1"/>
      <c r="I725" s="14"/>
      <c r="J725" s="1"/>
      <c r="K725" s="1"/>
      <c r="L725" s="14"/>
      <c r="M725" s="1"/>
    </row>
    <row r="726" spans="3:13">
      <c r="C726" s="1"/>
      <c r="D726" s="1"/>
      <c r="E726" s="1"/>
      <c r="F726" s="1"/>
      <c r="G726" s="1"/>
      <c r="H726" s="1"/>
      <c r="I726" s="14"/>
      <c r="J726" s="1"/>
      <c r="K726" s="1"/>
      <c r="L726" s="14"/>
      <c r="M726" s="1"/>
    </row>
    <row r="727" spans="3:13">
      <c r="C727" s="1"/>
      <c r="D727" s="1"/>
      <c r="E727" s="1"/>
      <c r="F727" s="1"/>
      <c r="G727" s="1"/>
      <c r="H727" s="1"/>
      <c r="I727" s="14"/>
      <c r="J727" s="1"/>
      <c r="K727" s="1"/>
      <c r="L727" s="14"/>
      <c r="M727" s="1"/>
    </row>
    <row r="728" spans="3:13">
      <c r="C728" s="1"/>
      <c r="D728" s="1"/>
      <c r="E728" s="1"/>
      <c r="F728" s="1"/>
      <c r="G728" s="1"/>
      <c r="H728" s="1"/>
      <c r="I728" s="14"/>
      <c r="J728" s="1"/>
      <c r="K728" s="1"/>
      <c r="L728" s="14"/>
      <c r="M728" s="1"/>
    </row>
    <row r="729" spans="3:13">
      <c r="C729" s="1"/>
      <c r="D729" s="1"/>
      <c r="E729" s="1"/>
      <c r="F729" s="1"/>
      <c r="G729" s="1"/>
      <c r="H729" s="1"/>
      <c r="I729" s="14"/>
      <c r="J729" s="1"/>
      <c r="K729" s="1"/>
      <c r="L729" s="14"/>
      <c r="M729" s="1"/>
    </row>
    <row r="730" spans="3:13">
      <c r="C730" s="1"/>
      <c r="D730" s="1"/>
      <c r="E730" s="1"/>
      <c r="F730" s="1"/>
      <c r="G730" s="1"/>
      <c r="H730" s="1"/>
      <c r="I730" s="14"/>
      <c r="J730" s="1"/>
      <c r="K730" s="1"/>
      <c r="L730" s="14"/>
      <c r="M730" s="1"/>
    </row>
    <row r="731" spans="3:13">
      <c r="C731" s="1"/>
      <c r="D731" s="1"/>
      <c r="E731" s="1"/>
      <c r="F731" s="1"/>
      <c r="G731" s="1"/>
      <c r="H731" s="1"/>
      <c r="I731" s="14"/>
      <c r="J731" s="1"/>
      <c r="K731" s="1"/>
      <c r="L731" s="14"/>
      <c r="M731" s="1"/>
    </row>
    <row r="732" spans="3:13">
      <c r="C732" s="1"/>
      <c r="D732" s="1"/>
      <c r="E732" s="1"/>
      <c r="F732" s="1"/>
      <c r="G732" s="1"/>
      <c r="H732" s="1"/>
      <c r="I732" s="14"/>
      <c r="J732" s="1"/>
      <c r="K732" s="1"/>
      <c r="L732" s="14"/>
      <c r="M732" s="1"/>
    </row>
    <row r="733" spans="3:13">
      <c r="C733" s="1"/>
      <c r="D733" s="1"/>
      <c r="E733" s="1"/>
      <c r="F733" s="1"/>
      <c r="G733" s="1"/>
      <c r="H733" s="1"/>
      <c r="I733" s="14"/>
      <c r="J733" s="1"/>
      <c r="K733" s="1"/>
      <c r="L733" s="14"/>
      <c r="M733" s="1"/>
    </row>
    <row r="734" spans="3:13">
      <c r="C734" s="1"/>
      <c r="D734" s="1"/>
      <c r="E734" s="1"/>
      <c r="F734" s="1"/>
      <c r="G734" s="1"/>
      <c r="H734" s="1"/>
      <c r="I734" s="14"/>
      <c r="J734" s="1"/>
      <c r="K734" s="1"/>
      <c r="L734" s="14"/>
      <c r="M734" s="1"/>
    </row>
    <row r="735" spans="3:13">
      <c r="C735" s="1"/>
      <c r="D735" s="1"/>
      <c r="E735" s="1"/>
      <c r="F735" s="1"/>
      <c r="G735" s="1"/>
      <c r="H735" s="1"/>
      <c r="I735" s="14"/>
      <c r="J735" s="1"/>
      <c r="K735" s="1"/>
      <c r="L735" s="14"/>
      <c r="M735" s="1"/>
    </row>
    <row r="736" spans="3:13">
      <c r="C736" s="1"/>
      <c r="D736" s="1"/>
      <c r="E736" s="1"/>
      <c r="F736" s="1"/>
      <c r="G736" s="1"/>
      <c r="H736" s="1"/>
      <c r="I736" s="14"/>
      <c r="J736" s="1"/>
      <c r="K736" s="1"/>
      <c r="L736" s="14"/>
      <c r="M736" s="1"/>
    </row>
    <row r="737" spans="3:13">
      <c r="C737" s="1"/>
      <c r="D737" s="1"/>
      <c r="E737" s="1"/>
      <c r="F737" s="1"/>
      <c r="G737" s="1"/>
      <c r="H737" s="1"/>
      <c r="I737" s="14"/>
      <c r="J737" s="1"/>
      <c r="K737" s="1"/>
      <c r="L737" s="14"/>
      <c r="M737" s="1"/>
    </row>
    <row r="738" spans="3:13">
      <c r="C738" s="1"/>
      <c r="D738" s="1"/>
      <c r="E738" s="1"/>
      <c r="F738" s="1"/>
      <c r="G738" s="1"/>
      <c r="H738" s="1"/>
      <c r="I738" s="14"/>
      <c r="J738" s="1"/>
      <c r="K738" s="1"/>
      <c r="L738" s="14"/>
      <c r="M738" s="1"/>
    </row>
    <row r="739" spans="3:13">
      <c r="C739" s="1"/>
      <c r="D739" s="1"/>
      <c r="E739" s="1"/>
      <c r="F739" s="1"/>
      <c r="G739" s="1"/>
      <c r="H739" s="1"/>
      <c r="I739" s="14"/>
      <c r="J739" s="1"/>
      <c r="K739" s="1"/>
      <c r="L739" s="14"/>
      <c r="M739" s="1"/>
    </row>
    <row r="740" spans="3:13">
      <c r="C740" s="1"/>
      <c r="D740" s="1"/>
      <c r="E740" s="1"/>
      <c r="F740" s="1"/>
      <c r="G740" s="1"/>
      <c r="H740" s="1"/>
      <c r="I740" s="14"/>
      <c r="J740" s="1"/>
      <c r="K740" s="1"/>
      <c r="L740" s="14"/>
      <c r="M740" s="1"/>
    </row>
    <row r="741" spans="3:13">
      <c r="C741" s="1"/>
      <c r="D741" s="1"/>
      <c r="E741" s="1"/>
      <c r="F741" s="1"/>
      <c r="G741" s="1"/>
      <c r="H741" s="1"/>
      <c r="I741" s="14"/>
      <c r="J741" s="1"/>
      <c r="K741" s="1"/>
      <c r="L741" s="14"/>
      <c r="M741" s="1"/>
    </row>
    <row r="742" spans="3:13">
      <c r="C742" s="1"/>
      <c r="D742" s="1"/>
      <c r="E742" s="1"/>
      <c r="F742" s="1"/>
      <c r="G742" s="1"/>
      <c r="H742" s="1"/>
      <c r="I742" s="14"/>
      <c r="J742" s="1"/>
      <c r="K742" s="1"/>
      <c r="L742" s="14"/>
      <c r="M742" s="1"/>
    </row>
    <row r="743" spans="3:13">
      <c r="C743" s="1"/>
      <c r="D743" s="1"/>
      <c r="E743" s="1"/>
      <c r="F743" s="1"/>
      <c r="G743" s="1"/>
      <c r="H743" s="1"/>
      <c r="I743" s="14"/>
      <c r="J743" s="1"/>
      <c r="K743" s="1"/>
      <c r="L743" s="14"/>
      <c r="M743" s="1"/>
    </row>
    <row r="744" spans="3:13">
      <c r="C744" s="1"/>
      <c r="D744" s="1"/>
      <c r="E744" s="1"/>
      <c r="F744" s="1"/>
      <c r="G744" s="1"/>
      <c r="H744" s="1"/>
      <c r="I744" s="14"/>
      <c r="J744" s="1"/>
      <c r="K744" s="1"/>
      <c r="L744" s="14"/>
      <c r="M744" s="1"/>
    </row>
    <row r="745" spans="3:13">
      <c r="C745" s="1"/>
      <c r="D745" s="1"/>
      <c r="E745" s="1"/>
      <c r="F745" s="1"/>
      <c r="G745" s="1"/>
      <c r="H745" s="1"/>
      <c r="I745" s="14"/>
      <c r="J745" s="1"/>
      <c r="K745" s="1"/>
      <c r="L745" s="14"/>
      <c r="M745" s="1"/>
    </row>
    <row r="746" spans="3:13">
      <c r="C746" s="1"/>
      <c r="D746" s="1"/>
      <c r="E746" s="1"/>
      <c r="F746" s="1"/>
      <c r="G746" s="1"/>
      <c r="H746" s="1"/>
      <c r="I746" s="14"/>
      <c r="J746" s="1"/>
      <c r="K746" s="1"/>
      <c r="L746" s="14"/>
      <c r="M746" s="1"/>
    </row>
    <row r="747" spans="3:13">
      <c r="C747" s="1"/>
      <c r="D747" s="1"/>
      <c r="E747" s="1"/>
      <c r="F747" s="1"/>
      <c r="G747" s="1"/>
      <c r="H747" s="1"/>
      <c r="I747" s="14"/>
      <c r="J747" s="1"/>
      <c r="K747" s="1"/>
      <c r="L747" s="14"/>
      <c r="M747" s="1"/>
    </row>
    <row r="748" spans="3:13">
      <c r="C748" s="1"/>
      <c r="D748" s="1"/>
      <c r="E748" s="1"/>
      <c r="F748" s="1"/>
      <c r="G748" s="1"/>
      <c r="H748" s="1"/>
      <c r="I748" s="14"/>
      <c r="J748" s="1"/>
      <c r="K748" s="1"/>
      <c r="L748" s="14"/>
      <c r="M748" s="1"/>
    </row>
    <row r="749" spans="3:13">
      <c r="C749" s="1"/>
      <c r="D749" s="1"/>
      <c r="E749" s="1"/>
      <c r="F749" s="1"/>
      <c r="G749" s="1"/>
      <c r="H749" s="1"/>
      <c r="I749" s="14"/>
      <c r="J749" s="1"/>
      <c r="K749" s="1"/>
      <c r="L749" s="14"/>
      <c r="M749" s="1"/>
    </row>
    <row r="750" spans="3:13">
      <c r="C750" s="1"/>
      <c r="D750" s="1"/>
      <c r="E750" s="1"/>
      <c r="F750" s="1"/>
      <c r="G750" s="1"/>
      <c r="H750" s="1"/>
      <c r="I750" s="14"/>
      <c r="J750" s="1"/>
      <c r="K750" s="1"/>
      <c r="L750" s="14"/>
      <c r="M750" s="1"/>
    </row>
    <row r="751" spans="3:13">
      <c r="C751" s="1"/>
      <c r="D751" s="1"/>
      <c r="E751" s="1"/>
      <c r="F751" s="1"/>
      <c r="G751" s="1"/>
      <c r="H751" s="1"/>
      <c r="I751" s="14"/>
      <c r="J751" s="1"/>
      <c r="K751" s="1"/>
      <c r="L751" s="14"/>
      <c r="M751" s="1"/>
    </row>
    <row r="752" spans="3:13">
      <c r="C752" s="1"/>
      <c r="D752" s="1"/>
      <c r="E752" s="1"/>
      <c r="F752" s="1"/>
      <c r="G752" s="1"/>
      <c r="H752" s="1"/>
      <c r="I752" s="14"/>
      <c r="J752" s="1"/>
      <c r="K752" s="1"/>
      <c r="L752" s="14"/>
      <c r="M752" s="1"/>
    </row>
    <row r="753" spans="3:13">
      <c r="C753" s="1"/>
      <c r="D753" s="1"/>
      <c r="E753" s="1"/>
      <c r="F753" s="1"/>
      <c r="G753" s="1"/>
      <c r="H753" s="1"/>
      <c r="I753" s="14"/>
      <c r="J753" s="1"/>
      <c r="K753" s="1"/>
      <c r="L753" s="14"/>
      <c r="M753" s="1"/>
    </row>
    <row r="754" spans="3:13">
      <c r="C754" s="1"/>
      <c r="D754" s="1"/>
      <c r="E754" s="1"/>
      <c r="F754" s="1"/>
      <c r="G754" s="1"/>
      <c r="H754" s="1"/>
      <c r="I754" s="14"/>
      <c r="J754" s="1"/>
      <c r="K754" s="1"/>
      <c r="L754" s="14"/>
      <c r="M754" s="1"/>
    </row>
    <row r="755" spans="3:13">
      <c r="C755" s="1"/>
      <c r="D755" s="1"/>
      <c r="E755" s="1"/>
      <c r="F755" s="1"/>
      <c r="G755" s="1"/>
      <c r="H755" s="1"/>
      <c r="I755" s="14"/>
      <c r="J755" s="1"/>
      <c r="K755" s="1"/>
      <c r="L755" s="14"/>
      <c r="M755" s="1"/>
    </row>
    <row r="756" spans="3:13">
      <c r="C756" s="1"/>
      <c r="D756" s="1"/>
      <c r="E756" s="1"/>
      <c r="F756" s="1"/>
      <c r="G756" s="1"/>
      <c r="H756" s="1"/>
      <c r="I756" s="14"/>
      <c r="J756" s="1"/>
      <c r="K756" s="1"/>
      <c r="L756" s="14"/>
      <c r="M756" s="1"/>
    </row>
    <row r="757" spans="3:13">
      <c r="C757" s="1"/>
      <c r="D757" s="1"/>
      <c r="E757" s="1"/>
      <c r="F757" s="1"/>
      <c r="G757" s="1"/>
      <c r="H757" s="1"/>
      <c r="I757" s="14"/>
      <c r="J757" s="1"/>
      <c r="K757" s="1"/>
      <c r="L757" s="14"/>
      <c r="M757" s="1"/>
    </row>
    <row r="758" spans="3:13">
      <c r="C758" s="1"/>
      <c r="D758" s="1"/>
      <c r="E758" s="1"/>
      <c r="F758" s="1"/>
      <c r="G758" s="1"/>
      <c r="H758" s="1"/>
      <c r="I758" s="14"/>
      <c r="J758" s="1"/>
      <c r="K758" s="1"/>
      <c r="L758" s="14"/>
      <c r="M758" s="1"/>
    </row>
    <row r="759" spans="3:13">
      <c r="C759" s="1"/>
      <c r="D759" s="1"/>
      <c r="E759" s="1"/>
      <c r="F759" s="1"/>
      <c r="G759" s="1"/>
      <c r="H759" s="1"/>
      <c r="I759" s="14"/>
      <c r="J759" s="1"/>
      <c r="K759" s="1"/>
      <c r="L759" s="14"/>
      <c r="M759" s="1"/>
    </row>
    <row r="760" spans="3:13">
      <c r="C760" s="1"/>
      <c r="D760" s="1"/>
      <c r="E760" s="1"/>
      <c r="F760" s="1"/>
      <c r="G760" s="1"/>
      <c r="H760" s="1"/>
      <c r="I760" s="14"/>
      <c r="J760" s="1"/>
      <c r="K760" s="1"/>
      <c r="L760" s="14"/>
      <c r="M760" s="1"/>
    </row>
    <row r="761" spans="3:13">
      <c r="C761" s="1"/>
      <c r="D761" s="1"/>
      <c r="E761" s="1"/>
      <c r="F761" s="1"/>
      <c r="G761" s="1"/>
      <c r="H761" s="1"/>
      <c r="I761" s="14"/>
      <c r="J761" s="1"/>
      <c r="K761" s="1"/>
      <c r="L761" s="14"/>
      <c r="M761" s="1"/>
    </row>
    <row r="762" spans="3:13">
      <c r="C762" s="1"/>
      <c r="D762" s="1"/>
      <c r="E762" s="1"/>
      <c r="F762" s="1"/>
      <c r="G762" s="1"/>
      <c r="H762" s="1"/>
      <c r="I762" s="14"/>
      <c r="J762" s="1"/>
      <c r="K762" s="1"/>
      <c r="L762" s="14"/>
      <c r="M762" s="1"/>
    </row>
    <row r="763" spans="3:13">
      <c r="C763" s="1"/>
      <c r="D763" s="1"/>
      <c r="E763" s="1"/>
      <c r="F763" s="1"/>
      <c r="G763" s="1"/>
      <c r="H763" s="1"/>
      <c r="I763" s="14"/>
      <c r="J763" s="1"/>
      <c r="K763" s="1"/>
      <c r="L763" s="14"/>
      <c r="M763" s="1"/>
    </row>
    <row r="764" spans="3:13">
      <c r="C764" s="1"/>
      <c r="D764" s="1"/>
      <c r="E764" s="1"/>
      <c r="F764" s="1"/>
      <c r="G764" s="1"/>
      <c r="H764" s="1"/>
      <c r="I764" s="14"/>
      <c r="J764" s="1"/>
      <c r="K764" s="1"/>
      <c r="L764" s="14"/>
      <c r="M764" s="1"/>
    </row>
    <row r="765" spans="3:13">
      <c r="C765" s="1"/>
      <c r="D765" s="1"/>
      <c r="E765" s="1"/>
      <c r="F765" s="1"/>
      <c r="G765" s="1"/>
      <c r="H765" s="1"/>
      <c r="I765" s="14"/>
      <c r="J765" s="1"/>
      <c r="K765" s="1"/>
      <c r="L765" s="14"/>
      <c r="M765" s="1"/>
    </row>
    <row r="766" spans="3:13">
      <c r="C766" s="1"/>
      <c r="D766" s="1"/>
      <c r="E766" s="1"/>
      <c r="F766" s="1"/>
      <c r="G766" s="1"/>
      <c r="H766" s="1"/>
      <c r="I766" s="14"/>
      <c r="J766" s="1"/>
      <c r="K766" s="1"/>
      <c r="L766" s="14"/>
      <c r="M766" s="1"/>
    </row>
    <row r="767" spans="3:13">
      <c r="C767" s="1"/>
      <c r="D767" s="1"/>
      <c r="E767" s="1"/>
      <c r="F767" s="1"/>
      <c r="G767" s="1"/>
      <c r="H767" s="1"/>
      <c r="I767" s="14"/>
      <c r="J767" s="1"/>
      <c r="K767" s="1"/>
      <c r="L767" s="14"/>
      <c r="M767" s="1"/>
    </row>
    <row r="768" spans="3:13">
      <c r="C768" s="1"/>
      <c r="D768" s="1"/>
      <c r="E768" s="1"/>
      <c r="F768" s="1"/>
      <c r="G768" s="1"/>
      <c r="H768" s="1"/>
      <c r="I768" s="14"/>
      <c r="J768" s="1"/>
      <c r="K768" s="1"/>
      <c r="L768" s="14"/>
      <c r="M768" s="1"/>
    </row>
    <row r="769" spans="3:13">
      <c r="C769" s="1"/>
      <c r="D769" s="1"/>
      <c r="E769" s="1"/>
      <c r="F769" s="1"/>
      <c r="G769" s="1"/>
      <c r="H769" s="1"/>
      <c r="I769" s="14"/>
      <c r="J769" s="1"/>
      <c r="K769" s="1"/>
      <c r="L769" s="14"/>
      <c r="M769" s="1"/>
    </row>
    <row r="770" spans="3:13">
      <c r="C770" s="1"/>
      <c r="D770" s="1"/>
      <c r="E770" s="1"/>
      <c r="F770" s="1"/>
      <c r="G770" s="1"/>
      <c r="H770" s="1"/>
      <c r="I770" s="14"/>
      <c r="J770" s="1"/>
      <c r="K770" s="1"/>
      <c r="L770" s="14"/>
      <c r="M770" s="1"/>
    </row>
    <row r="771" spans="3:13">
      <c r="C771" s="1"/>
      <c r="D771" s="1"/>
      <c r="E771" s="1"/>
      <c r="F771" s="1"/>
      <c r="G771" s="1"/>
      <c r="H771" s="1"/>
      <c r="I771" s="14"/>
      <c r="J771" s="1"/>
      <c r="K771" s="1"/>
      <c r="L771" s="14"/>
      <c r="M771" s="1"/>
    </row>
    <row r="772" spans="3:13">
      <c r="C772" s="1"/>
      <c r="D772" s="1"/>
      <c r="E772" s="1"/>
      <c r="F772" s="1"/>
      <c r="G772" s="1"/>
      <c r="H772" s="1"/>
      <c r="I772" s="14"/>
      <c r="J772" s="1"/>
      <c r="K772" s="1"/>
      <c r="L772" s="14"/>
      <c r="M772" s="1"/>
    </row>
    <row r="773" spans="3:13">
      <c r="C773" s="1"/>
      <c r="D773" s="1"/>
      <c r="E773" s="1"/>
      <c r="F773" s="1"/>
      <c r="G773" s="1"/>
      <c r="H773" s="1"/>
      <c r="I773" s="14"/>
      <c r="J773" s="1"/>
      <c r="K773" s="1"/>
      <c r="L773" s="14"/>
      <c r="M773" s="1"/>
    </row>
    <row r="774" spans="3:13">
      <c r="C774" s="1"/>
      <c r="D774" s="1"/>
      <c r="E774" s="1"/>
      <c r="F774" s="1"/>
      <c r="G774" s="1"/>
      <c r="H774" s="1"/>
      <c r="I774" s="14"/>
      <c r="J774" s="1"/>
      <c r="K774" s="1"/>
      <c r="L774" s="14"/>
      <c r="M774" s="1"/>
    </row>
    <row r="775" spans="3:13">
      <c r="C775" s="1"/>
      <c r="D775" s="1"/>
      <c r="E775" s="1"/>
      <c r="F775" s="1"/>
      <c r="G775" s="1"/>
      <c r="H775" s="1"/>
      <c r="I775" s="14"/>
      <c r="J775" s="1"/>
      <c r="K775" s="1"/>
      <c r="L775" s="14"/>
      <c r="M775" s="1"/>
    </row>
    <row r="776" spans="3:13">
      <c r="C776" s="1"/>
      <c r="D776" s="1"/>
      <c r="E776" s="1"/>
      <c r="F776" s="1"/>
      <c r="G776" s="1"/>
      <c r="H776" s="1"/>
      <c r="I776" s="14"/>
      <c r="J776" s="1"/>
      <c r="K776" s="1"/>
      <c r="L776" s="14"/>
      <c r="M776" s="1"/>
    </row>
    <row r="777" spans="3:13">
      <c r="C777" s="1"/>
      <c r="D777" s="1"/>
      <c r="E777" s="1"/>
      <c r="F777" s="1"/>
      <c r="G777" s="1"/>
      <c r="H777" s="1"/>
      <c r="I777" s="14"/>
      <c r="J777" s="1"/>
      <c r="K777" s="1"/>
      <c r="L777" s="14"/>
      <c r="M777" s="1"/>
    </row>
    <row r="778" spans="3:13">
      <c r="C778" s="1"/>
      <c r="D778" s="1"/>
      <c r="E778" s="1"/>
      <c r="F778" s="1"/>
      <c r="G778" s="1"/>
      <c r="H778" s="1"/>
      <c r="I778" s="14"/>
      <c r="J778" s="1"/>
      <c r="K778" s="1"/>
      <c r="L778" s="14"/>
      <c r="M778" s="1"/>
    </row>
    <row r="779" spans="3:13">
      <c r="C779" s="1"/>
      <c r="D779" s="1"/>
      <c r="E779" s="1"/>
      <c r="F779" s="1"/>
      <c r="G779" s="1"/>
      <c r="H779" s="1"/>
      <c r="I779" s="14"/>
      <c r="J779" s="1"/>
      <c r="K779" s="1"/>
      <c r="L779" s="14"/>
      <c r="M779" s="1"/>
    </row>
    <row r="780" spans="3:13">
      <c r="C780" s="1"/>
      <c r="D780" s="1"/>
      <c r="E780" s="1"/>
      <c r="F780" s="1"/>
      <c r="G780" s="1"/>
      <c r="H780" s="1"/>
      <c r="I780" s="14"/>
      <c r="J780" s="1"/>
      <c r="K780" s="1"/>
      <c r="L780" s="14"/>
      <c r="M780" s="1"/>
    </row>
    <row r="781" spans="3:13">
      <c r="C781" s="1"/>
      <c r="D781" s="1"/>
      <c r="E781" s="1"/>
      <c r="F781" s="1"/>
      <c r="G781" s="1"/>
      <c r="H781" s="1"/>
      <c r="I781" s="14"/>
      <c r="J781" s="1"/>
      <c r="K781" s="1"/>
      <c r="L781" s="14"/>
      <c r="M781" s="1"/>
    </row>
    <row r="782" spans="3:13">
      <c r="C782" s="1"/>
      <c r="D782" s="1"/>
      <c r="E782" s="1"/>
      <c r="F782" s="1"/>
      <c r="G782" s="1"/>
      <c r="H782" s="1"/>
      <c r="I782" s="14"/>
      <c r="J782" s="1"/>
      <c r="K782" s="1"/>
      <c r="L782" s="14"/>
      <c r="M782" s="1"/>
    </row>
    <row r="783" spans="3:13">
      <c r="C783" s="1"/>
      <c r="D783" s="1"/>
      <c r="E783" s="1"/>
      <c r="F783" s="1"/>
      <c r="G783" s="1"/>
      <c r="H783" s="1"/>
      <c r="I783" s="14"/>
      <c r="J783" s="1"/>
      <c r="K783" s="1"/>
      <c r="L783" s="14"/>
      <c r="M783" s="1"/>
    </row>
    <row r="784" spans="3:13">
      <c r="C784" s="1"/>
      <c r="D784" s="1"/>
      <c r="E784" s="1"/>
      <c r="F784" s="1"/>
      <c r="G784" s="1"/>
      <c r="H784" s="1"/>
      <c r="I784" s="14"/>
      <c r="J784" s="1"/>
      <c r="K784" s="1"/>
      <c r="L784" s="14"/>
      <c r="M784" s="1"/>
    </row>
    <row r="785" spans="3:13">
      <c r="C785" s="1"/>
      <c r="D785" s="1"/>
      <c r="E785" s="1"/>
      <c r="F785" s="1"/>
      <c r="G785" s="1"/>
      <c r="H785" s="1"/>
      <c r="I785" s="14"/>
      <c r="J785" s="1"/>
      <c r="K785" s="1"/>
      <c r="L785" s="14"/>
      <c r="M785" s="1"/>
    </row>
    <row r="786" spans="3:13">
      <c r="C786" s="1"/>
      <c r="D786" s="1"/>
      <c r="E786" s="1"/>
      <c r="F786" s="1"/>
      <c r="G786" s="1"/>
      <c r="H786" s="1"/>
      <c r="I786" s="14"/>
      <c r="J786" s="1"/>
      <c r="K786" s="1"/>
      <c r="L786" s="14"/>
      <c r="M786" s="1"/>
    </row>
    <row r="787" spans="3:13">
      <c r="C787" s="1"/>
      <c r="D787" s="1"/>
      <c r="E787" s="1"/>
      <c r="F787" s="1"/>
      <c r="G787" s="1"/>
      <c r="H787" s="1"/>
      <c r="I787" s="14"/>
      <c r="J787" s="1"/>
      <c r="K787" s="1"/>
      <c r="L787" s="14"/>
      <c r="M787" s="1"/>
    </row>
    <row r="788" spans="3:13">
      <c r="C788" s="1"/>
      <c r="D788" s="1"/>
      <c r="E788" s="1"/>
      <c r="F788" s="1"/>
      <c r="G788" s="1"/>
      <c r="H788" s="1"/>
      <c r="I788" s="14"/>
      <c r="J788" s="1"/>
      <c r="K788" s="1"/>
      <c r="L788" s="14"/>
      <c r="M788" s="1"/>
    </row>
    <row r="789" spans="3:13">
      <c r="C789" s="1"/>
      <c r="D789" s="1"/>
      <c r="E789" s="1"/>
      <c r="F789" s="1"/>
      <c r="G789" s="1"/>
      <c r="H789" s="1"/>
      <c r="I789" s="14"/>
      <c r="J789" s="1"/>
      <c r="K789" s="1"/>
      <c r="L789" s="14"/>
      <c r="M789" s="1"/>
    </row>
    <row r="790" spans="3:13">
      <c r="C790" s="1"/>
      <c r="D790" s="1"/>
      <c r="E790" s="1"/>
      <c r="F790" s="1"/>
      <c r="G790" s="1"/>
      <c r="H790" s="1"/>
      <c r="I790" s="14"/>
      <c r="J790" s="1"/>
      <c r="K790" s="1"/>
      <c r="L790" s="14"/>
      <c r="M790" s="1"/>
    </row>
    <row r="791" spans="3:13">
      <c r="C791" s="1"/>
      <c r="D791" s="1"/>
      <c r="E791" s="1"/>
      <c r="F791" s="1"/>
      <c r="G791" s="1"/>
      <c r="H791" s="1"/>
      <c r="I791" s="14"/>
      <c r="J791" s="1"/>
      <c r="K791" s="1"/>
      <c r="L791" s="14"/>
      <c r="M791" s="1"/>
    </row>
    <row r="792" spans="3:13">
      <c r="C792" s="1"/>
      <c r="D792" s="1"/>
      <c r="E792" s="1"/>
      <c r="F792" s="1"/>
      <c r="G792" s="1"/>
      <c r="H792" s="1"/>
      <c r="I792" s="14"/>
      <c r="J792" s="1"/>
      <c r="K792" s="1"/>
      <c r="L792" s="14"/>
      <c r="M792" s="1"/>
    </row>
    <row r="793" spans="3:13">
      <c r="C793" s="1"/>
      <c r="D793" s="1"/>
      <c r="E793" s="1"/>
      <c r="F793" s="1"/>
      <c r="G793" s="1"/>
      <c r="H793" s="1"/>
      <c r="I793" s="14"/>
      <c r="J793" s="1"/>
      <c r="K793" s="1"/>
      <c r="L793" s="14"/>
      <c r="M793" s="1"/>
    </row>
    <row r="794" spans="3:13">
      <c r="C794" s="1"/>
      <c r="D794" s="1"/>
      <c r="E794" s="1"/>
      <c r="F794" s="1"/>
      <c r="G794" s="1"/>
      <c r="H794" s="1"/>
      <c r="I794" s="14"/>
      <c r="J794" s="1"/>
      <c r="K794" s="1"/>
      <c r="L794" s="14"/>
      <c r="M794" s="1"/>
    </row>
    <row r="795" spans="3:13">
      <c r="C795" s="1"/>
      <c r="D795" s="1"/>
      <c r="E795" s="1"/>
      <c r="F795" s="1"/>
      <c r="G795" s="1"/>
      <c r="H795" s="1"/>
      <c r="I795" s="14"/>
      <c r="J795" s="1"/>
      <c r="K795" s="1"/>
      <c r="L795" s="14"/>
      <c r="M795" s="1"/>
    </row>
    <row r="796" spans="3:13">
      <c r="C796" s="1"/>
      <c r="D796" s="1"/>
      <c r="E796" s="1"/>
      <c r="F796" s="1"/>
      <c r="G796" s="1"/>
      <c r="H796" s="1"/>
      <c r="I796" s="14"/>
      <c r="J796" s="1"/>
      <c r="K796" s="1"/>
      <c r="L796" s="14"/>
      <c r="M796" s="1"/>
    </row>
    <row r="797" spans="3:13">
      <c r="C797" s="1"/>
      <c r="D797" s="1"/>
      <c r="E797" s="1"/>
      <c r="F797" s="1"/>
      <c r="G797" s="1"/>
      <c r="H797" s="1"/>
      <c r="I797" s="14"/>
      <c r="J797" s="1"/>
      <c r="K797" s="1"/>
      <c r="L797" s="14"/>
      <c r="M797" s="1"/>
    </row>
    <row r="798" spans="3:13">
      <c r="C798" s="1"/>
      <c r="D798" s="1"/>
      <c r="E798" s="1"/>
      <c r="F798" s="1"/>
      <c r="G798" s="1"/>
      <c r="H798" s="1"/>
      <c r="I798" s="14"/>
      <c r="J798" s="1"/>
      <c r="K798" s="1"/>
      <c r="L798" s="14"/>
      <c r="M798" s="1"/>
    </row>
    <row r="799" spans="3:13">
      <c r="C799" s="1"/>
      <c r="D799" s="1"/>
      <c r="E799" s="1"/>
      <c r="F799" s="1"/>
      <c r="G799" s="1"/>
      <c r="H799" s="1"/>
      <c r="I799" s="14"/>
      <c r="J799" s="1"/>
      <c r="K799" s="1"/>
      <c r="L799" s="14"/>
      <c r="M799" s="1"/>
    </row>
    <row r="800" spans="3:13">
      <c r="C800" s="1"/>
      <c r="D800" s="1"/>
      <c r="E800" s="1"/>
      <c r="F800" s="1"/>
      <c r="G800" s="1"/>
      <c r="H800" s="1"/>
      <c r="I800" s="14"/>
      <c r="J800" s="1"/>
      <c r="K800" s="1"/>
      <c r="L800" s="14"/>
      <c r="M800" s="1"/>
    </row>
    <row r="801" spans="3:13">
      <c r="C801" s="1"/>
      <c r="D801" s="1"/>
      <c r="E801" s="1"/>
      <c r="F801" s="1"/>
      <c r="G801" s="1"/>
      <c r="H801" s="1"/>
      <c r="I801" s="14"/>
      <c r="J801" s="1"/>
      <c r="K801" s="1"/>
      <c r="L801" s="14"/>
      <c r="M801" s="1"/>
    </row>
    <row r="802" spans="3:13">
      <c r="C802" s="1"/>
      <c r="D802" s="1"/>
      <c r="E802" s="1"/>
      <c r="F802" s="1"/>
      <c r="G802" s="1"/>
      <c r="H802" s="1"/>
      <c r="I802" s="14"/>
      <c r="J802" s="1"/>
      <c r="K802" s="1"/>
      <c r="L802" s="14"/>
      <c r="M802" s="1"/>
    </row>
    <row r="803" spans="3:13">
      <c r="C803" s="1"/>
      <c r="D803" s="1"/>
      <c r="E803" s="1"/>
      <c r="F803" s="1"/>
      <c r="G803" s="1"/>
      <c r="H803" s="1"/>
      <c r="I803" s="14"/>
      <c r="J803" s="1"/>
      <c r="K803" s="1"/>
      <c r="L803" s="14"/>
      <c r="M803" s="1"/>
    </row>
    <row r="804" spans="3:13">
      <c r="C804" s="1"/>
      <c r="D804" s="1"/>
      <c r="E804" s="1"/>
      <c r="F804" s="1"/>
      <c r="G804" s="1"/>
      <c r="H804" s="1"/>
      <c r="I804" s="14"/>
      <c r="J804" s="1"/>
      <c r="K804" s="1"/>
      <c r="L804" s="14"/>
      <c r="M804" s="1"/>
    </row>
    <row r="805" spans="3:13">
      <c r="C805" s="1"/>
      <c r="D805" s="1"/>
      <c r="E805" s="1"/>
      <c r="F805" s="1"/>
      <c r="G805" s="1"/>
      <c r="H805" s="1"/>
      <c r="I805" s="14"/>
      <c r="J805" s="1"/>
      <c r="K805" s="1"/>
      <c r="L805" s="14"/>
      <c r="M805" s="1"/>
    </row>
    <row r="806" spans="3:13">
      <c r="C806" s="1"/>
      <c r="D806" s="1"/>
      <c r="E806" s="1"/>
      <c r="F806" s="1"/>
      <c r="G806" s="1"/>
      <c r="H806" s="1"/>
      <c r="I806" s="14"/>
      <c r="J806" s="1"/>
      <c r="K806" s="1"/>
      <c r="L806" s="14"/>
      <c r="M806" s="1"/>
    </row>
    <row r="807" spans="3:13">
      <c r="C807" s="1"/>
      <c r="D807" s="1"/>
      <c r="E807" s="1"/>
      <c r="F807" s="1"/>
      <c r="G807" s="1"/>
      <c r="H807" s="1"/>
      <c r="I807" s="14"/>
      <c r="J807" s="1"/>
      <c r="K807" s="1"/>
      <c r="L807" s="14"/>
      <c r="M807" s="1"/>
    </row>
    <row r="808" spans="3:13">
      <c r="C808" s="1"/>
      <c r="D808" s="1"/>
      <c r="E808" s="1"/>
      <c r="F808" s="1"/>
      <c r="G808" s="1"/>
      <c r="H808" s="1"/>
      <c r="I808" s="14"/>
      <c r="J808" s="1"/>
      <c r="K808" s="1"/>
      <c r="L808" s="14"/>
      <c r="M808" s="1"/>
    </row>
    <row r="809" spans="3:13">
      <c r="C809" s="1"/>
      <c r="D809" s="1"/>
      <c r="E809" s="1"/>
      <c r="F809" s="1"/>
      <c r="G809" s="1"/>
      <c r="H809" s="1"/>
      <c r="I809" s="14"/>
      <c r="J809" s="1"/>
      <c r="K809" s="1"/>
      <c r="L809" s="14"/>
      <c r="M809" s="1"/>
    </row>
    <row r="810" spans="3:13">
      <c r="C810" s="1"/>
      <c r="D810" s="1"/>
      <c r="E810" s="1"/>
      <c r="F810" s="1"/>
      <c r="G810" s="1"/>
      <c r="H810" s="1"/>
      <c r="I810" s="14"/>
      <c r="J810" s="1"/>
      <c r="K810" s="1"/>
      <c r="L810" s="14"/>
      <c r="M810" s="1"/>
    </row>
    <row r="811" spans="3:13">
      <c r="C811" s="1"/>
      <c r="D811" s="1"/>
      <c r="E811" s="1"/>
      <c r="F811" s="1"/>
      <c r="G811" s="1"/>
      <c r="H811" s="1"/>
      <c r="I811" s="14"/>
      <c r="J811" s="1"/>
      <c r="K811" s="1"/>
      <c r="L811" s="14"/>
      <c r="M811" s="1"/>
    </row>
    <row r="812" spans="3:13">
      <c r="C812" s="1"/>
      <c r="D812" s="1"/>
      <c r="E812" s="1"/>
      <c r="F812" s="1"/>
      <c r="G812" s="1"/>
      <c r="H812" s="1"/>
      <c r="I812" s="14"/>
      <c r="J812" s="1"/>
      <c r="K812" s="1"/>
      <c r="L812" s="14"/>
      <c r="M812" s="1"/>
    </row>
    <row r="813" spans="3:13">
      <c r="C813" s="1"/>
      <c r="D813" s="1"/>
      <c r="E813" s="1"/>
      <c r="F813" s="1"/>
      <c r="G813" s="1"/>
      <c r="H813" s="1"/>
      <c r="I813" s="14"/>
      <c r="J813" s="1"/>
      <c r="K813" s="1"/>
      <c r="L813" s="14"/>
      <c r="M813" s="1"/>
    </row>
    <row r="814" spans="3:13">
      <c r="C814" s="1"/>
      <c r="D814" s="1"/>
      <c r="E814" s="1"/>
      <c r="F814" s="1"/>
      <c r="G814" s="1"/>
      <c r="H814" s="1"/>
      <c r="I814" s="14"/>
      <c r="J814" s="1"/>
      <c r="K814" s="1"/>
      <c r="L814" s="14"/>
      <c r="M814" s="1"/>
    </row>
    <row r="815" spans="3:13">
      <c r="C815" s="1"/>
      <c r="D815" s="1"/>
      <c r="E815" s="1"/>
      <c r="F815" s="1"/>
      <c r="G815" s="1"/>
      <c r="H815" s="1"/>
      <c r="I815" s="14"/>
      <c r="J815" s="1"/>
      <c r="K815" s="1"/>
      <c r="L815" s="14"/>
      <c r="M815" s="1"/>
    </row>
    <row r="816" spans="3:13">
      <c r="C816" s="1"/>
      <c r="D816" s="1"/>
      <c r="E816" s="1"/>
      <c r="F816" s="1"/>
      <c r="G816" s="1"/>
      <c r="H816" s="1"/>
      <c r="I816" s="14"/>
      <c r="J816" s="1"/>
      <c r="K816" s="1"/>
      <c r="L816" s="14"/>
      <c r="M816" s="1"/>
    </row>
    <row r="817" spans="3:13">
      <c r="C817" s="1"/>
      <c r="D817" s="1"/>
      <c r="E817" s="1"/>
      <c r="F817" s="1"/>
      <c r="G817" s="1"/>
      <c r="H817" s="1"/>
      <c r="I817" s="14"/>
      <c r="J817" s="1"/>
      <c r="K817" s="1"/>
      <c r="L817" s="14"/>
      <c r="M817" s="1"/>
    </row>
    <row r="818" spans="3:13">
      <c r="C818" s="1"/>
      <c r="D818" s="1"/>
      <c r="E818" s="1"/>
      <c r="F818" s="1"/>
      <c r="G818" s="1"/>
      <c r="H818" s="1"/>
      <c r="I818" s="14"/>
      <c r="J818" s="1"/>
      <c r="K818" s="1"/>
      <c r="L818" s="14"/>
      <c r="M818" s="1"/>
    </row>
    <row r="819" spans="3:13">
      <c r="C819" s="1"/>
      <c r="D819" s="1"/>
      <c r="E819" s="1"/>
      <c r="F819" s="1"/>
      <c r="G819" s="1"/>
      <c r="H819" s="1"/>
      <c r="I819" s="14"/>
      <c r="J819" s="1"/>
      <c r="K819" s="1"/>
      <c r="L819" s="14"/>
      <c r="M819" s="1"/>
    </row>
    <row r="820" spans="3:13">
      <c r="C820" s="1"/>
      <c r="D820" s="1"/>
      <c r="E820" s="1"/>
      <c r="F820" s="1"/>
      <c r="G820" s="1"/>
      <c r="H820" s="1"/>
      <c r="I820" s="14"/>
      <c r="J820" s="1"/>
      <c r="K820" s="1"/>
      <c r="L820" s="14"/>
      <c r="M820" s="1"/>
    </row>
    <row r="821" spans="3:13">
      <c r="C821" s="1"/>
      <c r="D821" s="1"/>
      <c r="E821" s="1"/>
      <c r="F821" s="1"/>
      <c r="G821" s="1"/>
      <c r="H821" s="1"/>
      <c r="I821" s="14"/>
      <c r="J821" s="1"/>
      <c r="K821" s="1"/>
      <c r="L821" s="14"/>
      <c r="M821" s="1"/>
    </row>
    <row r="822" spans="3:13">
      <c r="C822" s="1"/>
      <c r="D822" s="1"/>
      <c r="E822" s="1"/>
      <c r="F822" s="1"/>
      <c r="G822" s="1"/>
      <c r="H822" s="1"/>
      <c r="I822" s="14"/>
      <c r="J822" s="1"/>
      <c r="K822" s="1"/>
      <c r="L822" s="14"/>
      <c r="M822" s="1"/>
    </row>
    <row r="823" spans="3:13">
      <c r="C823" s="1"/>
      <c r="D823" s="1"/>
      <c r="E823" s="1"/>
      <c r="F823" s="1"/>
      <c r="G823" s="1"/>
      <c r="H823" s="1"/>
      <c r="I823" s="14"/>
      <c r="J823" s="1"/>
      <c r="K823" s="1"/>
      <c r="L823" s="14"/>
      <c r="M823" s="1"/>
    </row>
    <row r="824" spans="3:13">
      <c r="C824" s="1"/>
      <c r="D824" s="1"/>
      <c r="E824" s="1"/>
      <c r="F824" s="1"/>
      <c r="G824" s="1"/>
      <c r="H824" s="1"/>
      <c r="I824" s="14"/>
      <c r="J824" s="1"/>
      <c r="K824" s="1"/>
      <c r="L824" s="14"/>
      <c r="M824" s="1"/>
    </row>
    <row r="825" spans="3:13">
      <c r="C825" s="1"/>
      <c r="D825" s="1"/>
      <c r="E825" s="1"/>
      <c r="F825" s="1"/>
      <c r="G825" s="1"/>
      <c r="H825" s="1"/>
      <c r="I825" s="14"/>
      <c r="J825" s="1"/>
      <c r="K825" s="1"/>
      <c r="L825" s="14"/>
      <c r="M825" s="1"/>
    </row>
    <row r="826" spans="3:13">
      <c r="C826" s="1"/>
      <c r="D826" s="1"/>
      <c r="E826" s="1"/>
      <c r="F826" s="1"/>
      <c r="G826" s="1"/>
      <c r="H826" s="1"/>
      <c r="I826" s="14"/>
      <c r="J826" s="1"/>
      <c r="K826" s="1"/>
      <c r="L826" s="14"/>
      <c r="M826" s="1"/>
    </row>
    <row r="827" spans="3:13">
      <c r="C827" s="1"/>
      <c r="D827" s="1"/>
      <c r="E827" s="1"/>
      <c r="F827" s="1"/>
      <c r="G827" s="1"/>
      <c r="H827" s="1"/>
      <c r="I827" s="14"/>
      <c r="J827" s="1"/>
      <c r="K827" s="1"/>
      <c r="L827" s="14"/>
      <c r="M827" s="1"/>
    </row>
    <row r="828" spans="3:13">
      <c r="C828" s="1"/>
      <c r="D828" s="1"/>
      <c r="E828" s="1"/>
      <c r="F828" s="1"/>
      <c r="G828" s="1"/>
      <c r="H828" s="1"/>
      <c r="I828" s="14"/>
      <c r="J828" s="1"/>
      <c r="K828" s="1"/>
      <c r="L828" s="14"/>
      <c r="M828" s="1"/>
    </row>
    <row r="829" spans="3:13">
      <c r="C829" s="1"/>
      <c r="D829" s="1"/>
      <c r="E829" s="1"/>
      <c r="F829" s="1"/>
      <c r="G829" s="1"/>
      <c r="H829" s="1"/>
      <c r="I829" s="14"/>
      <c r="J829" s="1"/>
      <c r="K829" s="1"/>
      <c r="L829" s="14"/>
      <c r="M829" s="1"/>
    </row>
    <row r="830" spans="3:13">
      <c r="C830" s="1"/>
      <c r="D830" s="1"/>
      <c r="E830" s="1"/>
      <c r="F830" s="1"/>
      <c r="G830" s="1"/>
      <c r="H830" s="1"/>
      <c r="I830" s="14"/>
      <c r="J830" s="1"/>
      <c r="K830" s="1"/>
      <c r="L830" s="14"/>
      <c r="M830" s="1"/>
    </row>
    <row r="831" spans="3:13">
      <c r="C831" s="1"/>
      <c r="D831" s="1"/>
      <c r="E831" s="1"/>
      <c r="F831" s="1"/>
      <c r="G831" s="1"/>
      <c r="H831" s="1"/>
      <c r="I831" s="14"/>
      <c r="J831" s="1"/>
      <c r="K831" s="1"/>
      <c r="L831" s="14"/>
      <c r="M831" s="1"/>
    </row>
    <row r="832" spans="3:13">
      <c r="C832" s="1"/>
      <c r="D832" s="1"/>
      <c r="E832" s="1"/>
      <c r="F832" s="1"/>
      <c r="G832" s="1"/>
      <c r="H832" s="1"/>
      <c r="I832" s="14"/>
      <c r="J832" s="1"/>
      <c r="K832" s="1"/>
      <c r="L832" s="14"/>
      <c r="M832" s="1"/>
    </row>
    <row r="833" spans="3:13">
      <c r="C833" s="1"/>
      <c r="D833" s="1"/>
      <c r="E833" s="1"/>
      <c r="F833" s="1"/>
      <c r="G833" s="1"/>
      <c r="H833" s="1"/>
      <c r="I833" s="14"/>
      <c r="J833" s="1"/>
      <c r="K833" s="1"/>
      <c r="L833" s="14"/>
      <c r="M833" s="1"/>
    </row>
    <row r="834" spans="3:13">
      <c r="C834" s="1"/>
      <c r="D834" s="1"/>
      <c r="E834" s="1"/>
      <c r="F834" s="1"/>
      <c r="G834" s="1"/>
      <c r="H834" s="1"/>
      <c r="I834" s="14"/>
      <c r="J834" s="1"/>
      <c r="K834" s="1"/>
      <c r="L834" s="14"/>
      <c r="M834" s="1"/>
    </row>
    <row r="835" spans="3:13">
      <c r="C835" s="1"/>
      <c r="D835" s="1"/>
      <c r="E835" s="1"/>
      <c r="F835" s="1"/>
      <c r="G835" s="1"/>
      <c r="H835" s="1"/>
      <c r="I835" s="14"/>
      <c r="J835" s="1"/>
      <c r="K835" s="1"/>
      <c r="L835" s="14"/>
      <c r="M835" s="1"/>
    </row>
    <row r="836" spans="3:13">
      <c r="C836" s="1"/>
      <c r="D836" s="1"/>
      <c r="E836" s="1"/>
      <c r="F836" s="1"/>
      <c r="G836" s="1"/>
      <c r="H836" s="1"/>
      <c r="I836" s="14"/>
      <c r="J836" s="1"/>
      <c r="K836" s="1"/>
      <c r="L836" s="14"/>
      <c r="M836" s="1"/>
    </row>
    <row r="837" spans="3:13">
      <c r="C837" s="1"/>
      <c r="D837" s="1"/>
      <c r="E837" s="1"/>
      <c r="F837" s="1"/>
      <c r="G837" s="1"/>
      <c r="H837" s="1"/>
      <c r="I837" s="14"/>
      <c r="J837" s="1"/>
      <c r="K837" s="1"/>
      <c r="L837" s="14"/>
      <c r="M837" s="1"/>
    </row>
    <row r="838" spans="3:13">
      <c r="C838" s="1"/>
      <c r="D838" s="1"/>
      <c r="E838" s="1"/>
      <c r="F838" s="1"/>
      <c r="G838" s="1"/>
      <c r="H838" s="1"/>
      <c r="I838" s="14"/>
      <c r="J838" s="1"/>
      <c r="K838" s="1"/>
      <c r="L838" s="14"/>
      <c r="M838" s="1"/>
    </row>
    <row r="839" spans="3:13">
      <c r="C839" s="1"/>
      <c r="D839" s="1"/>
      <c r="E839" s="1"/>
      <c r="F839" s="1"/>
      <c r="G839" s="1"/>
      <c r="H839" s="1"/>
      <c r="I839" s="14"/>
      <c r="J839" s="1"/>
      <c r="K839" s="1"/>
      <c r="L839" s="14"/>
      <c r="M839" s="1"/>
    </row>
    <row r="840" spans="3:13">
      <c r="C840" s="1"/>
      <c r="D840" s="1"/>
      <c r="E840" s="1"/>
      <c r="F840" s="1"/>
      <c r="G840" s="1"/>
      <c r="H840" s="1"/>
      <c r="I840" s="14"/>
      <c r="J840" s="1"/>
      <c r="K840" s="1"/>
      <c r="L840" s="14"/>
      <c r="M840" s="1"/>
    </row>
    <row r="841" spans="3:13">
      <c r="C841" s="1"/>
      <c r="D841" s="1"/>
      <c r="E841" s="1"/>
      <c r="F841" s="1"/>
      <c r="G841" s="1"/>
      <c r="H841" s="1"/>
      <c r="I841" s="14"/>
      <c r="J841" s="1"/>
      <c r="K841" s="1"/>
      <c r="L841" s="14"/>
      <c r="M841" s="1"/>
    </row>
    <row r="842" spans="3:13">
      <c r="C842" s="1"/>
      <c r="D842" s="1"/>
      <c r="E842" s="1"/>
      <c r="F842" s="1"/>
      <c r="G842" s="1"/>
      <c r="H842" s="1"/>
      <c r="I842" s="14"/>
      <c r="J842" s="1"/>
      <c r="K842" s="1"/>
      <c r="L842" s="14"/>
      <c r="M842" s="1"/>
    </row>
    <row r="843" spans="3:13">
      <c r="C843" s="1"/>
      <c r="D843" s="1"/>
      <c r="E843" s="1"/>
      <c r="F843" s="1"/>
      <c r="G843" s="1"/>
      <c r="H843" s="1"/>
      <c r="I843" s="14"/>
      <c r="J843" s="1"/>
      <c r="K843" s="1"/>
      <c r="L843" s="14"/>
      <c r="M843" s="1"/>
    </row>
    <row r="844" spans="3:13">
      <c r="C844" s="1"/>
      <c r="D844" s="1"/>
      <c r="E844" s="1"/>
      <c r="F844" s="1"/>
      <c r="G844" s="1"/>
      <c r="H844" s="1"/>
      <c r="I844" s="14"/>
      <c r="J844" s="1"/>
      <c r="K844" s="1"/>
      <c r="L844" s="14"/>
      <c r="M844" s="1"/>
    </row>
    <row r="845" spans="3:13">
      <c r="C845" s="1"/>
      <c r="D845" s="1"/>
      <c r="E845" s="1"/>
      <c r="F845" s="1"/>
      <c r="G845" s="1"/>
      <c r="H845" s="1"/>
      <c r="I845" s="14"/>
      <c r="J845" s="1"/>
      <c r="K845" s="1"/>
      <c r="L845" s="14"/>
      <c r="M845" s="1"/>
    </row>
    <row r="846" spans="3:13">
      <c r="C846" s="1"/>
      <c r="D846" s="1"/>
      <c r="E846" s="1"/>
      <c r="F846" s="1"/>
      <c r="G846" s="1"/>
      <c r="H846" s="1"/>
      <c r="I846" s="14"/>
      <c r="J846" s="1"/>
      <c r="K846" s="1"/>
      <c r="L846" s="14"/>
      <c r="M846" s="1"/>
    </row>
    <row r="847" spans="3:13">
      <c r="C847" s="1"/>
      <c r="D847" s="1"/>
      <c r="E847" s="1"/>
      <c r="F847" s="1"/>
      <c r="G847" s="1"/>
      <c r="H847" s="1"/>
      <c r="I847" s="14"/>
      <c r="J847" s="1"/>
      <c r="K847" s="1"/>
      <c r="L847" s="14"/>
      <c r="M847" s="1"/>
    </row>
    <row r="848" spans="3:13">
      <c r="C848" s="1"/>
      <c r="D848" s="1"/>
      <c r="E848" s="1"/>
      <c r="F848" s="1"/>
      <c r="G848" s="1"/>
      <c r="H848" s="1"/>
      <c r="I848" s="14"/>
      <c r="J848" s="1"/>
      <c r="K848" s="1"/>
      <c r="L848" s="14"/>
      <c r="M848" s="1"/>
    </row>
    <row r="849" spans="3:13">
      <c r="C849" s="1"/>
      <c r="D849" s="1"/>
      <c r="E849" s="1"/>
      <c r="F849" s="1"/>
      <c r="G849" s="1"/>
      <c r="H849" s="1"/>
      <c r="I849" s="14"/>
      <c r="J849" s="1"/>
      <c r="K849" s="1"/>
      <c r="L849" s="14"/>
      <c r="M849" s="1"/>
    </row>
    <row r="850" spans="3:13">
      <c r="C850" s="1"/>
      <c r="D850" s="1"/>
      <c r="E850" s="1"/>
      <c r="F850" s="1"/>
      <c r="G850" s="1"/>
      <c r="H850" s="1"/>
      <c r="I850" s="14"/>
      <c r="J850" s="1"/>
      <c r="K850" s="1"/>
      <c r="L850" s="14"/>
      <c r="M850" s="1"/>
    </row>
    <row r="851" spans="3:13">
      <c r="C851" s="1"/>
      <c r="D851" s="1"/>
      <c r="E851" s="1"/>
      <c r="F851" s="1"/>
      <c r="G851" s="1"/>
      <c r="H851" s="1"/>
      <c r="I851" s="14"/>
      <c r="J851" s="1"/>
      <c r="K851" s="1"/>
      <c r="L851" s="14"/>
      <c r="M851" s="1"/>
    </row>
    <row r="852" spans="3:13">
      <c r="C852" s="1"/>
      <c r="D852" s="1"/>
      <c r="E852" s="1"/>
      <c r="F852" s="1"/>
      <c r="G852" s="1"/>
      <c r="H852" s="1"/>
      <c r="I852" s="14"/>
      <c r="J852" s="1"/>
      <c r="K852" s="1"/>
      <c r="L852" s="14"/>
      <c r="M852" s="1"/>
    </row>
    <row r="853" spans="3:13">
      <c r="C853" s="1"/>
      <c r="D853" s="1"/>
      <c r="E853" s="1"/>
      <c r="F853" s="1"/>
      <c r="G853" s="1"/>
      <c r="H853" s="1"/>
      <c r="I853" s="14"/>
      <c r="J853" s="1"/>
      <c r="K853" s="1"/>
      <c r="L853" s="14"/>
      <c r="M853" s="1"/>
    </row>
    <row r="854" spans="3:13">
      <c r="C854" s="1"/>
      <c r="D854" s="1"/>
      <c r="E854" s="1"/>
      <c r="F854" s="1"/>
      <c r="G854" s="1"/>
      <c r="H854" s="1"/>
      <c r="I854" s="14"/>
      <c r="J854" s="1"/>
      <c r="K854" s="1"/>
      <c r="L854" s="14"/>
      <c r="M854" s="1"/>
    </row>
    <row r="855" spans="3:13">
      <c r="C855" s="1"/>
      <c r="D855" s="1"/>
      <c r="E855" s="1"/>
      <c r="F855" s="1"/>
      <c r="G855" s="1"/>
      <c r="H855" s="1"/>
      <c r="I855" s="14"/>
      <c r="J855" s="1"/>
      <c r="K855" s="1"/>
      <c r="L855" s="14"/>
      <c r="M855" s="1"/>
    </row>
    <row r="856" spans="3:13">
      <c r="C856" s="1"/>
      <c r="D856" s="1"/>
      <c r="E856" s="1"/>
      <c r="F856" s="1"/>
      <c r="G856" s="1"/>
      <c r="H856" s="1"/>
      <c r="I856" s="14"/>
      <c r="J856" s="1"/>
      <c r="K856" s="1"/>
      <c r="L856" s="14"/>
      <c r="M856" s="1"/>
    </row>
    <row r="857" spans="3:13">
      <c r="C857" s="1"/>
      <c r="D857" s="1"/>
      <c r="E857" s="1"/>
      <c r="F857" s="1"/>
      <c r="G857" s="1"/>
      <c r="H857" s="1"/>
      <c r="I857" s="14"/>
      <c r="J857" s="1"/>
      <c r="K857" s="1"/>
      <c r="L857" s="14"/>
      <c r="M857" s="1"/>
    </row>
    <row r="858" spans="3:13">
      <c r="C858" s="1"/>
      <c r="D858" s="1"/>
      <c r="E858" s="1"/>
      <c r="F858" s="1"/>
      <c r="G858" s="1"/>
      <c r="H858" s="1"/>
      <c r="I858" s="14"/>
      <c r="J858" s="1"/>
      <c r="K858" s="1"/>
      <c r="L858" s="14"/>
      <c r="M858" s="1"/>
    </row>
    <row r="859" spans="3:13">
      <c r="C859" s="1"/>
      <c r="D859" s="1"/>
      <c r="E859" s="1"/>
      <c r="F859" s="1"/>
      <c r="G859" s="1"/>
      <c r="H859" s="1"/>
      <c r="I859" s="14"/>
      <c r="J859" s="1"/>
      <c r="K859" s="1"/>
      <c r="L859" s="14"/>
      <c r="M859" s="1"/>
    </row>
    <row r="860" spans="3:13">
      <c r="C860" s="1"/>
      <c r="D860" s="1"/>
      <c r="E860" s="1"/>
      <c r="F860" s="1"/>
      <c r="G860" s="1"/>
      <c r="H860" s="1"/>
      <c r="I860" s="14"/>
      <c r="J860" s="1"/>
      <c r="K860" s="1"/>
      <c r="L860" s="14"/>
      <c r="M860" s="1"/>
    </row>
    <row r="861" spans="3:13">
      <c r="C861" s="1"/>
      <c r="D861" s="1"/>
      <c r="E861" s="1"/>
      <c r="F861" s="1"/>
      <c r="G861" s="1"/>
      <c r="H861" s="1"/>
      <c r="I861" s="14"/>
      <c r="J861" s="1"/>
      <c r="K861" s="1"/>
      <c r="L861" s="14"/>
      <c r="M861" s="1"/>
    </row>
    <row r="862" spans="3:13">
      <c r="C862" s="1"/>
      <c r="D862" s="1"/>
      <c r="E862" s="1"/>
      <c r="F862" s="1"/>
      <c r="G862" s="1"/>
      <c r="H862" s="1"/>
      <c r="I862" s="14"/>
      <c r="J862" s="1"/>
      <c r="K862" s="1"/>
      <c r="L862" s="14"/>
      <c r="M862" s="1"/>
    </row>
    <row r="863" spans="3:13">
      <c r="C863" s="1"/>
      <c r="D863" s="1"/>
      <c r="E863" s="1"/>
      <c r="F863" s="1"/>
      <c r="G863" s="1"/>
      <c r="H863" s="1"/>
      <c r="I863" s="14"/>
      <c r="J863" s="1"/>
      <c r="K863" s="1"/>
      <c r="L863" s="14"/>
      <c r="M863" s="1"/>
    </row>
    <row r="864" spans="3:13">
      <c r="C864" s="1"/>
      <c r="D864" s="1"/>
      <c r="E864" s="1"/>
      <c r="F864" s="1"/>
      <c r="G864" s="1"/>
      <c r="H864" s="1"/>
      <c r="I864" s="14"/>
      <c r="J864" s="1"/>
      <c r="K864" s="1"/>
      <c r="L864" s="14"/>
      <c r="M864" s="1"/>
    </row>
    <row r="865" spans="3:13">
      <c r="C865" s="1"/>
      <c r="D865" s="1"/>
      <c r="E865" s="1"/>
      <c r="F865" s="1"/>
      <c r="G865" s="1"/>
      <c r="H865" s="1"/>
      <c r="I865" s="14"/>
      <c r="J865" s="1"/>
      <c r="K865" s="1"/>
      <c r="L865" s="14"/>
      <c r="M865" s="1"/>
    </row>
    <row r="866" spans="3:13">
      <c r="C866" s="1"/>
      <c r="D866" s="1"/>
      <c r="E866" s="1"/>
      <c r="F866" s="1"/>
      <c r="G866" s="1"/>
      <c r="H866" s="1"/>
      <c r="I866" s="14"/>
      <c r="J866" s="1"/>
      <c r="K866" s="1"/>
      <c r="L866" s="14"/>
      <c r="M866" s="1"/>
    </row>
    <row r="867" spans="3:13">
      <c r="C867" s="1"/>
      <c r="D867" s="1"/>
      <c r="E867" s="1"/>
      <c r="F867" s="1"/>
      <c r="G867" s="1"/>
      <c r="H867" s="1"/>
      <c r="I867" s="14"/>
      <c r="J867" s="1"/>
      <c r="K867" s="1"/>
      <c r="L867" s="14"/>
      <c r="M867" s="1"/>
    </row>
    <row r="868" spans="3:13">
      <c r="C868" s="1"/>
      <c r="D868" s="1"/>
      <c r="E868" s="1"/>
      <c r="F868" s="1"/>
      <c r="G868" s="1"/>
      <c r="H868" s="1"/>
      <c r="I868" s="14"/>
      <c r="J868" s="1"/>
      <c r="K868" s="1"/>
      <c r="L868" s="14"/>
      <c r="M868" s="1"/>
    </row>
    <row r="869" spans="3:13">
      <c r="C869" s="1"/>
      <c r="D869" s="1"/>
      <c r="E869" s="1"/>
      <c r="F869" s="1"/>
      <c r="G869" s="1"/>
      <c r="H869" s="1"/>
      <c r="I869" s="14"/>
      <c r="J869" s="1"/>
      <c r="K869" s="1"/>
      <c r="L869" s="14"/>
      <c r="M869" s="1"/>
    </row>
    <row r="870" spans="3:13">
      <c r="C870" s="1"/>
      <c r="D870" s="1"/>
      <c r="E870" s="1"/>
      <c r="F870" s="1"/>
      <c r="G870" s="1"/>
      <c r="H870" s="1"/>
      <c r="I870" s="14"/>
      <c r="J870" s="1"/>
      <c r="K870" s="1"/>
      <c r="L870" s="14"/>
      <c r="M870" s="1"/>
    </row>
    <row r="871" spans="3:13">
      <c r="C871" s="1"/>
      <c r="D871" s="1"/>
      <c r="E871" s="1"/>
      <c r="F871" s="1"/>
      <c r="G871" s="1"/>
      <c r="H871" s="1"/>
      <c r="I871" s="14"/>
      <c r="J871" s="1"/>
      <c r="K871" s="1"/>
      <c r="L871" s="14"/>
      <c r="M871" s="1"/>
    </row>
    <row r="872" spans="3:13">
      <c r="C872" s="1"/>
      <c r="D872" s="1"/>
      <c r="E872" s="1"/>
      <c r="F872" s="1"/>
      <c r="G872" s="1"/>
      <c r="H872" s="1"/>
      <c r="I872" s="14"/>
      <c r="J872" s="1"/>
      <c r="K872" s="1"/>
      <c r="L872" s="14"/>
      <c r="M872" s="1"/>
    </row>
    <row r="873" spans="3:13">
      <c r="C873" s="1"/>
      <c r="D873" s="1"/>
      <c r="E873" s="1"/>
      <c r="F873" s="1"/>
      <c r="G873" s="1"/>
      <c r="H873" s="1"/>
      <c r="I873" s="14"/>
      <c r="J873" s="1"/>
      <c r="K873" s="1"/>
      <c r="L873" s="14"/>
      <c r="M873" s="1"/>
    </row>
    <row r="874" spans="3:13">
      <c r="C874" s="1"/>
      <c r="D874" s="1"/>
      <c r="E874" s="1"/>
      <c r="F874" s="1"/>
      <c r="G874" s="1"/>
      <c r="H874" s="1"/>
      <c r="I874" s="14"/>
      <c r="J874" s="1"/>
      <c r="K874" s="1"/>
      <c r="L874" s="14"/>
      <c r="M874" s="1"/>
    </row>
    <row r="875" spans="3:13">
      <c r="C875" s="1"/>
      <c r="D875" s="1"/>
      <c r="E875" s="1"/>
      <c r="F875" s="1"/>
      <c r="G875" s="1"/>
      <c r="H875" s="1"/>
      <c r="I875" s="14"/>
      <c r="J875" s="1"/>
      <c r="K875" s="1"/>
      <c r="L875" s="14"/>
      <c r="M875" s="1"/>
    </row>
    <row r="876" spans="3:13">
      <c r="C876" s="1"/>
      <c r="D876" s="1"/>
      <c r="E876" s="1"/>
      <c r="F876" s="1"/>
      <c r="G876" s="1"/>
      <c r="H876" s="1"/>
      <c r="I876" s="14"/>
      <c r="J876" s="1"/>
      <c r="K876" s="1"/>
      <c r="L876" s="14"/>
      <c r="M876" s="1"/>
    </row>
    <row r="877" spans="3:13">
      <c r="C877" s="1"/>
      <c r="D877" s="1"/>
      <c r="E877" s="1"/>
      <c r="F877" s="1"/>
      <c r="G877" s="1"/>
      <c r="H877" s="1"/>
      <c r="I877" s="14"/>
      <c r="J877" s="1"/>
      <c r="K877" s="1"/>
      <c r="L877" s="14"/>
      <c r="M877" s="1"/>
    </row>
    <row r="878" spans="3:13">
      <c r="C878" s="1"/>
      <c r="D878" s="1"/>
      <c r="E878" s="1"/>
      <c r="F878" s="1"/>
      <c r="G878" s="1"/>
      <c r="H878" s="1"/>
      <c r="I878" s="14"/>
      <c r="J878" s="1"/>
      <c r="K878" s="1"/>
      <c r="L878" s="14"/>
      <c r="M878" s="1"/>
    </row>
    <row r="879" spans="3:13">
      <c r="C879" s="1"/>
      <c r="D879" s="1"/>
      <c r="E879" s="1"/>
      <c r="F879" s="1"/>
      <c r="G879" s="1"/>
      <c r="H879" s="1"/>
      <c r="I879" s="14"/>
      <c r="J879" s="1"/>
      <c r="K879" s="1"/>
      <c r="L879" s="14"/>
      <c r="M879" s="1"/>
    </row>
    <row r="880" spans="3:13">
      <c r="C880" s="1"/>
      <c r="D880" s="1"/>
      <c r="E880" s="1"/>
      <c r="F880" s="1"/>
      <c r="G880" s="1"/>
      <c r="H880" s="1"/>
      <c r="I880" s="14"/>
      <c r="J880" s="1"/>
      <c r="K880" s="1"/>
      <c r="L880" s="14"/>
      <c r="M880" s="1"/>
    </row>
    <row r="881" spans="3:13">
      <c r="C881" s="1"/>
      <c r="D881" s="1"/>
      <c r="E881" s="1"/>
      <c r="F881" s="1"/>
      <c r="G881" s="1"/>
      <c r="H881" s="1"/>
      <c r="I881" s="14"/>
      <c r="J881" s="1"/>
      <c r="K881" s="1"/>
      <c r="L881" s="14"/>
      <c r="M881" s="1"/>
    </row>
    <row r="882" spans="3:13">
      <c r="C882" s="1"/>
      <c r="D882" s="1"/>
      <c r="E882" s="1"/>
      <c r="F882" s="1"/>
      <c r="G882" s="1"/>
      <c r="H882" s="1"/>
      <c r="I882" s="14"/>
      <c r="J882" s="1"/>
      <c r="K882" s="1"/>
      <c r="L882" s="14"/>
      <c r="M882" s="1"/>
    </row>
    <row r="883" spans="3:13">
      <c r="C883" s="1"/>
      <c r="D883" s="1"/>
      <c r="E883" s="1"/>
      <c r="F883" s="1"/>
      <c r="G883" s="1"/>
      <c r="H883" s="1"/>
      <c r="I883" s="14"/>
      <c r="J883" s="1"/>
      <c r="K883" s="1"/>
      <c r="L883" s="14"/>
      <c r="M883" s="1"/>
    </row>
    <row r="884" spans="3:13">
      <c r="C884" s="1"/>
      <c r="D884" s="1"/>
      <c r="E884" s="1"/>
      <c r="F884" s="1"/>
      <c r="G884" s="1"/>
      <c r="H884" s="1"/>
      <c r="I884" s="14"/>
      <c r="J884" s="1"/>
      <c r="K884" s="1"/>
      <c r="L884" s="14"/>
      <c r="M884" s="1"/>
    </row>
    <row r="885" spans="3:13">
      <c r="C885" s="1"/>
      <c r="D885" s="1"/>
      <c r="E885" s="1"/>
      <c r="F885" s="1"/>
      <c r="G885" s="1"/>
      <c r="H885" s="1"/>
      <c r="I885" s="14"/>
      <c r="J885" s="1"/>
      <c r="K885" s="1"/>
      <c r="L885" s="14"/>
      <c r="M885" s="1"/>
    </row>
    <row r="886" spans="3:13">
      <c r="C886" s="1"/>
      <c r="D886" s="1"/>
      <c r="E886" s="1"/>
      <c r="F886" s="1"/>
      <c r="G886" s="1"/>
      <c r="H886" s="1"/>
      <c r="I886" s="14"/>
      <c r="J886" s="1"/>
      <c r="K886" s="1"/>
      <c r="L886" s="14"/>
      <c r="M886" s="1"/>
    </row>
    <row r="887" spans="3:13">
      <c r="C887" s="1"/>
      <c r="D887" s="1"/>
      <c r="E887" s="1"/>
      <c r="F887" s="1"/>
      <c r="G887" s="1"/>
      <c r="H887" s="1"/>
      <c r="I887" s="14"/>
      <c r="J887" s="1"/>
      <c r="K887" s="1"/>
      <c r="L887" s="14"/>
      <c r="M887" s="1"/>
    </row>
    <row r="888" spans="3:13">
      <c r="C888" s="1"/>
      <c r="D888" s="1"/>
      <c r="E888" s="1"/>
      <c r="F888" s="1"/>
      <c r="G888" s="1"/>
      <c r="H888" s="1"/>
      <c r="I888" s="14"/>
      <c r="J888" s="1"/>
      <c r="K888" s="1"/>
      <c r="L888" s="14"/>
      <c r="M888" s="1"/>
    </row>
    <row r="889" spans="3:13">
      <c r="C889" s="1"/>
      <c r="D889" s="1"/>
      <c r="E889" s="1"/>
      <c r="F889" s="1"/>
      <c r="G889" s="1"/>
      <c r="H889" s="1"/>
      <c r="I889" s="14"/>
      <c r="J889" s="1"/>
      <c r="K889" s="1"/>
      <c r="L889" s="14"/>
      <c r="M889" s="1"/>
    </row>
    <row r="890" spans="3:13">
      <c r="C890" s="1"/>
      <c r="D890" s="1"/>
      <c r="E890" s="1"/>
      <c r="F890" s="1"/>
      <c r="G890" s="1"/>
      <c r="H890" s="1"/>
      <c r="I890" s="14"/>
      <c r="J890" s="1"/>
      <c r="K890" s="1"/>
      <c r="L890" s="14"/>
      <c r="M890" s="1"/>
    </row>
    <row r="891" spans="3:13">
      <c r="C891" s="1"/>
      <c r="D891" s="1"/>
      <c r="E891" s="1"/>
      <c r="F891" s="1"/>
      <c r="G891" s="1"/>
      <c r="H891" s="1"/>
      <c r="I891" s="14"/>
      <c r="J891" s="1"/>
      <c r="K891" s="1"/>
      <c r="L891" s="14"/>
      <c r="M891" s="1"/>
    </row>
    <row r="892" spans="3:13">
      <c r="C892" s="1"/>
      <c r="D892" s="1"/>
      <c r="E892" s="1"/>
      <c r="F892" s="1"/>
      <c r="G892" s="1"/>
      <c r="H892" s="1"/>
      <c r="I892" s="14"/>
      <c r="J892" s="1"/>
      <c r="K892" s="1"/>
      <c r="L892" s="14"/>
      <c r="M892" s="1"/>
    </row>
    <row r="893" spans="3:13">
      <c r="C893" s="1"/>
      <c r="D893" s="1"/>
      <c r="E893" s="1"/>
      <c r="F893" s="1"/>
      <c r="G893" s="1"/>
      <c r="H893" s="1"/>
      <c r="I893" s="14"/>
      <c r="J893" s="1"/>
      <c r="K893" s="1"/>
      <c r="L893" s="14"/>
      <c r="M893" s="1"/>
    </row>
    <row r="894" spans="3:13">
      <c r="C894" s="1"/>
      <c r="D894" s="1"/>
      <c r="E894" s="1"/>
      <c r="F894" s="1"/>
      <c r="G894" s="1"/>
      <c r="H894" s="1"/>
      <c r="I894" s="14"/>
      <c r="J894" s="1"/>
      <c r="K894" s="1"/>
      <c r="L894" s="14"/>
      <c r="M894" s="1"/>
    </row>
    <row r="895" spans="3:13">
      <c r="C895" s="1"/>
      <c r="D895" s="1"/>
      <c r="E895" s="1"/>
      <c r="F895" s="1"/>
      <c r="G895" s="1"/>
      <c r="H895" s="1"/>
      <c r="I895" s="14"/>
      <c r="J895" s="1"/>
      <c r="K895" s="1"/>
      <c r="L895" s="14"/>
      <c r="M895" s="1"/>
    </row>
    <row r="896" spans="3:13">
      <c r="C896" s="1"/>
      <c r="D896" s="1"/>
      <c r="E896" s="1"/>
      <c r="F896" s="1"/>
      <c r="G896" s="1"/>
      <c r="H896" s="1"/>
      <c r="I896" s="14"/>
      <c r="J896" s="1"/>
      <c r="K896" s="1"/>
      <c r="L896" s="14"/>
      <c r="M896" s="1"/>
    </row>
    <row r="897" spans="3:13">
      <c r="C897" s="1"/>
      <c r="D897" s="1"/>
      <c r="E897" s="1"/>
      <c r="F897" s="1"/>
      <c r="G897" s="1"/>
      <c r="H897" s="1"/>
      <c r="I897" s="14"/>
      <c r="J897" s="1"/>
      <c r="K897" s="1"/>
      <c r="L897" s="14"/>
      <c r="M897" s="1"/>
    </row>
    <row r="898" spans="3:13">
      <c r="C898" s="1"/>
      <c r="D898" s="1"/>
      <c r="E898" s="1"/>
      <c r="F898" s="1"/>
      <c r="G898" s="1"/>
      <c r="H898" s="1"/>
      <c r="I898" s="14"/>
      <c r="J898" s="1"/>
      <c r="K898" s="1"/>
      <c r="L898" s="14"/>
      <c r="M898" s="1"/>
    </row>
    <row r="899" spans="3:13">
      <c r="C899" s="1"/>
      <c r="D899" s="1"/>
      <c r="E899" s="1"/>
      <c r="F899" s="1"/>
      <c r="G899" s="1"/>
      <c r="H899" s="1"/>
      <c r="I899" s="14"/>
      <c r="J899" s="1"/>
      <c r="K899" s="1"/>
      <c r="L899" s="14"/>
      <c r="M899" s="1"/>
    </row>
    <row r="900" spans="3:13">
      <c r="C900" s="1"/>
      <c r="D900" s="1"/>
      <c r="E900" s="1"/>
      <c r="F900" s="1"/>
      <c r="G900" s="1"/>
      <c r="H900" s="1"/>
      <c r="I900" s="14"/>
      <c r="J900" s="1"/>
      <c r="K900" s="1"/>
      <c r="L900" s="14"/>
      <c r="M900" s="1"/>
    </row>
    <row r="901" spans="3:13">
      <c r="C901" s="1"/>
      <c r="D901" s="1"/>
      <c r="E901" s="1"/>
      <c r="F901" s="1"/>
      <c r="G901" s="1"/>
      <c r="H901" s="1"/>
      <c r="I901" s="14"/>
      <c r="J901" s="1"/>
      <c r="K901" s="1"/>
      <c r="L901" s="14"/>
      <c r="M901" s="1"/>
    </row>
    <row r="902" spans="3:13">
      <c r="C902" s="1"/>
      <c r="D902" s="1"/>
      <c r="E902" s="1"/>
      <c r="F902" s="1"/>
      <c r="G902" s="1"/>
      <c r="H902" s="1"/>
      <c r="I902" s="14"/>
      <c r="J902" s="1"/>
      <c r="K902" s="1"/>
      <c r="L902" s="14"/>
      <c r="M902" s="1"/>
    </row>
    <row r="903" spans="3:13">
      <c r="C903" s="1"/>
      <c r="D903" s="1"/>
      <c r="E903" s="1"/>
      <c r="F903" s="1"/>
      <c r="G903" s="1"/>
      <c r="H903" s="1"/>
      <c r="I903" s="14"/>
      <c r="J903" s="1"/>
      <c r="K903" s="1"/>
      <c r="L903" s="14"/>
      <c r="M903" s="1"/>
    </row>
    <row r="904" spans="3:13">
      <c r="C904" s="1"/>
      <c r="D904" s="1"/>
      <c r="E904" s="1"/>
      <c r="F904" s="1"/>
      <c r="G904" s="1"/>
      <c r="H904" s="1"/>
      <c r="I904" s="14"/>
      <c r="J904" s="1"/>
      <c r="K904" s="1"/>
      <c r="L904" s="14"/>
      <c r="M904" s="1"/>
    </row>
    <row r="905" spans="3:13">
      <c r="C905" s="1"/>
      <c r="D905" s="1"/>
      <c r="E905" s="1"/>
      <c r="F905" s="1"/>
      <c r="G905" s="1"/>
      <c r="H905" s="1"/>
      <c r="I905" s="14"/>
      <c r="J905" s="1"/>
      <c r="K905" s="1"/>
      <c r="L905" s="14"/>
      <c r="M905" s="1"/>
    </row>
    <row r="906" spans="3:13">
      <c r="C906" s="1"/>
      <c r="D906" s="1"/>
      <c r="E906" s="1"/>
      <c r="F906" s="1"/>
      <c r="G906" s="1"/>
      <c r="H906" s="1"/>
      <c r="I906" s="14"/>
      <c r="J906" s="1"/>
      <c r="K906" s="1"/>
      <c r="L906" s="14"/>
      <c r="M906" s="1"/>
    </row>
    <row r="907" spans="3:13">
      <c r="C907" s="1"/>
      <c r="D907" s="1"/>
      <c r="E907" s="1"/>
      <c r="F907" s="1"/>
      <c r="G907" s="1"/>
      <c r="H907" s="1"/>
      <c r="I907" s="14"/>
      <c r="J907" s="1"/>
      <c r="K907" s="1"/>
      <c r="L907" s="14"/>
      <c r="M907" s="1"/>
    </row>
    <row r="908" spans="3:13">
      <c r="C908" s="1"/>
      <c r="D908" s="1"/>
      <c r="E908" s="1"/>
      <c r="F908" s="1"/>
      <c r="G908" s="1"/>
      <c r="H908" s="1"/>
      <c r="I908" s="14"/>
      <c r="J908" s="1"/>
      <c r="K908" s="1"/>
      <c r="L908" s="14"/>
      <c r="M908" s="1"/>
    </row>
    <row r="909" spans="3:13">
      <c r="C909" s="1"/>
      <c r="D909" s="1"/>
      <c r="E909" s="1"/>
      <c r="F909" s="1"/>
      <c r="G909" s="1"/>
      <c r="H909" s="1"/>
      <c r="I909" s="14"/>
      <c r="J909" s="1"/>
      <c r="K909" s="1"/>
      <c r="L909" s="14"/>
      <c r="M909" s="1"/>
    </row>
    <row r="910" spans="3:13">
      <c r="C910" s="1"/>
      <c r="D910" s="1"/>
      <c r="E910" s="1"/>
      <c r="F910" s="1"/>
      <c r="G910" s="1"/>
      <c r="H910" s="1"/>
      <c r="I910" s="14"/>
      <c r="J910" s="1"/>
      <c r="K910" s="1"/>
      <c r="L910" s="14"/>
      <c r="M910" s="1"/>
    </row>
    <row r="911" spans="3:13">
      <c r="C911" s="1"/>
      <c r="D911" s="1"/>
      <c r="E911" s="1"/>
      <c r="F911" s="1"/>
      <c r="G911" s="1"/>
      <c r="H911" s="1"/>
      <c r="I911" s="14"/>
      <c r="J911" s="1"/>
      <c r="K911" s="1"/>
      <c r="L911" s="14"/>
      <c r="M911" s="1"/>
    </row>
    <row r="912" spans="3:13">
      <c r="C912" s="1"/>
      <c r="D912" s="1"/>
      <c r="E912" s="1"/>
      <c r="F912" s="1"/>
      <c r="G912" s="1"/>
      <c r="H912" s="1"/>
      <c r="I912" s="14"/>
      <c r="J912" s="1"/>
      <c r="K912" s="1"/>
      <c r="L912" s="14"/>
      <c r="M912" s="1"/>
    </row>
    <row r="913" spans="3:13">
      <c r="C913" s="1"/>
      <c r="D913" s="1"/>
      <c r="E913" s="1"/>
      <c r="F913" s="1"/>
      <c r="G913" s="1"/>
      <c r="H913" s="1"/>
      <c r="I913" s="14"/>
      <c r="J913" s="1"/>
      <c r="K913" s="1"/>
      <c r="L913" s="14"/>
      <c r="M913" s="1"/>
    </row>
    <row r="914" spans="3:13">
      <c r="C914" s="1"/>
      <c r="D914" s="1"/>
      <c r="E914" s="1"/>
      <c r="F914" s="1"/>
      <c r="G914" s="1"/>
      <c r="H914" s="1"/>
      <c r="I914" s="14"/>
      <c r="J914" s="1"/>
      <c r="K914" s="1"/>
      <c r="L914" s="14"/>
      <c r="M914" s="1"/>
    </row>
    <row r="915" spans="3:13">
      <c r="C915" s="1"/>
      <c r="D915" s="1"/>
      <c r="E915" s="1"/>
      <c r="F915" s="1"/>
      <c r="G915" s="1"/>
      <c r="H915" s="1"/>
      <c r="I915" s="14"/>
      <c r="J915" s="1"/>
      <c r="K915" s="1"/>
      <c r="L915" s="14"/>
      <c r="M915" s="1"/>
    </row>
    <row r="916" spans="3:13">
      <c r="C916" s="1"/>
      <c r="D916" s="1"/>
      <c r="E916" s="1"/>
      <c r="F916" s="1"/>
      <c r="G916" s="1"/>
      <c r="H916" s="1"/>
      <c r="I916" s="14"/>
      <c r="J916" s="1"/>
      <c r="K916" s="1"/>
      <c r="L916" s="14"/>
      <c r="M916" s="1"/>
    </row>
    <row r="917" spans="3:13">
      <c r="C917" s="1"/>
      <c r="D917" s="1"/>
      <c r="E917" s="1"/>
      <c r="F917" s="1"/>
      <c r="G917" s="1"/>
      <c r="H917" s="1"/>
      <c r="I917" s="14"/>
      <c r="J917" s="1"/>
      <c r="K917" s="1"/>
      <c r="L917" s="14"/>
      <c r="M917" s="1"/>
    </row>
    <row r="918" spans="3:13">
      <c r="C918" s="1"/>
      <c r="D918" s="1"/>
      <c r="E918" s="1"/>
      <c r="F918" s="1"/>
      <c r="G918" s="1"/>
      <c r="H918" s="1"/>
      <c r="I918" s="14"/>
      <c r="J918" s="1"/>
      <c r="K918" s="1"/>
      <c r="L918" s="14"/>
      <c r="M918" s="1"/>
    </row>
    <row r="919" spans="3:13">
      <c r="C919" s="1"/>
      <c r="D919" s="1"/>
      <c r="E919" s="1"/>
      <c r="F919" s="1"/>
      <c r="G919" s="1"/>
      <c r="H919" s="1"/>
      <c r="I919" s="14"/>
      <c r="J919" s="1"/>
      <c r="K919" s="1"/>
      <c r="L919" s="14"/>
      <c r="M919" s="1"/>
    </row>
    <row r="920" spans="3:13">
      <c r="C920" s="1"/>
      <c r="D920" s="1"/>
      <c r="E920" s="1"/>
      <c r="F920" s="1"/>
      <c r="G920" s="1"/>
      <c r="H920" s="1"/>
      <c r="I920" s="14"/>
      <c r="J920" s="1"/>
      <c r="K920" s="1"/>
      <c r="L920" s="14"/>
      <c r="M920" s="1"/>
    </row>
    <row r="921" spans="3:13">
      <c r="C921" s="1"/>
      <c r="D921" s="1"/>
      <c r="E921" s="1"/>
      <c r="F921" s="1"/>
      <c r="G921" s="1"/>
      <c r="H921" s="1"/>
      <c r="I921" s="14"/>
      <c r="J921" s="1"/>
      <c r="K921" s="1"/>
      <c r="L921" s="14"/>
      <c r="M921" s="1"/>
    </row>
    <row r="922" spans="3:13">
      <c r="C922" s="1"/>
      <c r="D922" s="1"/>
      <c r="E922" s="1"/>
      <c r="F922" s="1"/>
      <c r="G922" s="1"/>
      <c r="H922" s="1"/>
      <c r="I922" s="14"/>
      <c r="J922" s="1"/>
      <c r="K922" s="1"/>
      <c r="L922" s="14"/>
      <c r="M922" s="1"/>
    </row>
    <row r="923" spans="3:13">
      <c r="C923" s="1"/>
      <c r="D923" s="1"/>
      <c r="E923" s="1"/>
      <c r="F923" s="1"/>
      <c r="G923" s="1"/>
      <c r="H923" s="1"/>
      <c r="I923" s="14"/>
      <c r="J923" s="1"/>
      <c r="K923" s="1"/>
      <c r="L923" s="14"/>
      <c r="M923" s="1"/>
    </row>
    <row r="924" spans="3:13">
      <c r="C924" s="1"/>
      <c r="D924" s="1"/>
      <c r="E924" s="1"/>
      <c r="F924" s="1"/>
      <c r="G924" s="1"/>
      <c r="H924" s="1"/>
      <c r="I924" s="14"/>
      <c r="J924" s="1"/>
      <c r="K924" s="1"/>
      <c r="L924" s="14"/>
      <c r="M924" s="1"/>
    </row>
    <row r="925" spans="3:13">
      <c r="C925" s="1"/>
      <c r="D925" s="1"/>
      <c r="E925" s="1"/>
      <c r="F925" s="1"/>
      <c r="G925" s="1"/>
      <c r="H925" s="1"/>
      <c r="I925" s="14"/>
      <c r="J925" s="1"/>
      <c r="K925" s="1"/>
      <c r="L925" s="14"/>
      <c r="M925" s="1"/>
    </row>
    <row r="926" spans="3:13">
      <c r="C926" s="1"/>
      <c r="D926" s="1"/>
      <c r="E926" s="1"/>
      <c r="F926" s="1"/>
      <c r="G926" s="1"/>
      <c r="H926" s="1"/>
      <c r="I926" s="14"/>
      <c r="J926" s="1"/>
      <c r="K926" s="1"/>
      <c r="L926" s="14"/>
      <c r="M926" s="1"/>
    </row>
    <row r="927" spans="3:13">
      <c r="C927" s="1"/>
      <c r="D927" s="1"/>
      <c r="E927" s="1"/>
      <c r="F927" s="1"/>
      <c r="G927" s="1"/>
      <c r="H927" s="1"/>
      <c r="I927" s="14"/>
      <c r="J927" s="1"/>
      <c r="K927" s="1"/>
      <c r="L927" s="14"/>
      <c r="M927" s="1"/>
    </row>
    <row r="928" spans="3:13">
      <c r="C928" s="1"/>
      <c r="D928" s="1"/>
      <c r="E928" s="1"/>
      <c r="F928" s="1"/>
      <c r="G928" s="1"/>
      <c r="H928" s="1"/>
      <c r="I928" s="14"/>
      <c r="J928" s="1"/>
      <c r="K928" s="1"/>
      <c r="L928" s="14"/>
      <c r="M928" s="1"/>
    </row>
    <row r="929" spans="3:13">
      <c r="C929" s="1"/>
      <c r="D929" s="1"/>
      <c r="E929" s="1"/>
      <c r="F929" s="1"/>
      <c r="G929" s="1"/>
      <c r="H929" s="1"/>
      <c r="I929" s="14"/>
      <c r="J929" s="1"/>
      <c r="K929" s="1"/>
      <c r="L929" s="14"/>
      <c r="M929" s="1"/>
    </row>
    <row r="930" spans="3:13">
      <c r="C930" s="1"/>
      <c r="D930" s="1"/>
      <c r="E930" s="1"/>
      <c r="F930" s="1"/>
      <c r="G930" s="1"/>
      <c r="H930" s="1"/>
      <c r="I930" s="14"/>
      <c r="J930" s="1"/>
      <c r="K930" s="1"/>
      <c r="L930" s="14"/>
      <c r="M930" s="1"/>
    </row>
    <row r="931" spans="3:13">
      <c r="C931" s="1"/>
      <c r="D931" s="1"/>
      <c r="E931" s="1"/>
      <c r="F931" s="1"/>
      <c r="G931" s="1"/>
      <c r="H931" s="1"/>
      <c r="I931" s="14"/>
      <c r="J931" s="1"/>
      <c r="K931" s="1"/>
      <c r="L931" s="14"/>
      <c r="M931" s="1"/>
    </row>
    <row r="932" spans="3:13">
      <c r="C932" s="1"/>
      <c r="D932" s="1"/>
      <c r="E932" s="1"/>
      <c r="F932" s="1"/>
      <c r="G932" s="1"/>
      <c r="H932" s="1"/>
      <c r="I932" s="14"/>
      <c r="J932" s="1"/>
      <c r="K932" s="1"/>
      <c r="L932" s="14"/>
      <c r="M932" s="1"/>
    </row>
    <row r="933" spans="3:13">
      <c r="C933" s="1"/>
      <c r="D933" s="1"/>
      <c r="E933" s="1"/>
      <c r="F933" s="1"/>
      <c r="G933" s="1"/>
      <c r="H933" s="1"/>
      <c r="I933" s="14"/>
      <c r="J933" s="1"/>
      <c r="K933" s="1"/>
      <c r="L933" s="14"/>
      <c r="M933" s="1"/>
    </row>
    <row r="934" spans="3:13">
      <c r="C934" s="1"/>
      <c r="D934" s="1"/>
      <c r="E934" s="1"/>
      <c r="F934" s="1"/>
      <c r="G934" s="1"/>
      <c r="H934" s="1"/>
      <c r="I934" s="14"/>
      <c r="J934" s="1"/>
      <c r="K934" s="1"/>
      <c r="L934" s="14"/>
      <c r="M934" s="1"/>
    </row>
    <row r="935" spans="3:13">
      <c r="C935" s="1"/>
      <c r="D935" s="1"/>
      <c r="E935" s="1"/>
      <c r="F935" s="1"/>
      <c r="G935" s="1"/>
      <c r="H935" s="1"/>
      <c r="I935" s="14"/>
      <c r="J935" s="1"/>
      <c r="K935" s="1"/>
      <c r="L935" s="14"/>
      <c r="M935" s="1"/>
    </row>
    <row r="936" spans="3:13">
      <c r="C936" s="1"/>
      <c r="D936" s="1"/>
      <c r="E936" s="1"/>
      <c r="F936" s="1"/>
      <c r="G936" s="1"/>
      <c r="H936" s="1"/>
      <c r="I936" s="14"/>
      <c r="J936" s="1"/>
      <c r="K936" s="1"/>
      <c r="L936" s="14"/>
      <c r="M936" s="1"/>
    </row>
    <row r="937" spans="3:13">
      <c r="C937" s="1"/>
      <c r="D937" s="1"/>
      <c r="E937" s="1"/>
      <c r="F937" s="1"/>
      <c r="G937" s="1"/>
      <c r="H937" s="1"/>
      <c r="I937" s="14"/>
      <c r="J937" s="1"/>
      <c r="K937" s="1"/>
      <c r="L937" s="14"/>
      <c r="M937" s="1"/>
    </row>
    <row r="938" spans="3:13">
      <c r="C938" s="1"/>
      <c r="D938" s="1"/>
      <c r="E938" s="1"/>
      <c r="F938" s="1"/>
      <c r="G938" s="1"/>
      <c r="H938" s="1"/>
      <c r="I938" s="14"/>
      <c r="J938" s="1"/>
      <c r="K938" s="1"/>
      <c r="L938" s="14"/>
      <c r="M938" s="1"/>
    </row>
    <row r="939" spans="3:13">
      <c r="C939" s="1"/>
      <c r="D939" s="1"/>
      <c r="E939" s="1"/>
      <c r="F939" s="1"/>
      <c r="G939" s="1"/>
      <c r="H939" s="1"/>
      <c r="I939" s="14"/>
      <c r="J939" s="1"/>
      <c r="K939" s="1"/>
      <c r="L939" s="14"/>
      <c r="M939" s="1"/>
    </row>
    <row r="940" spans="3:13">
      <c r="C940" s="1"/>
      <c r="D940" s="1"/>
      <c r="E940" s="1"/>
      <c r="F940" s="1"/>
      <c r="G940" s="1"/>
      <c r="H940" s="1"/>
      <c r="I940" s="14"/>
      <c r="J940" s="1"/>
      <c r="K940" s="1"/>
      <c r="L940" s="14"/>
      <c r="M940" s="1"/>
    </row>
    <row r="941" spans="3:13">
      <c r="C941" s="1"/>
      <c r="D941" s="1"/>
      <c r="E941" s="1"/>
      <c r="F941" s="1"/>
      <c r="G941" s="1"/>
      <c r="H941" s="1"/>
      <c r="I941" s="14"/>
      <c r="J941" s="1"/>
      <c r="K941" s="1"/>
      <c r="L941" s="14"/>
      <c r="M941" s="1"/>
    </row>
    <row r="942" spans="3:13">
      <c r="C942" s="1"/>
      <c r="D942" s="1"/>
      <c r="E942" s="1"/>
      <c r="F942" s="1"/>
      <c r="G942" s="1"/>
      <c r="H942" s="1"/>
      <c r="I942" s="14"/>
      <c r="J942" s="1"/>
      <c r="K942" s="1"/>
      <c r="L942" s="14"/>
      <c r="M942" s="1"/>
    </row>
    <row r="943" spans="3:13">
      <c r="C943" s="1"/>
      <c r="D943" s="1"/>
      <c r="E943" s="1"/>
      <c r="F943" s="1"/>
      <c r="G943" s="1"/>
      <c r="H943" s="1"/>
      <c r="I943" s="14"/>
      <c r="J943" s="1"/>
      <c r="K943" s="1"/>
      <c r="L943" s="14"/>
      <c r="M943" s="1"/>
    </row>
    <row r="944" spans="3:13">
      <c r="C944" s="1"/>
      <c r="D944" s="1"/>
      <c r="E944" s="1"/>
      <c r="F944" s="1"/>
      <c r="G944" s="1"/>
      <c r="H944" s="1"/>
      <c r="I944" s="14"/>
      <c r="J944" s="1"/>
      <c r="K944" s="1"/>
      <c r="L944" s="14"/>
      <c r="M944" s="1"/>
    </row>
    <row r="945" spans="3:13">
      <c r="C945" s="1"/>
      <c r="D945" s="1"/>
      <c r="E945" s="1"/>
      <c r="F945" s="1"/>
      <c r="G945" s="1"/>
      <c r="H945" s="1"/>
      <c r="I945" s="14"/>
      <c r="J945" s="1"/>
      <c r="K945" s="1"/>
      <c r="L945" s="14"/>
      <c r="M945" s="1"/>
    </row>
    <row r="946" spans="3:13">
      <c r="C946" s="1"/>
      <c r="D946" s="1"/>
      <c r="E946" s="1"/>
      <c r="F946" s="1"/>
      <c r="G946" s="1"/>
      <c r="H946" s="1"/>
      <c r="I946" s="14"/>
      <c r="J946" s="1"/>
      <c r="K946" s="1"/>
      <c r="L946" s="14"/>
      <c r="M946" s="1"/>
    </row>
    <row r="947" spans="3:13">
      <c r="C947" s="1"/>
      <c r="D947" s="1"/>
      <c r="E947" s="1"/>
      <c r="F947" s="1"/>
      <c r="G947" s="1"/>
      <c r="H947" s="1"/>
      <c r="I947" s="14"/>
      <c r="J947" s="1"/>
      <c r="K947" s="1"/>
      <c r="L947" s="14"/>
      <c r="M947" s="1"/>
    </row>
    <row r="948" spans="3:13">
      <c r="C948" s="1"/>
      <c r="D948" s="1"/>
      <c r="E948" s="1"/>
      <c r="F948" s="1"/>
      <c r="G948" s="1"/>
      <c r="H948" s="1"/>
      <c r="I948" s="14"/>
      <c r="J948" s="1"/>
      <c r="K948" s="1"/>
      <c r="L948" s="14"/>
      <c r="M948" s="1"/>
    </row>
    <row r="949" spans="3:13">
      <c r="C949" s="1"/>
      <c r="D949" s="1"/>
      <c r="E949" s="1"/>
      <c r="F949" s="1"/>
      <c r="G949" s="1"/>
      <c r="H949" s="1"/>
      <c r="I949" s="14"/>
      <c r="J949" s="1"/>
      <c r="K949" s="1"/>
      <c r="L949" s="14"/>
      <c r="M949" s="1"/>
    </row>
    <row r="950" spans="3:13">
      <c r="C950" s="1"/>
      <c r="D950" s="1"/>
      <c r="E950" s="1"/>
      <c r="F950" s="1"/>
      <c r="G950" s="1"/>
      <c r="H950" s="1"/>
      <c r="I950" s="14"/>
      <c r="J950" s="1"/>
      <c r="K950" s="1"/>
      <c r="L950" s="14"/>
      <c r="M950" s="1"/>
    </row>
    <row r="951" spans="3:13">
      <c r="C951" s="1"/>
      <c r="D951" s="1"/>
      <c r="E951" s="1"/>
      <c r="F951" s="1"/>
      <c r="G951" s="1"/>
      <c r="H951" s="1"/>
      <c r="I951" s="14"/>
      <c r="J951" s="1"/>
      <c r="K951" s="1"/>
      <c r="L951" s="14"/>
      <c r="M951" s="1"/>
    </row>
    <row r="952" spans="3:13">
      <c r="C952" s="1"/>
      <c r="D952" s="1"/>
      <c r="E952" s="1"/>
      <c r="F952" s="1"/>
      <c r="G952" s="1"/>
      <c r="H952" s="1"/>
      <c r="I952" s="14"/>
      <c r="J952" s="1"/>
      <c r="K952" s="1"/>
      <c r="L952" s="14"/>
      <c r="M952" s="1"/>
    </row>
    <row r="953" spans="3:13">
      <c r="C953" s="1"/>
      <c r="D953" s="1"/>
      <c r="E953" s="1"/>
      <c r="F953" s="1"/>
      <c r="G953" s="1"/>
      <c r="H953" s="1"/>
      <c r="I953" s="14"/>
      <c r="J953" s="1"/>
      <c r="K953" s="1"/>
      <c r="L953" s="14"/>
      <c r="M953" s="1"/>
    </row>
    <row r="954" spans="3:13">
      <c r="C954" s="1"/>
      <c r="D954" s="1"/>
      <c r="E954" s="1"/>
      <c r="F954" s="1"/>
      <c r="G954" s="1"/>
      <c r="H954" s="1"/>
      <c r="I954" s="14"/>
      <c r="J954" s="1"/>
      <c r="K954" s="1"/>
      <c r="L954" s="14"/>
      <c r="M954" s="1"/>
    </row>
    <row r="955" spans="3:13">
      <c r="C955" s="1"/>
      <c r="D955" s="1"/>
      <c r="E955" s="1"/>
      <c r="F955" s="1"/>
      <c r="G955" s="1"/>
      <c r="H955" s="1"/>
      <c r="I955" s="14"/>
      <c r="J955" s="1"/>
      <c r="K955" s="1"/>
      <c r="L955" s="14"/>
      <c r="M955" s="1"/>
    </row>
    <row r="956" spans="3:13">
      <c r="C956" s="1"/>
      <c r="D956" s="1"/>
      <c r="E956" s="1"/>
      <c r="F956" s="1"/>
      <c r="G956" s="1"/>
      <c r="H956" s="1"/>
      <c r="I956" s="14"/>
      <c r="J956" s="1"/>
      <c r="K956" s="1"/>
      <c r="L956" s="14"/>
      <c r="M956" s="1"/>
    </row>
    <row r="957" spans="3:13">
      <c r="C957" s="1"/>
      <c r="D957" s="1"/>
      <c r="E957" s="1"/>
      <c r="F957" s="1"/>
      <c r="G957" s="1"/>
      <c r="H957" s="1"/>
      <c r="I957" s="14"/>
      <c r="J957" s="1"/>
      <c r="K957" s="1"/>
      <c r="L957" s="14"/>
      <c r="M957" s="1"/>
    </row>
    <row r="958" spans="3:13">
      <c r="C958" s="1"/>
      <c r="D958" s="1"/>
      <c r="E958" s="1"/>
      <c r="F958" s="1"/>
      <c r="G958" s="1"/>
      <c r="H958" s="1"/>
      <c r="I958" s="14"/>
      <c r="J958" s="1"/>
      <c r="K958" s="1"/>
      <c r="L958" s="14"/>
      <c r="M958" s="1"/>
    </row>
    <row r="959" spans="3:13">
      <c r="C959" s="1"/>
      <c r="D959" s="1"/>
      <c r="E959" s="1"/>
      <c r="F959" s="1"/>
      <c r="G959" s="1"/>
      <c r="H959" s="1"/>
      <c r="I959" s="14"/>
      <c r="J959" s="1"/>
      <c r="K959" s="1"/>
      <c r="L959" s="14"/>
      <c r="M959" s="1"/>
    </row>
    <row r="960" spans="3:13">
      <c r="C960" s="1"/>
      <c r="D960" s="1"/>
      <c r="E960" s="1"/>
      <c r="F960" s="1"/>
      <c r="G960" s="1"/>
      <c r="H960" s="1"/>
      <c r="I960" s="14"/>
      <c r="J960" s="1"/>
      <c r="K960" s="1"/>
      <c r="L960" s="14"/>
      <c r="M960" s="1"/>
    </row>
    <row r="961" spans="3:13">
      <c r="C961" s="1"/>
      <c r="D961" s="1"/>
      <c r="E961" s="1"/>
      <c r="F961" s="1"/>
      <c r="G961" s="1"/>
      <c r="H961" s="1"/>
      <c r="I961" s="14"/>
      <c r="J961" s="1"/>
      <c r="K961" s="1"/>
      <c r="L961" s="14"/>
      <c r="M961" s="1"/>
    </row>
    <row r="962" spans="3:13">
      <c r="C962" s="1"/>
      <c r="D962" s="1"/>
      <c r="E962" s="1"/>
      <c r="F962" s="1"/>
      <c r="G962" s="1"/>
      <c r="H962" s="1"/>
      <c r="I962" s="14"/>
      <c r="J962" s="1"/>
      <c r="K962" s="1"/>
      <c r="L962" s="14"/>
      <c r="M962" s="1"/>
    </row>
    <row r="963" spans="3:13">
      <c r="C963" s="1"/>
      <c r="D963" s="1"/>
      <c r="E963" s="1"/>
      <c r="F963" s="1"/>
      <c r="G963" s="1"/>
      <c r="H963" s="1"/>
      <c r="I963" s="14"/>
      <c r="J963" s="1"/>
      <c r="K963" s="1"/>
      <c r="L963" s="14"/>
      <c r="M963" s="1"/>
    </row>
    <row r="964" spans="3:13">
      <c r="C964" s="1"/>
      <c r="D964" s="1"/>
      <c r="E964" s="1"/>
      <c r="F964" s="1"/>
      <c r="G964" s="1"/>
      <c r="H964" s="1"/>
      <c r="I964" s="14"/>
      <c r="J964" s="1"/>
      <c r="K964" s="1"/>
      <c r="L964" s="14"/>
      <c r="M964" s="1"/>
    </row>
    <row r="965" spans="3:13">
      <c r="C965" s="1"/>
      <c r="D965" s="1"/>
      <c r="E965" s="1"/>
      <c r="F965" s="1"/>
      <c r="G965" s="1"/>
      <c r="H965" s="1"/>
      <c r="I965" s="14"/>
      <c r="J965" s="1"/>
      <c r="K965" s="1"/>
      <c r="L965" s="14"/>
      <c r="M965" s="1"/>
    </row>
    <row r="966" spans="3:13">
      <c r="C966" s="1"/>
      <c r="D966" s="1"/>
      <c r="E966" s="1"/>
      <c r="F966" s="1"/>
      <c r="G966" s="1"/>
      <c r="H966" s="1"/>
      <c r="I966" s="14"/>
      <c r="J966" s="1"/>
      <c r="K966" s="1"/>
      <c r="L966" s="14"/>
      <c r="M966" s="1"/>
    </row>
    <row r="967" spans="3:13">
      <c r="C967" s="1"/>
      <c r="D967" s="1"/>
      <c r="E967" s="1"/>
      <c r="F967" s="1"/>
      <c r="G967" s="1"/>
      <c r="H967" s="1"/>
      <c r="I967" s="14"/>
      <c r="J967" s="1"/>
      <c r="K967" s="1"/>
      <c r="L967" s="14"/>
      <c r="M967" s="1"/>
    </row>
    <row r="968" spans="3:13">
      <c r="C968" s="1"/>
      <c r="D968" s="1"/>
      <c r="E968" s="1"/>
      <c r="F968" s="1"/>
      <c r="G968" s="1"/>
      <c r="H968" s="1"/>
      <c r="I968" s="14"/>
      <c r="J968" s="1"/>
      <c r="K968" s="1"/>
      <c r="L968" s="14"/>
      <c r="M968" s="1"/>
    </row>
    <row r="969" spans="3:13">
      <c r="C969" s="1"/>
      <c r="D969" s="1"/>
      <c r="E969" s="1"/>
      <c r="F969" s="1"/>
      <c r="G969" s="1"/>
      <c r="H969" s="1"/>
      <c r="I969" s="14"/>
      <c r="J969" s="1"/>
      <c r="K969" s="1"/>
      <c r="L969" s="14"/>
      <c r="M969" s="1"/>
    </row>
    <row r="970" spans="3:13">
      <c r="C970" s="1"/>
      <c r="D970" s="1"/>
      <c r="E970" s="1"/>
      <c r="F970" s="1"/>
      <c r="G970" s="1"/>
      <c r="H970" s="1"/>
      <c r="I970" s="14"/>
      <c r="J970" s="1"/>
      <c r="K970" s="1"/>
      <c r="L970" s="14"/>
      <c r="M970" s="1"/>
    </row>
    <row r="971" spans="3:13">
      <c r="C971" s="1"/>
      <c r="D971" s="1"/>
      <c r="E971" s="1"/>
      <c r="F971" s="1"/>
      <c r="G971" s="1"/>
      <c r="H971" s="1"/>
      <c r="I971" s="14"/>
      <c r="J971" s="1"/>
      <c r="K971" s="1"/>
      <c r="L971" s="14"/>
      <c r="M971" s="1"/>
    </row>
    <row r="972" spans="3:13">
      <c r="C972" s="1"/>
      <c r="D972" s="1"/>
      <c r="E972" s="1"/>
      <c r="F972" s="1"/>
      <c r="G972" s="1"/>
      <c r="H972" s="1"/>
      <c r="I972" s="14"/>
      <c r="J972" s="1"/>
      <c r="K972" s="1"/>
      <c r="L972" s="14"/>
      <c r="M972" s="1"/>
    </row>
    <row r="973" spans="3:13">
      <c r="C973" s="1"/>
      <c r="D973" s="1"/>
      <c r="E973" s="1"/>
      <c r="F973" s="1"/>
      <c r="G973" s="1"/>
      <c r="H973" s="1"/>
      <c r="I973" s="14"/>
      <c r="J973" s="1"/>
      <c r="K973" s="1"/>
      <c r="L973" s="14"/>
      <c r="M973" s="1"/>
    </row>
    <row r="974" spans="3:13">
      <c r="C974" s="1"/>
      <c r="D974" s="1"/>
      <c r="E974" s="1"/>
      <c r="F974" s="1"/>
      <c r="G974" s="1"/>
      <c r="H974" s="1"/>
      <c r="I974" s="14"/>
      <c r="J974" s="1"/>
      <c r="K974" s="1"/>
      <c r="L974" s="14"/>
      <c r="M974" s="1"/>
    </row>
  </sheetData>
  <autoFilter ref="C6:M380">
    <extLst/>
  </autoFilter>
  <pageMargins left="0.7" right="0.7" top="0.75" bottom="0.75" header="0.3" footer="0.3"/>
  <pageSetup paperSize="1" orientation="portrait" horizontalDpi="1200" verticalDpi="12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S115"/>
  <sheetViews>
    <sheetView showGridLines="0" workbookViewId="0">
      <selection activeCell="A1" sqref="A1"/>
    </sheetView>
  </sheetViews>
  <sheetFormatPr defaultColWidth="9.10619469026549" defaultRowHeight="12.75"/>
  <cols>
    <col min="1" max="1" width="9.10619469026549" style="1"/>
    <col min="2" max="2" width="9.10619469026549" style="1" hidden="1" customWidth="1"/>
    <col min="3" max="3" width="25.8849557522124" style="1" customWidth="1"/>
    <col min="4" max="4" width="0.884955752212389" style="1" customWidth="1"/>
    <col min="5" max="6" width="11.1061946902655" style="1" customWidth="1"/>
    <col min="7" max="7" width="1.10619469026549" style="14" customWidth="1"/>
    <col min="8" max="8" width="9.10619469026549" style="1"/>
    <col min="9" max="9" width="11.1061946902655" style="1" customWidth="1"/>
    <col min="10" max="10" width="0.884955752212389" style="14" customWidth="1"/>
    <col min="11" max="11" width="11.1061946902655" style="1" customWidth="1"/>
    <col min="12" max="12" width="9.10619469026549" style="1"/>
    <col min="13" max="13" width="12.8849557522124" style="1" customWidth="1"/>
    <col min="14" max="16384" width="9.10619469026549" style="1"/>
  </cols>
  <sheetData>
    <row r="1" ht="15" spans="3:3">
      <c r="C1" s="2" t="s">
        <v>423</v>
      </c>
    </row>
    <row r="2" spans="3:3">
      <c r="C2" s="3" t="s">
        <v>424</v>
      </c>
    </row>
    <row r="3" spans="3:3">
      <c r="C3" s="3" t="s">
        <v>425</v>
      </c>
    </row>
    <row r="4" spans="14:14">
      <c r="N4" s="21"/>
    </row>
    <row r="5" ht="13.5" spans="5:16">
      <c r="E5" s="25" t="s">
        <v>426</v>
      </c>
      <c r="F5" s="25"/>
      <c r="H5" s="25" t="s">
        <v>427</v>
      </c>
      <c r="I5" s="25"/>
      <c r="K5" s="25" t="s">
        <v>428</v>
      </c>
      <c r="L5" s="25"/>
      <c r="M5" s="25"/>
      <c r="N5" s="113"/>
      <c r="O5" s="113"/>
      <c r="P5" s="113"/>
    </row>
    <row r="6" ht="38.25" spans="2:19">
      <c r="B6" s="21" t="s">
        <v>27</v>
      </c>
      <c r="C6" s="109" t="s">
        <v>429</v>
      </c>
      <c r="D6" s="110"/>
      <c r="E6" s="109" t="s">
        <v>430</v>
      </c>
      <c r="F6" s="109" t="s">
        <v>431</v>
      </c>
      <c r="G6" s="63"/>
      <c r="H6" s="109" t="s">
        <v>432</v>
      </c>
      <c r="I6" s="109" t="s">
        <v>433</v>
      </c>
      <c r="J6" s="63"/>
      <c r="K6" s="109" t="s">
        <v>434</v>
      </c>
      <c r="L6" s="109" t="s">
        <v>435</v>
      </c>
      <c r="M6" s="109" t="s">
        <v>436</v>
      </c>
      <c r="N6" s="114"/>
      <c r="O6" s="115"/>
      <c r="P6" s="115"/>
      <c r="R6" s="117"/>
      <c r="S6" s="14"/>
    </row>
    <row r="7" spans="2:19">
      <c r="B7" s="1" t="s">
        <v>437</v>
      </c>
      <c r="C7" s="1" t="s">
        <v>37</v>
      </c>
      <c r="E7" s="22">
        <v>572101</v>
      </c>
      <c r="F7" s="22">
        <v>116051</v>
      </c>
      <c r="H7" s="111">
        <v>4.92973778769679</v>
      </c>
      <c r="I7" s="1" t="s">
        <v>438</v>
      </c>
      <c r="K7" s="22">
        <v>448627</v>
      </c>
      <c r="L7" s="55">
        <v>0.275226413033545</v>
      </c>
      <c r="M7" s="1" t="s">
        <v>439</v>
      </c>
      <c r="N7" s="114"/>
      <c r="O7" s="115"/>
      <c r="P7" s="115"/>
      <c r="R7" s="118"/>
      <c r="S7" s="14"/>
    </row>
    <row r="8" spans="2:19">
      <c r="B8" s="1" t="s">
        <v>440</v>
      </c>
      <c r="C8" s="8" t="s">
        <v>41</v>
      </c>
      <c r="D8" s="8"/>
      <c r="E8" s="10">
        <v>358436</v>
      </c>
      <c r="F8" s="10">
        <v>31890</v>
      </c>
      <c r="G8" s="6"/>
      <c r="H8" s="112">
        <v>11.2397616807777</v>
      </c>
      <c r="I8" s="8" t="s">
        <v>441</v>
      </c>
      <c r="J8" s="6"/>
      <c r="K8" s="10">
        <v>327357</v>
      </c>
      <c r="L8" s="116">
        <v>0.09493916427631</v>
      </c>
      <c r="M8" s="8" t="s">
        <v>442</v>
      </c>
      <c r="N8" s="114"/>
      <c r="O8" s="115"/>
      <c r="P8" s="115"/>
      <c r="R8" s="118"/>
      <c r="S8" s="14"/>
    </row>
    <row r="9" spans="2:19">
      <c r="B9" s="1" t="s">
        <v>443</v>
      </c>
      <c r="C9" s="8" t="s">
        <v>45</v>
      </c>
      <c r="D9" s="8"/>
      <c r="E9" s="10">
        <v>301209</v>
      </c>
      <c r="F9" s="10">
        <v>1086019</v>
      </c>
      <c r="G9" s="6"/>
      <c r="H9" s="112">
        <v>0.27735150121683</v>
      </c>
      <c r="I9" s="8" t="s">
        <v>444</v>
      </c>
      <c r="J9" s="6"/>
      <c r="K9" s="10">
        <v>260283</v>
      </c>
      <c r="L9" s="116">
        <v>0.157236546374523</v>
      </c>
      <c r="M9" s="8" t="s">
        <v>442</v>
      </c>
      <c r="N9" s="114"/>
      <c r="O9" s="115"/>
      <c r="P9" s="115"/>
      <c r="R9" s="118"/>
      <c r="S9" s="14"/>
    </row>
    <row r="10" spans="2:19">
      <c r="B10" s="1" t="s">
        <v>445</v>
      </c>
      <c r="C10" s="8" t="s">
        <v>51</v>
      </c>
      <c r="D10" s="8"/>
      <c r="E10" s="10">
        <v>393408</v>
      </c>
      <c r="F10" s="10">
        <v>60876</v>
      </c>
      <c r="G10" s="6"/>
      <c r="H10" s="112">
        <v>6.46244825547014</v>
      </c>
      <c r="I10" s="8" t="s">
        <v>438</v>
      </c>
      <c r="J10" s="6"/>
      <c r="K10" s="10">
        <v>332695</v>
      </c>
      <c r="L10" s="116">
        <v>0.182488465411263</v>
      </c>
      <c r="M10" s="8" t="s">
        <v>442</v>
      </c>
      <c r="N10" s="114"/>
      <c r="O10" s="115"/>
      <c r="P10" s="115"/>
      <c r="R10" s="118"/>
      <c r="S10" s="14"/>
    </row>
    <row r="11" spans="2:19">
      <c r="B11" s="1" t="s">
        <v>446</v>
      </c>
      <c r="C11" s="8" t="s">
        <v>53</v>
      </c>
      <c r="D11" s="8"/>
      <c r="E11" s="10">
        <v>232588</v>
      </c>
      <c r="F11" s="10">
        <v>15878</v>
      </c>
      <c r="G11" s="6"/>
      <c r="H11" s="112">
        <v>14.648444388462</v>
      </c>
      <c r="I11" s="8" t="s">
        <v>441</v>
      </c>
      <c r="J11" s="6"/>
      <c r="K11" s="10">
        <v>189453</v>
      </c>
      <c r="L11" s="116">
        <v>0.227681799707579</v>
      </c>
      <c r="M11" s="8" t="s">
        <v>439</v>
      </c>
      <c r="N11" s="114"/>
      <c r="O11" s="115"/>
      <c r="P11" s="115"/>
      <c r="R11" s="118"/>
      <c r="S11" s="14"/>
    </row>
    <row r="12" spans="2:19">
      <c r="B12" s="1" t="s">
        <v>447</v>
      </c>
      <c r="C12" s="8" t="s">
        <v>57</v>
      </c>
      <c r="D12" s="8"/>
      <c r="E12" s="10">
        <v>503991</v>
      </c>
      <c r="F12" s="10">
        <v>84250</v>
      </c>
      <c r="G12" s="6"/>
      <c r="H12" s="112">
        <v>5.98208902077151</v>
      </c>
      <c r="I12" s="8" t="s">
        <v>438</v>
      </c>
      <c r="J12" s="6"/>
      <c r="K12" s="10">
        <v>416629</v>
      </c>
      <c r="L12" s="116">
        <v>0.209687755773122</v>
      </c>
      <c r="M12" s="8" t="s">
        <v>439</v>
      </c>
      <c r="N12" s="114"/>
      <c r="O12" s="115"/>
      <c r="P12" s="115"/>
      <c r="R12" s="118"/>
      <c r="S12" s="14"/>
    </row>
    <row r="13" spans="2:19">
      <c r="B13" s="1" t="s">
        <v>448</v>
      </c>
      <c r="C13" s="8" t="s">
        <v>61</v>
      </c>
      <c r="D13" s="8"/>
      <c r="E13" s="10">
        <v>375803</v>
      </c>
      <c r="F13" s="10">
        <v>98788</v>
      </c>
      <c r="G13" s="6"/>
      <c r="H13" s="112">
        <v>3.80413612989432</v>
      </c>
      <c r="I13" s="8" t="s">
        <v>444</v>
      </c>
      <c r="J13" s="6"/>
      <c r="K13" s="10">
        <v>275936</v>
      </c>
      <c r="L13" s="116">
        <v>0.361920880204105</v>
      </c>
      <c r="M13" s="8" t="s">
        <v>439</v>
      </c>
      <c r="N13" s="114"/>
      <c r="O13" s="115"/>
      <c r="P13" s="115"/>
      <c r="R13" s="118"/>
      <c r="S13" s="14"/>
    </row>
    <row r="14" spans="2:19">
      <c r="B14" s="1" t="s">
        <v>449</v>
      </c>
      <c r="C14" s="8" t="s">
        <v>64</v>
      </c>
      <c r="D14" s="8"/>
      <c r="E14" s="10">
        <v>985370</v>
      </c>
      <c r="F14" s="10">
        <v>186902</v>
      </c>
      <c r="G14" s="6"/>
      <c r="H14" s="112">
        <v>5.27212121860654</v>
      </c>
      <c r="I14" s="8" t="s">
        <v>438</v>
      </c>
      <c r="J14" s="6"/>
      <c r="K14" s="10">
        <v>656302</v>
      </c>
      <c r="L14" s="116">
        <v>0.501397222620074</v>
      </c>
      <c r="M14" s="8" t="s">
        <v>450</v>
      </c>
      <c r="N14" s="114"/>
      <c r="O14" s="115"/>
      <c r="P14" s="115"/>
      <c r="R14" s="118"/>
      <c r="S14" s="14"/>
    </row>
    <row r="15" spans="2:19">
      <c r="B15" s="1" t="s">
        <v>451</v>
      </c>
      <c r="C15" s="8" t="s">
        <v>69</v>
      </c>
      <c r="D15" s="8"/>
      <c r="E15" s="10">
        <v>388817</v>
      </c>
      <c r="F15" s="10">
        <v>90527</v>
      </c>
      <c r="G15" s="6"/>
      <c r="H15" s="112">
        <v>4.29503904912347</v>
      </c>
      <c r="I15" s="8" t="s">
        <v>438</v>
      </c>
      <c r="J15" s="6"/>
      <c r="K15" s="10">
        <v>247385</v>
      </c>
      <c r="L15" s="116">
        <v>0.571708066374275</v>
      </c>
      <c r="M15" s="8" t="s">
        <v>450</v>
      </c>
      <c r="N15" s="114"/>
      <c r="O15" s="115"/>
      <c r="P15" s="115"/>
      <c r="R15" s="118"/>
      <c r="S15" s="14"/>
    </row>
    <row r="16" spans="2:19">
      <c r="B16" s="1" t="s">
        <v>452</v>
      </c>
      <c r="C16" s="8" t="s">
        <v>73</v>
      </c>
      <c r="D16" s="8"/>
      <c r="E16" s="10">
        <v>609422</v>
      </c>
      <c r="F16" s="10">
        <v>51318</v>
      </c>
      <c r="G16" s="6"/>
      <c r="H16" s="112">
        <v>11.8754043415566</v>
      </c>
      <c r="I16" s="8" t="s">
        <v>441</v>
      </c>
      <c r="J16" s="6"/>
      <c r="K16" s="10">
        <v>651154</v>
      </c>
      <c r="L16" s="116">
        <v>-0.0640892937768946</v>
      </c>
      <c r="M16" s="8" t="s">
        <v>453</v>
      </c>
      <c r="N16" s="114"/>
      <c r="O16" s="115"/>
      <c r="P16" s="115"/>
      <c r="R16" s="118"/>
      <c r="S16" s="14"/>
    </row>
    <row r="17" spans="2:19">
      <c r="B17" s="1" t="s">
        <v>454</v>
      </c>
      <c r="C17" s="8" t="s">
        <v>76</v>
      </c>
      <c r="D17" s="8"/>
      <c r="E17" s="10">
        <v>235833</v>
      </c>
      <c r="F17" s="10">
        <v>48353</v>
      </c>
      <c r="G17" s="6"/>
      <c r="H17" s="112">
        <v>4.87731888404029</v>
      </c>
      <c r="I17" s="8" t="s">
        <v>438</v>
      </c>
      <c r="J17" s="6"/>
      <c r="K17" s="10">
        <v>227920</v>
      </c>
      <c r="L17" s="116">
        <v>0.0347183222183222</v>
      </c>
      <c r="M17" s="8" t="s">
        <v>453</v>
      </c>
      <c r="N17" s="114"/>
      <c r="O17" s="115"/>
      <c r="P17" s="115"/>
      <c r="R17" s="118"/>
      <c r="S17" s="14"/>
    </row>
    <row r="18" spans="2:19">
      <c r="B18" s="1" t="s">
        <v>455</v>
      </c>
      <c r="C18" s="8" t="s">
        <v>78</v>
      </c>
      <c r="D18" s="8"/>
      <c r="E18" s="10">
        <v>239077</v>
      </c>
      <c r="F18" s="10">
        <v>52521</v>
      </c>
      <c r="G18" s="6"/>
      <c r="H18" s="112">
        <v>4.55202680832429</v>
      </c>
      <c r="I18" s="8" t="s">
        <v>438</v>
      </c>
      <c r="J18" s="6"/>
      <c r="K18" s="10">
        <v>185937</v>
      </c>
      <c r="L18" s="116">
        <v>0.285795726509517</v>
      </c>
      <c r="M18" s="8" t="s">
        <v>439</v>
      </c>
      <c r="N18" s="114"/>
      <c r="O18" s="115"/>
      <c r="P18" s="115"/>
      <c r="R18" s="118"/>
      <c r="S18" s="14"/>
    </row>
    <row r="19" spans="2:19">
      <c r="B19" s="1" t="s">
        <v>456</v>
      </c>
      <c r="C19" s="8" t="s">
        <v>81</v>
      </c>
      <c r="D19" s="8"/>
      <c r="E19" s="10">
        <v>699253</v>
      </c>
      <c r="F19" s="10">
        <v>29175</v>
      </c>
      <c r="G19" s="6"/>
      <c r="H19" s="112">
        <v>23.9675407026564</v>
      </c>
      <c r="I19" s="8" t="s">
        <v>441</v>
      </c>
      <c r="J19" s="6"/>
      <c r="K19" s="10">
        <v>589141</v>
      </c>
      <c r="L19" s="116">
        <v>0.186902626026707</v>
      </c>
      <c r="M19" s="8" t="s">
        <v>442</v>
      </c>
      <c r="N19" s="114"/>
      <c r="O19" s="115"/>
      <c r="P19" s="115"/>
      <c r="R19" s="118"/>
      <c r="S19" s="14"/>
    </row>
    <row r="20" spans="2:19">
      <c r="B20" s="1" t="s">
        <v>457</v>
      </c>
      <c r="C20" s="8" t="s">
        <v>87</v>
      </c>
      <c r="D20" s="8"/>
      <c r="E20" s="10">
        <v>260357</v>
      </c>
      <c r="F20" s="10">
        <v>25308</v>
      </c>
      <c r="G20" s="6"/>
      <c r="H20" s="112">
        <v>10.2875375375375</v>
      </c>
      <c r="I20" s="8" t="s">
        <v>441</v>
      </c>
      <c r="J20" s="6"/>
      <c r="K20" s="10">
        <v>292648</v>
      </c>
      <c r="L20" s="116">
        <v>-0.110340750662912</v>
      </c>
      <c r="M20" s="8" t="s">
        <v>453</v>
      </c>
      <c r="N20" s="114"/>
      <c r="O20" s="115"/>
      <c r="P20" s="115"/>
      <c r="R20" s="118"/>
      <c r="S20" s="14"/>
    </row>
    <row r="21" spans="2:19">
      <c r="B21" s="1" t="s">
        <v>458</v>
      </c>
      <c r="C21" s="8" t="s">
        <v>92</v>
      </c>
      <c r="D21" s="8"/>
      <c r="E21" s="10">
        <v>281520</v>
      </c>
      <c r="F21" s="10">
        <v>40941</v>
      </c>
      <c r="G21" s="6"/>
      <c r="H21" s="112">
        <v>6.87623653550231</v>
      </c>
      <c r="I21" s="8" t="s">
        <v>438</v>
      </c>
      <c r="J21" s="6"/>
      <c r="K21" s="10">
        <v>176338</v>
      </c>
      <c r="L21" s="116">
        <v>0.596479488255509</v>
      </c>
      <c r="M21" s="8" t="s">
        <v>450</v>
      </c>
      <c r="N21" s="114"/>
      <c r="O21" s="115"/>
      <c r="P21" s="115"/>
      <c r="R21" s="118"/>
      <c r="S21" s="14"/>
    </row>
    <row r="22" spans="2:19">
      <c r="B22" s="1" t="s">
        <v>459</v>
      </c>
      <c r="C22" s="8" t="s">
        <v>94</v>
      </c>
      <c r="D22" s="8"/>
      <c r="E22" s="10">
        <v>1115617</v>
      </c>
      <c r="F22" s="10">
        <v>346966.3</v>
      </c>
      <c r="G22" s="6"/>
      <c r="H22" s="112">
        <v>3.21534685068838</v>
      </c>
      <c r="I22" s="8" t="s">
        <v>444</v>
      </c>
      <c r="J22" s="6"/>
      <c r="K22" s="10">
        <v>695454</v>
      </c>
      <c r="L22" s="116">
        <v>0.604156421560592</v>
      </c>
      <c r="M22" s="8" t="s">
        <v>450</v>
      </c>
      <c r="N22" s="114"/>
      <c r="O22" s="115"/>
      <c r="P22" s="115"/>
      <c r="R22" s="118"/>
      <c r="S22" s="14"/>
    </row>
    <row r="23" spans="2:19">
      <c r="B23" s="1" t="s">
        <v>460</v>
      </c>
      <c r="C23" s="8" t="s">
        <v>96</v>
      </c>
      <c r="D23" s="8"/>
      <c r="E23" s="10">
        <v>249746</v>
      </c>
      <c r="F23" s="10">
        <v>216639</v>
      </c>
      <c r="G23" s="6"/>
      <c r="H23" s="112">
        <v>1.1528210525344</v>
      </c>
      <c r="I23" s="8" t="s">
        <v>444</v>
      </c>
      <c r="J23" s="6"/>
      <c r="K23" s="10">
        <v>199184</v>
      </c>
      <c r="L23" s="116">
        <v>0.253845690416901</v>
      </c>
      <c r="M23" s="8" t="s">
        <v>439</v>
      </c>
      <c r="N23" s="114"/>
      <c r="O23" s="115"/>
      <c r="P23" s="115"/>
      <c r="R23" s="118"/>
      <c r="S23" s="14"/>
    </row>
    <row r="24" spans="2:19">
      <c r="B24" s="1" t="s">
        <v>461</v>
      </c>
      <c r="C24" s="8" t="s">
        <v>100</v>
      </c>
      <c r="D24" s="8"/>
      <c r="E24" s="10">
        <v>2740225</v>
      </c>
      <c r="F24" s="10">
        <v>136796</v>
      </c>
      <c r="G24" s="6"/>
      <c r="H24" s="112">
        <v>20.0314702184274</v>
      </c>
      <c r="I24" s="8" t="s">
        <v>441</v>
      </c>
      <c r="J24" s="6"/>
      <c r="K24" s="10">
        <v>2895964</v>
      </c>
      <c r="L24" s="116">
        <v>-0.0537779475159222</v>
      </c>
      <c r="M24" s="8" t="s">
        <v>453</v>
      </c>
      <c r="N24" s="114"/>
      <c r="O24" s="115"/>
      <c r="P24" s="115"/>
      <c r="R24" s="118"/>
      <c r="S24" s="14"/>
    </row>
    <row r="25" spans="2:19">
      <c r="B25" s="1" t="s">
        <v>462</v>
      </c>
      <c r="C25" s="8" t="s">
        <v>106</v>
      </c>
      <c r="D25" s="8"/>
      <c r="E25" s="10">
        <v>275373</v>
      </c>
      <c r="F25" s="10">
        <v>31764</v>
      </c>
      <c r="G25" s="6"/>
      <c r="H25" s="112">
        <v>8.66934265205894</v>
      </c>
      <c r="I25" s="8" t="s">
        <v>463</v>
      </c>
      <c r="J25" s="6"/>
      <c r="K25" s="10">
        <v>173860</v>
      </c>
      <c r="L25" s="116">
        <v>0.583877832738985</v>
      </c>
      <c r="M25" s="8" t="s">
        <v>450</v>
      </c>
      <c r="N25" s="114"/>
      <c r="O25" s="115"/>
      <c r="P25" s="115"/>
      <c r="R25" s="118"/>
      <c r="S25" s="14"/>
    </row>
    <row r="26" spans="2:19">
      <c r="B26" s="1" t="s">
        <v>464</v>
      </c>
      <c r="C26" s="8" t="s">
        <v>110</v>
      </c>
      <c r="D26" s="8"/>
      <c r="E26" s="10">
        <v>309456</v>
      </c>
      <c r="F26" s="10">
        <v>48724</v>
      </c>
      <c r="G26" s="6"/>
      <c r="H26" s="112">
        <v>6.35120269271817</v>
      </c>
      <c r="I26" s="8" t="s">
        <v>438</v>
      </c>
      <c r="J26" s="6"/>
      <c r="K26" s="10">
        <v>330662</v>
      </c>
      <c r="L26" s="116">
        <v>-0.0641319534751499</v>
      </c>
      <c r="M26" s="8" t="s">
        <v>453</v>
      </c>
      <c r="N26" s="114"/>
      <c r="O26" s="115"/>
      <c r="P26" s="115"/>
      <c r="R26" s="118"/>
      <c r="S26" s="14"/>
    </row>
    <row r="27" spans="2:19">
      <c r="B27" s="1" t="s">
        <v>465</v>
      </c>
      <c r="C27" s="8" t="s">
        <v>115</v>
      </c>
      <c r="D27" s="8"/>
      <c r="E27" s="10">
        <v>376362</v>
      </c>
      <c r="F27" s="10">
        <v>46880</v>
      </c>
      <c r="G27" s="6"/>
      <c r="H27" s="112">
        <v>8.02819965870307</v>
      </c>
      <c r="I27" s="8" t="s">
        <v>463</v>
      </c>
      <c r="J27" s="6"/>
      <c r="K27" s="10">
        <v>478393</v>
      </c>
      <c r="L27" s="116">
        <v>-0.213278622387869</v>
      </c>
      <c r="M27" s="8" t="s">
        <v>453</v>
      </c>
      <c r="N27" s="114"/>
      <c r="O27" s="115"/>
      <c r="P27" s="115"/>
      <c r="R27" s="118"/>
      <c r="S27" s="14"/>
    </row>
    <row r="28" spans="2:19">
      <c r="B28" s="1" t="s">
        <v>466</v>
      </c>
      <c r="C28" s="8" t="s">
        <v>118</v>
      </c>
      <c r="D28" s="8"/>
      <c r="E28" s="10">
        <v>485817</v>
      </c>
      <c r="F28" s="10">
        <v>118043</v>
      </c>
      <c r="G28" s="6"/>
      <c r="H28" s="112">
        <v>4.11559347017612</v>
      </c>
      <c r="I28" s="8" t="s">
        <v>438</v>
      </c>
      <c r="J28" s="6"/>
      <c r="K28" s="10">
        <v>360798</v>
      </c>
      <c r="L28" s="116">
        <v>0.346506909683535</v>
      </c>
      <c r="M28" s="8" t="s">
        <v>439</v>
      </c>
      <c r="N28" s="114"/>
      <c r="O28" s="115"/>
      <c r="P28" s="115"/>
      <c r="R28" s="118"/>
      <c r="S28" s="14"/>
    </row>
    <row r="29" spans="2:19">
      <c r="B29" s="1" t="s">
        <v>467</v>
      </c>
      <c r="C29" s="8" t="s">
        <v>122</v>
      </c>
      <c r="D29" s="8"/>
      <c r="E29" s="10">
        <v>888145</v>
      </c>
      <c r="F29" s="10">
        <v>139492.3</v>
      </c>
      <c r="G29" s="6"/>
      <c r="H29" s="112">
        <v>6.36698226353713</v>
      </c>
      <c r="I29" s="8" t="s">
        <v>438</v>
      </c>
      <c r="J29" s="6"/>
      <c r="K29" s="10">
        <v>711644</v>
      </c>
      <c r="L29" s="116">
        <v>0.248018672257477</v>
      </c>
      <c r="M29" s="8" t="s">
        <v>439</v>
      </c>
      <c r="N29" s="114"/>
      <c r="O29" s="115"/>
      <c r="P29" s="115"/>
      <c r="R29" s="118"/>
      <c r="S29" s="14"/>
    </row>
    <row r="30" spans="2:19">
      <c r="B30" s="1" t="s">
        <v>468</v>
      </c>
      <c r="C30" s="8" t="s">
        <v>125</v>
      </c>
      <c r="D30" s="8"/>
      <c r="E30" s="10">
        <v>329746</v>
      </c>
      <c r="F30" s="10">
        <v>100553</v>
      </c>
      <c r="G30" s="6"/>
      <c r="H30" s="112">
        <v>3.27932533092001</v>
      </c>
      <c r="I30" s="8" t="s">
        <v>444</v>
      </c>
      <c r="J30" s="6"/>
      <c r="K30" s="10">
        <v>277569</v>
      </c>
      <c r="L30" s="116">
        <v>0.187978484629047</v>
      </c>
      <c r="M30" s="8" t="s">
        <v>442</v>
      </c>
      <c r="N30" s="114"/>
      <c r="O30" s="115"/>
      <c r="P30" s="115"/>
      <c r="R30" s="118"/>
      <c r="S30" s="14"/>
    </row>
    <row r="31" spans="2:19">
      <c r="B31" s="1" t="s">
        <v>469</v>
      </c>
      <c r="C31" s="8" t="s">
        <v>129</v>
      </c>
      <c r="D31" s="8"/>
      <c r="E31" s="10">
        <v>1379343</v>
      </c>
      <c r="F31" s="10">
        <v>215676</v>
      </c>
      <c r="G31" s="6"/>
      <c r="H31" s="112">
        <v>6.39544038279642</v>
      </c>
      <c r="I31" s="8" t="s">
        <v>438</v>
      </c>
      <c r="J31" s="6"/>
      <c r="K31" s="10">
        <v>1188204</v>
      </c>
      <c r="L31" s="116">
        <v>0.160863791066181</v>
      </c>
      <c r="M31" s="8" t="s">
        <v>442</v>
      </c>
      <c r="N31" s="114"/>
      <c r="O31" s="115"/>
      <c r="P31" s="115"/>
      <c r="R31" s="118"/>
      <c r="S31" s="14"/>
    </row>
    <row r="32" spans="2:19">
      <c r="B32" s="1" t="s">
        <v>470</v>
      </c>
      <c r="C32" s="8" t="s">
        <v>131</v>
      </c>
      <c r="D32" s="8"/>
      <c r="E32" s="10">
        <v>741500</v>
      </c>
      <c r="F32" s="10">
        <v>74797</v>
      </c>
      <c r="G32" s="6"/>
      <c r="H32" s="112">
        <v>9.91349920451355</v>
      </c>
      <c r="I32" s="8" t="s">
        <v>463</v>
      </c>
      <c r="J32" s="6"/>
      <c r="K32" s="10">
        <v>554636</v>
      </c>
      <c r="L32" s="116">
        <v>0.336912858162831</v>
      </c>
      <c r="M32" s="8" t="s">
        <v>439</v>
      </c>
      <c r="N32" s="114"/>
      <c r="O32" s="115"/>
      <c r="P32" s="115"/>
      <c r="R32" s="118"/>
      <c r="S32" s="14"/>
    </row>
    <row r="33" spans="2:19">
      <c r="B33" s="1" t="s">
        <v>471</v>
      </c>
      <c r="C33" s="8" t="s">
        <v>133</v>
      </c>
      <c r="D33" s="8"/>
      <c r="E33" s="10">
        <v>228877</v>
      </c>
      <c r="F33" s="10">
        <v>56255</v>
      </c>
      <c r="G33" s="6"/>
      <c r="H33" s="112">
        <v>4.06856279441827</v>
      </c>
      <c r="I33" s="8" t="s">
        <v>438</v>
      </c>
      <c r="J33" s="6"/>
      <c r="K33" s="10">
        <v>198688</v>
      </c>
      <c r="L33" s="116">
        <v>0.151941737799968</v>
      </c>
      <c r="M33" s="8" t="s">
        <v>442</v>
      </c>
      <c r="N33" s="114"/>
      <c r="O33" s="115"/>
      <c r="P33" s="115"/>
      <c r="R33" s="118"/>
      <c r="S33" s="14"/>
    </row>
    <row r="34" spans="2:19">
      <c r="B34" s="1" t="s">
        <v>472</v>
      </c>
      <c r="C34" s="8" t="s">
        <v>137</v>
      </c>
      <c r="D34" s="8"/>
      <c r="E34" s="10">
        <v>660628</v>
      </c>
      <c r="F34" s="10">
        <v>87844</v>
      </c>
      <c r="G34" s="6"/>
      <c r="H34" s="112">
        <v>7.52046810254542</v>
      </c>
      <c r="I34" s="8" t="s">
        <v>463</v>
      </c>
      <c r="J34" s="6"/>
      <c r="K34" s="10">
        <v>951270</v>
      </c>
      <c r="L34" s="116">
        <v>-0.305530501329801</v>
      </c>
      <c r="M34" s="8" t="s">
        <v>453</v>
      </c>
      <c r="N34" s="114"/>
      <c r="O34" s="115"/>
      <c r="P34" s="115"/>
      <c r="R34" s="118"/>
      <c r="S34" s="14"/>
    </row>
    <row r="35" spans="2:19">
      <c r="B35" s="1" t="s">
        <v>473</v>
      </c>
      <c r="C35" s="8" t="s">
        <v>140</v>
      </c>
      <c r="D35" s="8"/>
      <c r="E35" s="10">
        <v>279277</v>
      </c>
      <c r="F35" s="10">
        <v>68678</v>
      </c>
      <c r="G35" s="6"/>
      <c r="H35" s="112">
        <v>4.06646961181164</v>
      </c>
      <c r="I35" s="8" t="s">
        <v>438</v>
      </c>
      <c r="J35" s="6"/>
      <c r="K35" s="10">
        <v>187183</v>
      </c>
      <c r="L35" s="116">
        <v>0.491999807674842</v>
      </c>
      <c r="M35" s="8" t="s">
        <v>450</v>
      </c>
      <c r="N35" s="114"/>
      <c r="O35" s="115"/>
      <c r="P35" s="115"/>
      <c r="R35" s="118"/>
      <c r="S35" s="14"/>
    </row>
    <row r="36" spans="2:19">
      <c r="B36" s="1" t="s">
        <v>474</v>
      </c>
      <c r="C36" s="8" t="s">
        <v>143</v>
      </c>
      <c r="D36" s="8"/>
      <c r="E36" s="10">
        <v>702073</v>
      </c>
      <c r="F36" s="10">
        <v>159763</v>
      </c>
      <c r="G36" s="6"/>
      <c r="H36" s="112">
        <v>4.39446555209905</v>
      </c>
      <c r="I36" s="8" t="s">
        <v>438</v>
      </c>
      <c r="J36" s="6"/>
      <c r="K36" s="10">
        <v>564280</v>
      </c>
      <c r="L36" s="116">
        <v>0.244192599418728</v>
      </c>
      <c r="M36" s="8" t="s">
        <v>439</v>
      </c>
      <c r="N36" s="114"/>
      <c r="O36" s="115"/>
      <c r="P36" s="115"/>
      <c r="R36" s="118"/>
      <c r="S36" s="14"/>
    </row>
    <row r="37" spans="2:19">
      <c r="B37" s="1" t="s">
        <v>475</v>
      </c>
      <c r="C37" s="8" t="s">
        <v>148</v>
      </c>
      <c r="D37" s="8"/>
      <c r="E37" s="10">
        <v>920349</v>
      </c>
      <c r="F37" s="10">
        <v>214065</v>
      </c>
      <c r="G37" s="6"/>
      <c r="H37" s="112">
        <v>4.29939037208325</v>
      </c>
      <c r="I37" s="8" t="s">
        <v>438</v>
      </c>
      <c r="J37" s="6"/>
      <c r="K37" s="10">
        <v>535420</v>
      </c>
      <c r="L37" s="116">
        <v>0.718929065033058</v>
      </c>
      <c r="M37" s="8" t="s">
        <v>450</v>
      </c>
      <c r="N37" s="114"/>
      <c r="O37" s="115"/>
      <c r="P37" s="115"/>
      <c r="R37" s="118"/>
      <c r="S37" s="14"/>
    </row>
    <row r="38" spans="2:19">
      <c r="B38" s="1" t="s">
        <v>476</v>
      </c>
      <c r="C38" s="8" t="s">
        <v>150</v>
      </c>
      <c r="D38" s="8"/>
      <c r="E38" s="10">
        <v>231567</v>
      </c>
      <c r="F38" s="10">
        <v>49516</v>
      </c>
      <c r="G38" s="6"/>
      <c r="H38" s="112">
        <v>4.67660958074158</v>
      </c>
      <c r="I38" s="8" t="s">
        <v>438</v>
      </c>
      <c r="J38" s="6"/>
      <c r="K38" s="10">
        <v>203413</v>
      </c>
      <c r="L38" s="116">
        <v>0.138408066347775</v>
      </c>
      <c r="M38" s="8" t="s">
        <v>442</v>
      </c>
      <c r="N38" s="114"/>
      <c r="O38" s="115"/>
      <c r="P38" s="115"/>
      <c r="R38" s="118"/>
      <c r="S38" s="14"/>
    </row>
    <row r="39" spans="2:19">
      <c r="B39" s="1" t="s">
        <v>477</v>
      </c>
      <c r="C39" s="8" t="s">
        <v>154</v>
      </c>
      <c r="D39" s="8"/>
      <c r="E39" s="10">
        <v>533232</v>
      </c>
      <c r="F39" s="10">
        <v>71486</v>
      </c>
      <c r="G39" s="6"/>
      <c r="H39" s="112">
        <v>7.45925076238704</v>
      </c>
      <c r="I39" s="8" t="s">
        <v>463</v>
      </c>
      <c r="J39" s="6"/>
      <c r="K39" s="10">
        <v>427224</v>
      </c>
      <c r="L39" s="116">
        <v>0.248132127408573</v>
      </c>
      <c r="M39" s="8" t="s">
        <v>439</v>
      </c>
      <c r="N39" s="114"/>
      <c r="O39" s="115"/>
      <c r="P39" s="115"/>
      <c r="R39" s="118"/>
      <c r="S39" s="14"/>
    </row>
    <row r="40" spans="2:19">
      <c r="B40" s="1" t="s">
        <v>478</v>
      </c>
      <c r="C40" s="8" t="s">
        <v>159</v>
      </c>
      <c r="D40" s="8"/>
      <c r="E40" s="10">
        <v>248467</v>
      </c>
      <c r="F40" s="10">
        <v>36520</v>
      </c>
      <c r="G40" s="6"/>
      <c r="H40" s="112">
        <v>6.80358707557503</v>
      </c>
      <c r="I40" s="8" t="s">
        <v>438</v>
      </c>
      <c r="J40" s="6"/>
      <c r="K40" s="10">
        <v>215991</v>
      </c>
      <c r="L40" s="116">
        <v>0.150358116773384</v>
      </c>
      <c r="M40" s="8" t="s">
        <v>442</v>
      </c>
      <c r="N40" s="114"/>
      <c r="O40" s="115"/>
      <c r="P40" s="115"/>
      <c r="R40" s="118"/>
      <c r="S40" s="14"/>
    </row>
    <row r="41" spans="2:19">
      <c r="B41" s="1" t="s">
        <v>479</v>
      </c>
      <c r="C41" s="8" t="s">
        <v>162</v>
      </c>
      <c r="D41" s="8"/>
      <c r="E41" s="10">
        <v>271521</v>
      </c>
      <c r="F41" s="10">
        <v>43496</v>
      </c>
      <c r="G41" s="6"/>
      <c r="H41" s="112">
        <v>6.24243608607688</v>
      </c>
      <c r="I41" s="8" t="s">
        <v>438</v>
      </c>
      <c r="J41" s="6"/>
      <c r="K41" s="10">
        <v>109936</v>
      </c>
      <c r="L41" s="116">
        <v>1.46980970746616</v>
      </c>
      <c r="M41" s="8" t="s">
        <v>450</v>
      </c>
      <c r="N41" s="114"/>
      <c r="O41" s="115"/>
      <c r="P41" s="115"/>
      <c r="R41" s="118"/>
      <c r="S41" s="14"/>
    </row>
    <row r="42" spans="2:19">
      <c r="B42" s="1" t="s">
        <v>480</v>
      </c>
      <c r="C42" s="8" t="s">
        <v>164</v>
      </c>
      <c r="D42" s="8"/>
      <c r="E42" s="10">
        <v>248267</v>
      </c>
      <c r="F42" s="10">
        <v>38196</v>
      </c>
      <c r="G42" s="6"/>
      <c r="H42" s="112">
        <v>6.49981673473662</v>
      </c>
      <c r="I42" s="8" t="s">
        <v>438</v>
      </c>
      <c r="J42" s="6"/>
      <c r="K42" s="10">
        <v>218596</v>
      </c>
      <c r="L42" s="116">
        <v>0.135734414170433</v>
      </c>
      <c r="M42" s="8" t="s">
        <v>442</v>
      </c>
      <c r="N42" s="114"/>
      <c r="O42" s="115"/>
      <c r="P42" s="115"/>
      <c r="R42" s="118"/>
      <c r="S42" s="14"/>
    </row>
    <row r="43" spans="2:19">
      <c r="B43" s="1" t="s">
        <v>481</v>
      </c>
      <c r="C43" s="8" t="s">
        <v>166</v>
      </c>
      <c r="D43" s="8"/>
      <c r="E43" s="10">
        <v>293622</v>
      </c>
      <c r="F43" s="10">
        <v>86647.112297</v>
      </c>
      <c r="G43" s="6"/>
      <c r="H43" s="112">
        <v>3.38871073964419</v>
      </c>
      <c r="I43" s="8" t="s">
        <v>444</v>
      </c>
      <c r="J43" s="6"/>
      <c r="K43" s="10">
        <v>223299</v>
      </c>
      <c r="L43" s="116">
        <v>0.3149275187081</v>
      </c>
      <c r="M43" s="8" t="s">
        <v>439</v>
      </c>
      <c r="N43" s="114"/>
      <c r="O43" s="115"/>
      <c r="P43" s="115"/>
      <c r="R43" s="118"/>
      <c r="S43" s="14"/>
    </row>
    <row r="44" spans="2:19">
      <c r="B44" s="1" t="s">
        <v>482</v>
      </c>
      <c r="C44" s="8" t="s">
        <v>169</v>
      </c>
      <c r="D44" s="8"/>
      <c r="E44" s="10">
        <v>314232</v>
      </c>
      <c r="F44" s="10">
        <v>68542</v>
      </c>
      <c r="G44" s="6"/>
      <c r="H44" s="112">
        <v>4.58451752210324</v>
      </c>
      <c r="I44" s="8" t="s">
        <v>438</v>
      </c>
      <c r="J44" s="6"/>
      <c r="K44" s="10">
        <v>176048</v>
      </c>
      <c r="L44" s="116">
        <v>0.78492229391984</v>
      </c>
      <c r="M44" s="8" t="s">
        <v>450</v>
      </c>
      <c r="N44" s="114"/>
      <c r="O44" s="115"/>
      <c r="P44" s="115"/>
      <c r="R44" s="118"/>
      <c r="S44" s="14"/>
    </row>
    <row r="45" spans="2:19">
      <c r="B45" s="1" t="s">
        <v>483</v>
      </c>
      <c r="C45" s="8" t="s">
        <v>172</v>
      </c>
      <c r="D45" s="8"/>
      <c r="E45" s="10">
        <v>237924</v>
      </c>
      <c r="F45" s="10">
        <v>13666</v>
      </c>
      <c r="G45" s="6"/>
      <c r="H45" s="112">
        <v>17.4099224352407</v>
      </c>
      <c r="I45" s="8" t="s">
        <v>441</v>
      </c>
      <c r="J45" s="6"/>
      <c r="K45" s="10">
        <v>226411</v>
      </c>
      <c r="L45" s="116">
        <v>0.0508500028708853</v>
      </c>
      <c r="M45" s="8" t="s">
        <v>453</v>
      </c>
      <c r="N45" s="114"/>
      <c r="O45" s="115"/>
      <c r="P45" s="115"/>
      <c r="R45" s="118"/>
      <c r="S45" s="14"/>
    </row>
    <row r="46" spans="2:19">
      <c r="B46" s="1" t="s">
        <v>484</v>
      </c>
      <c r="C46" s="8" t="s">
        <v>174</v>
      </c>
      <c r="D46" s="8"/>
      <c r="E46" s="10">
        <v>995251</v>
      </c>
      <c r="F46" s="10">
        <v>379885</v>
      </c>
      <c r="G46" s="6"/>
      <c r="H46" s="112">
        <v>2.61987443568448</v>
      </c>
      <c r="I46" s="8" t="s">
        <v>444</v>
      </c>
      <c r="J46" s="6"/>
      <c r="K46" s="10">
        <v>875784</v>
      </c>
      <c r="L46" s="116">
        <v>0.136411489591041</v>
      </c>
      <c r="M46" s="8" t="s">
        <v>442</v>
      </c>
      <c r="N46" s="114"/>
      <c r="O46" s="115"/>
      <c r="P46" s="115"/>
      <c r="R46" s="118"/>
      <c r="S46" s="14"/>
    </row>
    <row r="47" spans="2:19">
      <c r="B47" s="1" t="s">
        <v>485</v>
      </c>
      <c r="C47" s="8" t="s">
        <v>179</v>
      </c>
      <c r="D47" s="8"/>
      <c r="E47" s="10">
        <v>2419240</v>
      </c>
      <c r="F47" s="10">
        <v>370271</v>
      </c>
      <c r="G47" s="6"/>
      <c r="H47" s="112">
        <v>6.53370099197615</v>
      </c>
      <c r="I47" s="8" t="s">
        <v>438</v>
      </c>
      <c r="J47" s="6"/>
      <c r="K47" s="10">
        <v>1954848</v>
      </c>
      <c r="L47" s="116">
        <v>0.237559135032494</v>
      </c>
      <c r="M47" s="8" t="s">
        <v>439</v>
      </c>
      <c r="N47" s="114"/>
      <c r="O47" s="115"/>
      <c r="P47" s="115"/>
      <c r="R47" s="118"/>
      <c r="S47" s="14"/>
    </row>
    <row r="48" spans="2:19">
      <c r="B48" s="1" t="s">
        <v>486</v>
      </c>
      <c r="C48" s="8" t="s">
        <v>191</v>
      </c>
      <c r="D48" s="8"/>
      <c r="E48" s="10">
        <v>278739</v>
      </c>
      <c r="F48" s="10">
        <v>42308</v>
      </c>
      <c r="G48" s="6"/>
      <c r="H48" s="112">
        <v>6.58832844852037</v>
      </c>
      <c r="I48" s="8" t="s">
        <v>438</v>
      </c>
      <c r="J48" s="6"/>
      <c r="K48" s="10">
        <v>143034</v>
      </c>
      <c r="L48" s="116">
        <v>0.948760434581987</v>
      </c>
      <c r="M48" s="8" t="s">
        <v>450</v>
      </c>
      <c r="N48" s="114"/>
      <c r="O48" s="115"/>
      <c r="P48" s="115"/>
      <c r="R48" s="118"/>
      <c r="S48" s="14"/>
    </row>
    <row r="49" spans="2:19">
      <c r="B49" s="1" t="s">
        <v>487</v>
      </c>
      <c r="C49" s="8" t="s">
        <v>194</v>
      </c>
      <c r="D49" s="8"/>
      <c r="E49" s="10">
        <v>250063</v>
      </c>
      <c r="F49" s="10">
        <v>37060</v>
      </c>
      <c r="G49" s="6"/>
      <c r="H49" s="112">
        <v>6.74751753912574</v>
      </c>
      <c r="I49" s="8" t="s">
        <v>438</v>
      </c>
      <c r="J49" s="6"/>
      <c r="K49" s="10">
        <v>191611</v>
      </c>
      <c r="L49" s="116">
        <v>0.305055555265616</v>
      </c>
      <c r="M49" s="8" t="s">
        <v>439</v>
      </c>
      <c r="N49" s="114"/>
      <c r="O49" s="115"/>
      <c r="P49" s="115"/>
      <c r="R49" s="118"/>
      <c r="S49" s="14"/>
    </row>
    <row r="50" spans="2:19">
      <c r="B50" s="1" t="s">
        <v>488</v>
      </c>
      <c r="C50" s="8" t="s">
        <v>197</v>
      </c>
      <c r="D50" s="8"/>
      <c r="E50" s="10">
        <v>937821</v>
      </c>
      <c r="F50" s="10">
        <v>467298</v>
      </c>
      <c r="G50" s="6"/>
      <c r="H50" s="112">
        <v>2.00690137770759</v>
      </c>
      <c r="I50" s="8" t="s">
        <v>444</v>
      </c>
      <c r="J50" s="6"/>
      <c r="K50" s="10">
        <v>735503</v>
      </c>
      <c r="L50" s="116">
        <v>0.275074336882378</v>
      </c>
      <c r="M50" s="8" t="s">
        <v>439</v>
      </c>
      <c r="N50" s="114"/>
      <c r="O50" s="115"/>
      <c r="P50" s="115"/>
      <c r="R50" s="118"/>
      <c r="S50" s="14"/>
    </row>
    <row r="51" spans="2:19">
      <c r="B51" s="1" t="s">
        <v>489</v>
      </c>
      <c r="C51" s="8" t="s">
        <v>203</v>
      </c>
      <c r="D51" s="8"/>
      <c r="E51" s="10">
        <v>281829</v>
      </c>
      <c r="F51" s="10">
        <v>9261</v>
      </c>
      <c r="G51" s="6"/>
      <c r="H51" s="112">
        <v>30.4318108195659</v>
      </c>
      <c r="I51" s="8" t="s">
        <v>441</v>
      </c>
      <c r="J51" s="6"/>
      <c r="K51" s="10">
        <v>240055</v>
      </c>
      <c r="L51" s="116">
        <v>0.174018454104268</v>
      </c>
      <c r="M51" s="8" t="s">
        <v>442</v>
      </c>
      <c r="N51" s="114"/>
      <c r="O51" s="115"/>
      <c r="P51" s="115"/>
      <c r="R51" s="118"/>
      <c r="S51" s="14"/>
    </row>
    <row r="52" spans="2:19">
      <c r="B52" s="1" t="s">
        <v>490</v>
      </c>
      <c r="C52" s="8" t="s">
        <v>207</v>
      </c>
      <c r="D52" s="8"/>
      <c r="E52" s="10">
        <v>509608</v>
      </c>
      <c r="F52" s="10">
        <v>195245</v>
      </c>
      <c r="G52" s="6"/>
      <c r="H52" s="112">
        <v>2.61009500883505</v>
      </c>
      <c r="I52" s="8" t="s">
        <v>444</v>
      </c>
      <c r="J52" s="6"/>
      <c r="K52" s="10">
        <v>441269</v>
      </c>
      <c r="L52" s="116">
        <v>0.154869252088862</v>
      </c>
      <c r="M52" s="8" t="s">
        <v>442</v>
      </c>
      <c r="N52" s="114"/>
      <c r="O52" s="115"/>
      <c r="P52" s="115"/>
      <c r="R52" s="118"/>
      <c r="S52" s="14"/>
    </row>
    <row r="53" spans="2:19">
      <c r="B53" s="1" t="s">
        <v>491</v>
      </c>
      <c r="C53" s="8" t="s">
        <v>210</v>
      </c>
      <c r="D53" s="8"/>
      <c r="E53" s="10">
        <v>269616</v>
      </c>
      <c r="F53" s="10">
        <v>55391</v>
      </c>
      <c r="G53" s="6"/>
      <c r="H53" s="112">
        <v>4.86750555144337</v>
      </c>
      <c r="I53" s="8" t="s">
        <v>438</v>
      </c>
      <c r="J53" s="6"/>
      <c r="K53" s="10">
        <v>176807</v>
      </c>
      <c r="L53" s="116">
        <v>0.524916999892538</v>
      </c>
      <c r="M53" s="8" t="s">
        <v>450</v>
      </c>
      <c r="N53" s="114"/>
      <c r="O53" s="115"/>
      <c r="P53" s="115"/>
      <c r="R53" s="118"/>
      <c r="S53" s="14"/>
    </row>
    <row r="54" spans="2:19">
      <c r="B54" s="1" t="s">
        <v>492</v>
      </c>
      <c r="C54" s="8" t="s">
        <v>213</v>
      </c>
      <c r="D54" s="8"/>
      <c r="E54" s="10">
        <v>323809</v>
      </c>
      <c r="F54" s="10">
        <v>180899</v>
      </c>
      <c r="G54" s="6"/>
      <c r="H54" s="112">
        <v>1.78999883913123</v>
      </c>
      <c r="I54" s="8" t="s">
        <v>444</v>
      </c>
      <c r="J54" s="6"/>
      <c r="K54" s="10">
        <v>260512</v>
      </c>
      <c r="L54" s="116">
        <v>0.242971532981206</v>
      </c>
      <c r="M54" s="8" t="s">
        <v>439</v>
      </c>
      <c r="N54" s="114"/>
      <c r="O54" s="115"/>
      <c r="P54" s="115"/>
      <c r="R54" s="118"/>
      <c r="S54" s="14"/>
    </row>
    <row r="55" spans="2:19">
      <c r="B55" s="1" t="s">
        <v>493</v>
      </c>
      <c r="C55" s="8" t="s">
        <v>216</v>
      </c>
      <c r="D55" s="8"/>
      <c r="E55" s="10">
        <v>293761</v>
      </c>
      <c r="F55" s="10">
        <v>53666</v>
      </c>
      <c r="G55" s="6"/>
      <c r="H55" s="112">
        <v>5.47387545186897</v>
      </c>
      <c r="I55" s="8" t="s">
        <v>438</v>
      </c>
      <c r="J55" s="6"/>
      <c r="K55" s="10">
        <v>225442</v>
      </c>
      <c r="L55" s="116">
        <v>0.303044685551051</v>
      </c>
      <c r="M55" s="8" t="s">
        <v>439</v>
      </c>
      <c r="N55" s="114"/>
      <c r="O55" s="115"/>
      <c r="P55" s="115"/>
      <c r="R55" s="118"/>
      <c r="S55" s="14"/>
    </row>
    <row r="56" spans="2:19">
      <c r="B56" s="1" t="s">
        <v>494</v>
      </c>
      <c r="C56" s="8" t="s">
        <v>218</v>
      </c>
      <c r="D56" s="8"/>
      <c r="E56" s="10">
        <v>473567</v>
      </c>
      <c r="F56" s="10">
        <v>31066</v>
      </c>
      <c r="G56" s="6"/>
      <c r="H56" s="112">
        <v>15.2439000836928</v>
      </c>
      <c r="I56" s="8" t="s">
        <v>441</v>
      </c>
      <c r="J56" s="6"/>
      <c r="K56" s="10">
        <v>461381</v>
      </c>
      <c r="L56" s="116">
        <v>0.0264120108977179</v>
      </c>
      <c r="M56" s="8" t="s">
        <v>453</v>
      </c>
      <c r="N56" s="114"/>
      <c r="O56" s="115"/>
      <c r="P56" s="115"/>
      <c r="R56" s="118"/>
      <c r="S56" s="14"/>
    </row>
    <row r="57" spans="2:19">
      <c r="B57" s="1" t="s">
        <v>495</v>
      </c>
      <c r="C57" s="8" t="s">
        <v>220</v>
      </c>
      <c r="D57" s="8"/>
      <c r="E57" s="10">
        <v>3967152</v>
      </c>
      <c r="F57" s="10">
        <v>295015</v>
      </c>
      <c r="G57" s="6"/>
      <c r="H57" s="112">
        <v>13.4472891208922</v>
      </c>
      <c r="I57" s="8" t="s">
        <v>441</v>
      </c>
      <c r="J57" s="6"/>
      <c r="K57" s="10">
        <v>3694834</v>
      </c>
      <c r="L57" s="116">
        <v>0.0737023638951033</v>
      </c>
      <c r="M57" s="8" t="s">
        <v>453</v>
      </c>
      <c r="N57" s="114"/>
      <c r="O57" s="115"/>
      <c r="P57" s="115"/>
      <c r="R57" s="118"/>
      <c r="S57" s="14"/>
    </row>
    <row r="58" spans="2:19">
      <c r="B58" s="1" t="s">
        <v>496</v>
      </c>
      <c r="C58" s="8" t="s">
        <v>228</v>
      </c>
      <c r="D58" s="8"/>
      <c r="E58" s="10">
        <v>627770</v>
      </c>
      <c r="F58" s="10">
        <v>216524</v>
      </c>
      <c r="G58" s="6"/>
      <c r="H58" s="112">
        <v>2.89930908351961</v>
      </c>
      <c r="I58" s="8" t="s">
        <v>444</v>
      </c>
      <c r="J58" s="6"/>
      <c r="K58" s="10">
        <v>597337</v>
      </c>
      <c r="L58" s="116">
        <v>0.0509477899410216</v>
      </c>
      <c r="M58" s="8" t="s">
        <v>453</v>
      </c>
      <c r="N58" s="114"/>
      <c r="O58" s="115"/>
      <c r="P58" s="115"/>
      <c r="R58" s="118"/>
      <c r="S58" s="14"/>
    </row>
    <row r="59" spans="2:19">
      <c r="B59" s="1" t="s">
        <v>497</v>
      </c>
      <c r="C59" s="8" t="s">
        <v>233</v>
      </c>
      <c r="D59" s="8"/>
      <c r="E59" s="10">
        <v>264518</v>
      </c>
      <c r="F59" s="10">
        <v>76929</v>
      </c>
      <c r="G59" s="6"/>
      <c r="H59" s="112">
        <v>3.43846923786868</v>
      </c>
      <c r="I59" s="8" t="s">
        <v>444</v>
      </c>
      <c r="J59" s="6"/>
      <c r="K59" s="10">
        <v>199556</v>
      </c>
      <c r="L59" s="116">
        <v>0.325532682555273</v>
      </c>
      <c r="M59" s="8" t="s">
        <v>439</v>
      </c>
      <c r="N59" s="114"/>
      <c r="O59" s="115"/>
      <c r="P59" s="115"/>
      <c r="R59" s="118"/>
      <c r="S59" s="14"/>
    </row>
    <row r="60" spans="2:19">
      <c r="B60" s="1" t="s">
        <v>498</v>
      </c>
      <c r="C60" s="8" t="s">
        <v>235</v>
      </c>
      <c r="D60" s="8"/>
      <c r="E60" s="10">
        <v>264742</v>
      </c>
      <c r="F60" s="10">
        <v>47519</v>
      </c>
      <c r="G60" s="6"/>
      <c r="H60" s="112">
        <v>5.57128727456386</v>
      </c>
      <c r="I60" s="8" t="s">
        <v>438</v>
      </c>
      <c r="J60" s="6"/>
      <c r="K60" s="10">
        <v>207525</v>
      </c>
      <c r="L60" s="116">
        <v>0.275711360077099</v>
      </c>
      <c r="M60" s="8" t="s">
        <v>439</v>
      </c>
      <c r="N60" s="114"/>
      <c r="O60" s="115"/>
      <c r="P60" s="115"/>
      <c r="R60" s="118"/>
      <c r="S60" s="14"/>
    </row>
    <row r="61" spans="2:19">
      <c r="B61" s="1" t="s">
        <v>499</v>
      </c>
      <c r="C61" s="8" t="s">
        <v>239</v>
      </c>
      <c r="D61" s="8"/>
      <c r="E61" s="10">
        <v>652804</v>
      </c>
      <c r="F61" s="10">
        <v>196098</v>
      </c>
      <c r="G61" s="6"/>
      <c r="H61" s="112">
        <v>3.32896816897674</v>
      </c>
      <c r="I61" s="8" t="s">
        <v>444</v>
      </c>
      <c r="J61" s="6"/>
      <c r="K61" s="10">
        <v>649845</v>
      </c>
      <c r="L61" s="116">
        <v>0.00455339350152729</v>
      </c>
      <c r="M61" s="8" t="s">
        <v>453</v>
      </c>
      <c r="N61" s="114"/>
      <c r="O61" s="115"/>
      <c r="P61" s="115"/>
      <c r="R61" s="118"/>
      <c r="S61" s="14"/>
    </row>
    <row r="62" spans="2:19">
      <c r="B62" s="1" t="s">
        <v>500</v>
      </c>
      <c r="C62" s="8" t="s">
        <v>244</v>
      </c>
      <c r="D62" s="8"/>
      <c r="E62" s="10">
        <v>514144</v>
      </c>
      <c r="F62" s="10">
        <v>83578</v>
      </c>
      <c r="G62" s="6"/>
      <c r="H62" s="112">
        <v>6.15166670654957</v>
      </c>
      <c r="I62" s="8" t="s">
        <v>438</v>
      </c>
      <c r="J62" s="6"/>
      <c r="K62" s="10">
        <v>397215</v>
      </c>
      <c r="L62" s="116">
        <v>0.294372065506086</v>
      </c>
      <c r="M62" s="8" t="s">
        <v>439</v>
      </c>
      <c r="N62" s="114"/>
      <c r="O62" s="115"/>
      <c r="P62" s="115"/>
      <c r="R62" s="118"/>
      <c r="S62" s="14"/>
    </row>
    <row r="63" spans="2:19">
      <c r="B63" s="1" t="s">
        <v>501</v>
      </c>
      <c r="C63" s="8" t="s">
        <v>246</v>
      </c>
      <c r="D63" s="8"/>
      <c r="E63" s="10">
        <v>461859</v>
      </c>
      <c r="F63" s="10">
        <v>22949</v>
      </c>
      <c r="G63" s="6"/>
      <c r="H63" s="112">
        <v>20.1254520894157</v>
      </c>
      <c r="I63" s="8" t="s">
        <v>441</v>
      </c>
      <c r="J63" s="6"/>
      <c r="K63" s="10">
        <v>362563</v>
      </c>
      <c r="L63" s="116">
        <v>0.273872402865157</v>
      </c>
      <c r="M63" s="8" t="s">
        <v>439</v>
      </c>
      <c r="N63" s="114"/>
      <c r="O63" s="115"/>
      <c r="P63" s="115"/>
      <c r="R63" s="118"/>
      <c r="S63" s="14"/>
    </row>
    <row r="64" spans="2:19">
      <c r="B64" s="1" t="s">
        <v>502</v>
      </c>
      <c r="C64" s="8" t="s">
        <v>251</v>
      </c>
      <c r="D64" s="8"/>
      <c r="E64" s="10">
        <v>588573</v>
      </c>
      <c r="F64" s="10">
        <v>59126</v>
      </c>
      <c r="G64" s="6"/>
      <c r="H64" s="112">
        <v>9.95455467983628</v>
      </c>
      <c r="I64" s="8" t="s">
        <v>463</v>
      </c>
      <c r="J64" s="6"/>
      <c r="K64" s="10">
        <v>596956</v>
      </c>
      <c r="L64" s="116">
        <v>-0.0140429110353192</v>
      </c>
      <c r="M64" s="8" t="s">
        <v>453</v>
      </c>
      <c r="N64" s="114"/>
      <c r="O64" s="115"/>
      <c r="P64" s="115"/>
      <c r="R64" s="118"/>
      <c r="S64" s="14"/>
    </row>
    <row r="65" spans="2:19">
      <c r="B65" s="1" t="s">
        <v>503</v>
      </c>
      <c r="C65" s="8" t="s">
        <v>256</v>
      </c>
      <c r="D65" s="8"/>
      <c r="E65" s="10">
        <v>424175</v>
      </c>
      <c r="F65" s="10">
        <v>33958</v>
      </c>
      <c r="G65" s="6"/>
      <c r="H65" s="112">
        <v>12.4911655574533</v>
      </c>
      <c r="I65" s="8" t="s">
        <v>441</v>
      </c>
      <c r="J65" s="6"/>
      <c r="K65" s="10">
        <v>382452</v>
      </c>
      <c r="L65" s="116">
        <v>0.109093428717852</v>
      </c>
      <c r="M65" s="8" t="s">
        <v>442</v>
      </c>
      <c r="N65" s="114"/>
      <c r="O65" s="115"/>
      <c r="P65" s="115"/>
      <c r="R65" s="118"/>
      <c r="S65" s="14"/>
    </row>
    <row r="66" spans="2:19">
      <c r="B66" s="1" t="s">
        <v>504</v>
      </c>
      <c r="C66" s="8" t="s">
        <v>258</v>
      </c>
      <c r="D66" s="8"/>
      <c r="E66" s="10">
        <v>696653</v>
      </c>
      <c r="F66" s="10">
        <v>318562</v>
      </c>
      <c r="G66" s="6"/>
      <c r="H66" s="112">
        <v>2.18686786245692</v>
      </c>
      <c r="I66" s="8" t="s">
        <v>444</v>
      </c>
      <c r="J66" s="6"/>
      <c r="K66" s="10">
        <v>545549</v>
      </c>
      <c r="L66" s="116">
        <v>0.276976036982929</v>
      </c>
      <c r="M66" s="8" t="s">
        <v>439</v>
      </c>
      <c r="N66" s="114"/>
      <c r="O66" s="115"/>
      <c r="P66" s="115"/>
      <c r="R66" s="118"/>
      <c r="S66" s="14"/>
    </row>
    <row r="67" spans="2:19">
      <c r="B67" s="1" t="s">
        <v>505</v>
      </c>
      <c r="C67" s="8" t="s">
        <v>263</v>
      </c>
      <c r="D67" s="8"/>
      <c r="E67" s="10">
        <v>387637</v>
      </c>
      <c r="F67" s="10">
        <v>107655</v>
      </c>
      <c r="G67" s="6"/>
      <c r="H67" s="112">
        <v>3.60073382564674</v>
      </c>
      <c r="I67" s="8" t="s">
        <v>444</v>
      </c>
      <c r="J67" s="6"/>
      <c r="K67" s="10">
        <v>484674</v>
      </c>
      <c r="L67" s="116">
        <v>-0.20021086338446</v>
      </c>
      <c r="M67" s="8" t="s">
        <v>453</v>
      </c>
      <c r="N67" s="114"/>
      <c r="O67" s="115"/>
      <c r="P67" s="115"/>
      <c r="R67" s="118"/>
      <c r="S67" s="14"/>
    </row>
    <row r="68" spans="2:19">
      <c r="B68" s="1" t="s">
        <v>506</v>
      </c>
      <c r="C68" s="8" t="s">
        <v>272</v>
      </c>
      <c r="D68" s="8"/>
      <c r="E68" s="10">
        <v>8502614</v>
      </c>
      <c r="F68" s="10">
        <v>187946</v>
      </c>
      <c r="G68" s="6"/>
      <c r="H68" s="112">
        <v>45.2396645845083</v>
      </c>
      <c r="I68" s="8" t="s">
        <v>441</v>
      </c>
      <c r="J68" s="6"/>
      <c r="K68" s="10">
        <v>8008278</v>
      </c>
      <c r="L68" s="116">
        <v>0.0617281268207722</v>
      </c>
      <c r="M68" s="8" t="s">
        <v>453</v>
      </c>
      <c r="N68" s="114"/>
      <c r="O68" s="115"/>
      <c r="P68" s="115"/>
      <c r="R68" s="118"/>
      <c r="S68" s="14"/>
    </row>
    <row r="69" spans="2:19">
      <c r="B69" s="1" t="s">
        <v>507</v>
      </c>
      <c r="C69" s="8" t="s">
        <v>279</v>
      </c>
      <c r="D69" s="8"/>
      <c r="E69" s="10">
        <v>284074</v>
      </c>
      <c r="F69" s="10">
        <v>14054</v>
      </c>
      <c r="G69" s="6"/>
      <c r="H69" s="112">
        <v>20.2130354347517</v>
      </c>
      <c r="I69" s="8" t="s">
        <v>441</v>
      </c>
      <c r="J69" s="6"/>
      <c r="K69" s="10">
        <v>273546</v>
      </c>
      <c r="L69" s="116">
        <v>0.0384871283074876</v>
      </c>
      <c r="M69" s="8" t="s">
        <v>453</v>
      </c>
      <c r="N69" s="114"/>
      <c r="O69" s="115"/>
      <c r="P69" s="115"/>
      <c r="R69" s="118"/>
      <c r="S69" s="14"/>
    </row>
    <row r="70" spans="2:19">
      <c r="B70" s="1" t="s">
        <v>508</v>
      </c>
      <c r="C70" s="8" t="s">
        <v>282</v>
      </c>
      <c r="D70" s="8"/>
      <c r="E70" s="10">
        <v>248416</v>
      </c>
      <c r="F70" s="10">
        <v>33186</v>
      </c>
      <c r="G70" s="6"/>
      <c r="H70" s="112">
        <v>7.48556620261556</v>
      </c>
      <c r="I70" s="8" t="s">
        <v>463</v>
      </c>
      <c r="J70" s="6"/>
      <c r="K70" s="10">
        <v>234403</v>
      </c>
      <c r="L70" s="116">
        <v>0.0597816580845808</v>
      </c>
      <c r="M70" s="8" t="s">
        <v>453</v>
      </c>
      <c r="N70" s="114"/>
      <c r="O70" s="115"/>
      <c r="P70" s="115"/>
      <c r="R70" s="118"/>
      <c r="S70" s="14"/>
    </row>
    <row r="71" spans="2:19">
      <c r="B71" s="1" t="s">
        <v>509</v>
      </c>
      <c r="C71" s="8" t="s">
        <v>284</v>
      </c>
      <c r="D71" s="8"/>
      <c r="E71" s="10">
        <v>252566</v>
      </c>
      <c r="F71" s="10">
        <v>63941</v>
      </c>
      <c r="G71" s="6"/>
      <c r="H71" s="112">
        <v>3.94998514255329</v>
      </c>
      <c r="I71" s="8" t="s">
        <v>444</v>
      </c>
      <c r="J71" s="6"/>
      <c r="K71" s="10">
        <v>115489</v>
      </c>
      <c r="L71" s="116">
        <v>1.18692689347037</v>
      </c>
      <c r="M71" s="8" t="s">
        <v>450</v>
      </c>
      <c r="N71" s="114"/>
      <c r="O71" s="115"/>
      <c r="P71" s="115"/>
      <c r="R71" s="118"/>
      <c r="S71" s="14"/>
    </row>
    <row r="72" spans="2:19">
      <c r="B72" s="1" t="s">
        <v>510</v>
      </c>
      <c r="C72" s="8" t="s">
        <v>287</v>
      </c>
      <c r="D72" s="8"/>
      <c r="E72" s="10">
        <v>417040</v>
      </c>
      <c r="F72" s="10">
        <v>33181</v>
      </c>
      <c r="G72" s="6"/>
      <c r="H72" s="112">
        <v>12.5686386787619</v>
      </c>
      <c r="I72" s="8" t="s">
        <v>441</v>
      </c>
      <c r="J72" s="6"/>
      <c r="K72" s="10">
        <v>399477</v>
      </c>
      <c r="L72" s="116">
        <v>0.0439649842168635</v>
      </c>
      <c r="M72" s="8" t="s">
        <v>453</v>
      </c>
      <c r="N72" s="114"/>
      <c r="O72" s="115"/>
      <c r="P72" s="115"/>
      <c r="R72" s="118"/>
      <c r="S72" s="14"/>
    </row>
    <row r="73" spans="2:19">
      <c r="B73" s="1" t="s">
        <v>511</v>
      </c>
      <c r="C73" s="8" t="s">
        <v>291</v>
      </c>
      <c r="D73" s="8"/>
      <c r="E73" s="10">
        <v>670553</v>
      </c>
      <c r="F73" s="10">
        <v>382600</v>
      </c>
      <c r="G73" s="6"/>
      <c r="H73" s="112">
        <v>1.75262153685311</v>
      </c>
      <c r="I73" s="8" t="s">
        <v>444</v>
      </c>
      <c r="J73" s="6"/>
      <c r="K73" s="10">
        <v>506132</v>
      </c>
      <c r="L73" s="116">
        <v>0.324857942196897</v>
      </c>
      <c r="M73" s="8" t="s">
        <v>439</v>
      </c>
      <c r="N73" s="114"/>
      <c r="O73" s="115"/>
      <c r="P73" s="115"/>
      <c r="R73" s="118"/>
      <c r="S73" s="14"/>
    </row>
    <row r="74" spans="2:19">
      <c r="B74" s="1" t="s">
        <v>512</v>
      </c>
      <c r="C74" s="8" t="s">
        <v>293</v>
      </c>
      <c r="D74" s="8"/>
      <c r="E74" s="10">
        <v>496604</v>
      </c>
      <c r="F74" s="10">
        <v>78087</v>
      </c>
      <c r="G74" s="6"/>
      <c r="H74" s="112">
        <v>6.35962452136719</v>
      </c>
      <c r="I74" s="8" t="s">
        <v>438</v>
      </c>
      <c r="J74" s="6"/>
      <c r="K74" s="10">
        <v>390112</v>
      </c>
      <c r="L74" s="116">
        <v>0.272978016569601</v>
      </c>
      <c r="M74" s="8" t="s">
        <v>439</v>
      </c>
      <c r="N74" s="114"/>
      <c r="O74" s="115"/>
      <c r="P74" s="115"/>
      <c r="R74" s="118"/>
      <c r="S74" s="14"/>
    </row>
    <row r="75" spans="2:19">
      <c r="B75" s="1" t="s">
        <v>513</v>
      </c>
      <c r="C75" s="8" t="s">
        <v>295</v>
      </c>
      <c r="D75" s="8"/>
      <c r="E75" s="10">
        <v>301050</v>
      </c>
      <c r="F75" s="10">
        <v>54494</v>
      </c>
      <c r="G75" s="6"/>
      <c r="H75" s="112">
        <v>5.52446140859544</v>
      </c>
      <c r="I75" s="8" t="s">
        <v>438</v>
      </c>
      <c r="J75" s="6"/>
      <c r="K75" s="10">
        <v>185984</v>
      </c>
      <c r="L75" s="116">
        <v>0.618687629043359</v>
      </c>
      <c r="M75" s="8" t="s">
        <v>450</v>
      </c>
      <c r="N75" s="114"/>
      <c r="O75" s="115"/>
      <c r="P75" s="115"/>
      <c r="R75" s="118"/>
      <c r="S75" s="14"/>
    </row>
    <row r="76" spans="2:19">
      <c r="B76" s="1" t="s">
        <v>514</v>
      </c>
      <c r="C76" s="8" t="s">
        <v>298</v>
      </c>
      <c r="D76" s="8"/>
      <c r="E76" s="10">
        <v>1595579</v>
      </c>
      <c r="F76" s="10">
        <v>82913</v>
      </c>
      <c r="G76" s="6"/>
      <c r="H76" s="112">
        <v>19.2440148107052</v>
      </c>
      <c r="I76" s="8" t="s">
        <v>441</v>
      </c>
      <c r="J76" s="6"/>
      <c r="K76" s="10">
        <v>1517550</v>
      </c>
      <c r="L76" s="116">
        <v>0.0514177457085434</v>
      </c>
      <c r="M76" s="8" t="s">
        <v>453</v>
      </c>
      <c r="N76" s="114"/>
      <c r="O76" s="115"/>
      <c r="P76" s="115"/>
      <c r="R76" s="118"/>
      <c r="S76" s="14"/>
    </row>
    <row r="77" spans="2:19">
      <c r="B77" s="1" t="s">
        <v>515</v>
      </c>
      <c r="C77" s="8" t="s">
        <v>304</v>
      </c>
      <c r="D77" s="8"/>
      <c r="E77" s="10">
        <v>1628812</v>
      </c>
      <c r="F77" s="10">
        <v>327729</v>
      </c>
      <c r="G77" s="6"/>
      <c r="H77" s="112">
        <v>4.96999655202927</v>
      </c>
      <c r="I77" s="8" t="s">
        <v>438</v>
      </c>
      <c r="J77" s="6"/>
      <c r="K77" s="10">
        <v>1320994</v>
      </c>
      <c r="L77" s="116">
        <v>0.233019983436715</v>
      </c>
      <c r="M77" s="8" t="s">
        <v>439</v>
      </c>
      <c r="N77" s="114"/>
      <c r="O77" s="115"/>
      <c r="P77" s="115"/>
      <c r="R77" s="118"/>
      <c r="S77" s="14"/>
    </row>
    <row r="78" spans="2:19">
      <c r="B78" s="1" t="s">
        <v>516</v>
      </c>
      <c r="C78" s="8" t="s">
        <v>307</v>
      </c>
      <c r="D78" s="8"/>
      <c r="E78" s="10">
        <v>308432</v>
      </c>
      <c r="F78" s="10">
        <v>35349</v>
      </c>
      <c r="G78" s="6"/>
      <c r="H78" s="112">
        <v>8.72533876488727</v>
      </c>
      <c r="I78" s="8" t="s">
        <v>463</v>
      </c>
      <c r="J78" s="6"/>
      <c r="K78" s="10">
        <v>334563</v>
      </c>
      <c r="L78" s="116">
        <v>-0.0781048711304</v>
      </c>
      <c r="M78" s="8" t="s">
        <v>453</v>
      </c>
      <c r="N78" s="114"/>
      <c r="O78" s="115"/>
      <c r="P78" s="115"/>
      <c r="R78" s="118"/>
      <c r="S78" s="14"/>
    </row>
    <row r="79" spans="2:19">
      <c r="B79" s="1" t="s">
        <v>517</v>
      </c>
      <c r="C79" s="8" t="s">
        <v>310</v>
      </c>
      <c r="D79" s="8"/>
      <c r="E79" s="10">
        <v>306426</v>
      </c>
      <c r="F79" s="10">
        <v>45812</v>
      </c>
      <c r="G79" s="6"/>
      <c r="H79" s="112">
        <v>6.68877150091679</v>
      </c>
      <c r="I79" s="8" t="s">
        <v>438</v>
      </c>
      <c r="J79" s="6"/>
      <c r="K79" s="10">
        <v>222301</v>
      </c>
      <c r="L79" s="116">
        <v>0.378428347150935</v>
      </c>
      <c r="M79" s="8" t="s">
        <v>439</v>
      </c>
      <c r="N79" s="114"/>
      <c r="O79" s="115"/>
      <c r="P79" s="115"/>
      <c r="R79" s="118"/>
      <c r="S79" s="14"/>
    </row>
    <row r="80" spans="2:19">
      <c r="B80" s="1" t="s">
        <v>518</v>
      </c>
      <c r="C80" s="8" t="s">
        <v>312</v>
      </c>
      <c r="D80" s="8"/>
      <c r="E80" s="10">
        <v>656300</v>
      </c>
      <c r="F80" s="10">
        <v>81625</v>
      </c>
      <c r="G80" s="6"/>
      <c r="H80" s="112">
        <v>8.04042879019908</v>
      </c>
      <c r="I80" s="8" t="s">
        <v>463</v>
      </c>
      <c r="J80" s="6"/>
      <c r="K80" s="10">
        <v>529025</v>
      </c>
      <c r="L80" s="116">
        <v>0.24058409337933</v>
      </c>
      <c r="M80" s="8" t="s">
        <v>439</v>
      </c>
      <c r="N80" s="114"/>
      <c r="O80" s="115"/>
      <c r="P80" s="115"/>
      <c r="R80" s="118"/>
      <c r="S80" s="14"/>
    </row>
    <row r="81" spans="2:19">
      <c r="B81" s="1" t="s">
        <v>519</v>
      </c>
      <c r="C81" s="8" t="s">
        <v>316</v>
      </c>
      <c r="D81" s="8"/>
      <c r="E81" s="10">
        <v>477476</v>
      </c>
      <c r="F81" s="10">
        <v>91399</v>
      </c>
      <c r="G81" s="6"/>
      <c r="H81" s="112">
        <v>5.22408341447937</v>
      </c>
      <c r="I81" s="8" t="s">
        <v>438</v>
      </c>
      <c r="J81" s="6"/>
      <c r="K81" s="10">
        <v>276579</v>
      </c>
      <c r="L81" s="116">
        <v>0.726363896029706</v>
      </c>
      <c r="M81" s="8" t="s">
        <v>450</v>
      </c>
      <c r="N81" s="114"/>
      <c r="O81" s="115"/>
      <c r="P81" s="115"/>
      <c r="R81" s="118"/>
      <c r="S81" s="14"/>
    </row>
    <row r="82" spans="2:19">
      <c r="B82" s="1" t="s">
        <v>520</v>
      </c>
      <c r="C82" s="8" t="s">
        <v>320</v>
      </c>
      <c r="D82" s="8"/>
      <c r="E82" s="10">
        <v>265857</v>
      </c>
      <c r="F82" s="10">
        <v>63001</v>
      </c>
      <c r="G82" s="6"/>
      <c r="H82" s="112">
        <v>4.21988539864447</v>
      </c>
      <c r="I82" s="8" t="s">
        <v>438</v>
      </c>
      <c r="J82" s="6"/>
      <c r="K82" s="10">
        <v>180658</v>
      </c>
      <c r="L82" s="116">
        <v>0.47160380387251</v>
      </c>
      <c r="M82" s="8" t="s">
        <v>450</v>
      </c>
      <c r="N82" s="114"/>
      <c r="O82" s="115"/>
      <c r="P82" s="115"/>
      <c r="R82" s="118"/>
      <c r="S82" s="14"/>
    </row>
    <row r="83" spans="2:19">
      <c r="B83" s="1" t="s">
        <v>521</v>
      </c>
      <c r="C83" s="8" t="s">
        <v>323</v>
      </c>
      <c r="D83" s="8"/>
      <c r="E83" s="10">
        <v>230163</v>
      </c>
      <c r="F83" s="10">
        <v>40055.321284</v>
      </c>
      <c r="G83" s="6"/>
      <c r="H83" s="112">
        <v>5.74612792063506</v>
      </c>
      <c r="I83" s="8" t="s">
        <v>438</v>
      </c>
      <c r="J83" s="6"/>
      <c r="K83" s="10">
        <v>197790</v>
      </c>
      <c r="L83" s="116">
        <v>0.163673593204914</v>
      </c>
      <c r="M83" s="8" t="s">
        <v>442</v>
      </c>
      <c r="N83" s="114"/>
      <c r="O83" s="115"/>
      <c r="P83" s="115"/>
      <c r="R83" s="118"/>
      <c r="S83" s="14"/>
    </row>
    <row r="84" spans="2:19">
      <c r="B84" s="1" t="s">
        <v>522</v>
      </c>
      <c r="C84" s="8" t="s">
        <v>325</v>
      </c>
      <c r="D84" s="8"/>
      <c r="E84" s="10">
        <v>321461</v>
      </c>
      <c r="F84" s="10">
        <v>51568</v>
      </c>
      <c r="G84" s="6"/>
      <c r="H84" s="112">
        <v>6.23373022029165</v>
      </c>
      <c r="I84" s="8" t="s">
        <v>438</v>
      </c>
      <c r="J84" s="6"/>
      <c r="K84" s="10">
        <v>255093</v>
      </c>
      <c r="L84" s="116">
        <v>0.260171780487901</v>
      </c>
      <c r="M84" s="8" t="s">
        <v>439</v>
      </c>
      <c r="N84" s="114"/>
      <c r="O84" s="115"/>
      <c r="P84" s="115"/>
      <c r="R84" s="118"/>
      <c r="S84" s="14"/>
    </row>
    <row r="85" spans="2:19">
      <c r="B85" s="1" t="s">
        <v>523</v>
      </c>
      <c r="C85" s="8" t="s">
        <v>329</v>
      </c>
      <c r="D85" s="8"/>
      <c r="E85" s="10">
        <v>508357</v>
      </c>
      <c r="F85" s="10">
        <v>61972</v>
      </c>
      <c r="G85" s="6"/>
      <c r="H85" s="112">
        <v>8.20301103724263</v>
      </c>
      <c r="I85" s="8" t="s">
        <v>463</v>
      </c>
      <c r="J85" s="6"/>
      <c r="K85" s="10">
        <v>407075</v>
      </c>
      <c r="L85" s="116">
        <v>0.24880427439661</v>
      </c>
      <c r="M85" s="8" t="s">
        <v>439</v>
      </c>
      <c r="N85" s="114"/>
      <c r="O85" s="115"/>
      <c r="P85" s="115"/>
      <c r="R85" s="118"/>
      <c r="S85" s="14"/>
    </row>
    <row r="86" spans="2:19">
      <c r="B86" s="1" t="s">
        <v>524</v>
      </c>
      <c r="C86" s="8" t="s">
        <v>333</v>
      </c>
      <c r="D86" s="8"/>
      <c r="E86" s="10">
        <v>1458346</v>
      </c>
      <c r="F86" s="10">
        <v>292298</v>
      </c>
      <c r="G86" s="6"/>
      <c r="H86" s="112">
        <v>4.98924385387515</v>
      </c>
      <c r="I86" s="8" t="s">
        <v>438</v>
      </c>
      <c r="J86" s="6"/>
      <c r="K86" s="10">
        <v>1144554</v>
      </c>
      <c r="L86" s="116">
        <v>0.274160939545011</v>
      </c>
      <c r="M86" s="8" t="s">
        <v>439</v>
      </c>
      <c r="N86" s="114"/>
      <c r="O86" s="115"/>
      <c r="P86" s="115"/>
      <c r="R86" s="118"/>
      <c r="S86" s="14"/>
    </row>
    <row r="87" spans="2:19">
      <c r="B87" s="1" t="s">
        <v>525</v>
      </c>
      <c r="C87" s="8" t="s">
        <v>339</v>
      </c>
      <c r="D87" s="8"/>
      <c r="E87" s="10">
        <v>1394515</v>
      </c>
      <c r="F87" s="10">
        <v>205918</v>
      </c>
      <c r="G87" s="6"/>
      <c r="H87" s="112">
        <v>6.77218601579269</v>
      </c>
      <c r="I87" s="8" t="s">
        <v>438</v>
      </c>
      <c r="J87" s="6"/>
      <c r="K87" s="10">
        <v>1223341</v>
      </c>
      <c r="L87" s="116">
        <v>0.139923373777222</v>
      </c>
      <c r="M87" s="8" t="s">
        <v>442</v>
      </c>
      <c r="N87" s="114"/>
      <c r="O87" s="115"/>
      <c r="P87" s="115"/>
      <c r="R87" s="118"/>
      <c r="S87" s="14"/>
    </row>
    <row r="88" spans="2:19">
      <c r="B88" s="1" t="s">
        <v>526</v>
      </c>
      <c r="C88" s="8" t="s">
        <v>346</v>
      </c>
      <c r="D88" s="8"/>
      <c r="E88" s="10">
        <v>881791</v>
      </c>
      <c r="F88" s="10">
        <v>29980</v>
      </c>
      <c r="G88" s="6"/>
      <c r="H88" s="112">
        <v>29.4126417611741</v>
      </c>
      <c r="I88" s="8" t="s">
        <v>441</v>
      </c>
      <c r="J88" s="6"/>
      <c r="K88" s="10">
        <v>776733</v>
      </c>
      <c r="L88" s="116">
        <v>0.135256259229362</v>
      </c>
      <c r="M88" s="8" t="s">
        <v>442</v>
      </c>
      <c r="N88" s="114"/>
      <c r="O88" s="115"/>
      <c r="P88" s="115"/>
      <c r="R88" s="118"/>
      <c r="S88" s="14"/>
    </row>
    <row r="89" spans="2:19">
      <c r="B89" s="1" t="s">
        <v>527</v>
      </c>
      <c r="C89" s="8" t="s">
        <v>353</v>
      </c>
      <c r="D89" s="8"/>
      <c r="E89" s="10">
        <v>1013400</v>
      </c>
      <c r="F89" s="10">
        <v>111953</v>
      </c>
      <c r="G89" s="6"/>
      <c r="H89" s="112">
        <v>9.05201289826981</v>
      </c>
      <c r="I89" s="8" t="s">
        <v>463</v>
      </c>
      <c r="J89" s="6"/>
      <c r="K89" s="10">
        <v>893889</v>
      </c>
      <c r="L89" s="116">
        <v>0.133697808117115</v>
      </c>
      <c r="M89" s="8" t="s">
        <v>442</v>
      </c>
      <c r="N89" s="114"/>
      <c r="O89" s="115"/>
      <c r="P89" s="115"/>
      <c r="R89" s="118"/>
      <c r="S89" s="14"/>
    </row>
    <row r="90" spans="2:19">
      <c r="B90" s="1" t="s">
        <v>528</v>
      </c>
      <c r="C90" s="8" t="s">
        <v>358</v>
      </c>
      <c r="D90" s="8"/>
      <c r="E90" s="10">
        <v>336744</v>
      </c>
      <c r="F90" s="10">
        <v>17453</v>
      </c>
      <c r="G90" s="6"/>
      <c r="H90" s="112">
        <v>19.2943333524322</v>
      </c>
      <c r="I90" s="8" t="s">
        <v>441</v>
      </c>
      <c r="J90" s="6"/>
      <c r="K90" s="10">
        <v>337512</v>
      </c>
      <c r="L90" s="116">
        <v>-0.00227547464979023</v>
      </c>
      <c r="M90" s="8" t="s">
        <v>453</v>
      </c>
      <c r="N90" s="114"/>
      <c r="O90" s="115"/>
      <c r="P90" s="115"/>
      <c r="R90" s="118"/>
      <c r="S90" s="14"/>
    </row>
    <row r="91" spans="2:19">
      <c r="B91" s="1" t="s">
        <v>529</v>
      </c>
      <c r="C91" s="8" t="s">
        <v>361</v>
      </c>
      <c r="D91" s="8"/>
      <c r="E91" s="10">
        <v>252383</v>
      </c>
      <c r="F91" s="10">
        <v>117089</v>
      </c>
      <c r="G91" s="6"/>
      <c r="H91" s="112">
        <v>2.15548001947237</v>
      </c>
      <c r="I91" s="8" t="s">
        <v>444</v>
      </c>
      <c r="J91" s="6"/>
      <c r="K91" s="10">
        <v>202744</v>
      </c>
      <c r="L91" s="116">
        <v>0.244835852109064</v>
      </c>
      <c r="M91" s="8" t="s">
        <v>439</v>
      </c>
      <c r="N91" s="114"/>
      <c r="O91" s="115"/>
      <c r="P91" s="115"/>
      <c r="R91" s="118"/>
      <c r="S91" s="14"/>
    </row>
    <row r="92" spans="2:19">
      <c r="B92" s="1" t="s">
        <v>530</v>
      </c>
      <c r="C92" s="8" t="s">
        <v>363</v>
      </c>
      <c r="D92" s="8"/>
      <c r="E92" s="10">
        <v>740227</v>
      </c>
      <c r="F92" s="10">
        <v>52765</v>
      </c>
      <c r="G92" s="6"/>
      <c r="H92" s="112">
        <v>14.0287501184497</v>
      </c>
      <c r="I92" s="8" t="s">
        <v>441</v>
      </c>
      <c r="J92" s="6"/>
      <c r="K92" s="10">
        <v>563375</v>
      </c>
      <c r="L92" s="116">
        <v>0.313915242955403</v>
      </c>
      <c r="M92" s="8" t="s">
        <v>439</v>
      </c>
      <c r="N92" s="114"/>
      <c r="O92" s="115"/>
      <c r="P92" s="115"/>
      <c r="R92" s="118"/>
      <c r="S92" s="14"/>
    </row>
    <row r="93" spans="2:19">
      <c r="B93" s="1" t="s">
        <v>531</v>
      </c>
      <c r="C93" s="8" t="s">
        <v>366</v>
      </c>
      <c r="D93" s="8"/>
      <c r="E93" s="10">
        <v>231598</v>
      </c>
      <c r="F93" s="10">
        <v>42733.189163</v>
      </c>
      <c r="G93" s="6"/>
      <c r="H93" s="112">
        <v>5.41962826871172</v>
      </c>
      <c r="I93" s="8" t="s">
        <v>438</v>
      </c>
      <c r="J93" s="6"/>
      <c r="K93" s="10">
        <v>196143</v>
      </c>
      <c r="L93" s="116">
        <v>0.180760975410797</v>
      </c>
      <c r="M93" s="8" t="s">
        <v>442</v>
      </c>
      <c r="N93" s="114"/>
      <c r="O93" s="115"/>
      <c r="P93" s="115"/>
      <c r="R93" s="118"/>
      <c r="S93" s="14"/>
    </row>
    <row r="94" spans="2:19">
      <c r="B94" s="1" t="s">
        <v>532</v>
      </c>
      <c r="C94" s="8" t="s">
        <v>369</v>
      </c>
      <c r="D94" s="8"/>
      <c r="E94" s="10">
        <v>313929</v>
      </c>
      <c r="F94" s="10">
        <v>39090</v>
      </c>
      <c r="G94" s="6"/>
      <c r="H94" s="112">
        <v>8.03092862624712</v>
      </c>
      <c r="I94" s="8" t="s">
        <v>463</v>
      </c>
      <c r="J94" s="6"/>
      <c r="K94" s="10">
        <v>348189</v>
      </c>
      <c r="L94" s="116">
        <v>-0.098394837286646</v>
      </c>
      <c r="M94" s="8" t="s">
        <v>453</v>
      </c>
      <c r="N94" s="114"/>
      <c r="O94" s="115"/>
      <c r="P94" s="115"/>
      <c r="R94" s="118"/>
      <c r="S94" s="14"/>
    </row>
    <row r="95" spans="2:19">
      <c r="B95" s="1" t="s">
        <v>533</v>
      </c>
      <c r="C95" s="8" t="s">
        <v>374</v>
      </c>
      <c r="D95" s="8"/>
      <c r="E95" s="10">
        <v>304197</v>
      </c>
      <c r="F95" s="10">
        <v>32363</v>
      </c>
      <c r="G95" s="6"/>
      <c r="H95" s="112">
        <v>9.39953032784353</v>
      </c>
      <c r="I95" s="8" t="s">
        <v>463</v>
      </c>
      <c r="J95" s="6"/>
      <c r="K95" s="10">
        <v>287151</v>
      </c>
      <c r="L95" s="116">
        <v>0.0593624956904207</v>
      </c>
      <c r="M95" s="8" t="s">
        <v>453</v>
      </c>
      <c r="N95" s="114"/>
      <c r="O95" s="115"/>
      <c r="P95" s="115"/>
      <c r="R95" s="118"/>
      <c r="S95" s="14"/>
    </row>
    <row r="96" spans="2:19">
      <c r="B96" s="1" t="s">
        <v>534</v>
      </c>
      <c r="C96" s="8" t="s">
        <v>378</v>
      </c>
      <c r="D96" s="8"/>
      <c r="E96" s="10">
        <v>265119</v>
      </c>
      <c r="F96" s="10">
        <v>39375</v>
      </c>
      <c r="G96" s="6"/>
      <c r="H96" s="112">
        <v>6.73318095238095</v>
      </c>
      <c r="I96" s="8" t="s">
        <v>438</v>
      </c>
      <c r="J96" s="6"/>
      <c r="K96" s="10">
        <v>247793</v>
      </c>
      <c r="L96" s="116">
        <v>0.0699212649267736</v>
      </c>
      <c r="M96" s="8" t="s">
        <v>453</v>
      </c>
      <c r="N96" s="114"/>
      <c r="O96" s="115"/>
      <c r="P96" s="115"/>
      <c r="R96" s="118"/>
      <c r="S96" s="14"/>
    </row>
    <row r="97" spans="2:19">
      <c r="B97" s="1" t="s">
        <v>535</v>
      </c>
      <c r="C97" s="8" t="s">
        <v>381</v>
      </c>
      <c r="D97" s="8"/>
      <c r="E97" s="10">
        <v>314573</v>
      </c>
      <c r="F97" s="10">
        <v>38918</v>
      </c>
      <c r="G97" s="6"/>
      <c r="H97" s="112">
        <v>8.08296932010895</v>
      </c>
      <c r="I97" s="8" t="s">
        <v>463</v>
      </c>
      <c r="J97" s="6"/>
      <c r="K97" s="10">
        <v>242714</v>
      </c>
      <c r="L97" s="116">
        <v>0.296064503901711</v>
      </c>
      <c r="M97" s="8" t="s">
        <v>439</v>
      </c>
      <c r="N97" s="114"/>
      <c r="O97" s="115"/>
      <c r="P97" s="115"/>
      <c r="R97" s="118"/>
      <c r="S97" s="14"/>
    </row>
    <row r="98" spans="2:19">
      <c r="B98" s="1" t="s">
        <v>536</v>
      </c>
      <c r="C98" s="8" t="s">
        <v>383</v>
      </c>
      <c r="D98" s="8"/>
      <c r="E98" s="10">
        <v>390996</v>
      </c>
      <c r="F98" s="10">
        <v>70089</v>
      </c>
      <c r="G98" s="6"/>
      <c r="H98" s="112">
        <v>5.57856439669563</v>
      </c>
      <c r="I98" s="8" t="s">
        <v>438</v>
      </c>
      <c r="J98" s="6"/>
      <c r="K98" s="10">
        <v>303512</v>
      </c>
      <c r="L98" s="116">
        <v>0.288239015261341</v>
      </c>
      <c r="M98" s="8" t="s">
        <v>439</v>
      </c>
      <c r="N98" s="114"/>
      <c r="O98" s="115"/>
      <c r="P98" s="115"/>
      <c r="R98" s="118"/>
      <c r="S98" s="14"/>
    </row>
    <row r="99" spans="2:19">
      <c r="B99" s="1" t="s">
        <v>537</v>
      </c>
      <c r="C99" s="8" t="s">
        <v>388</v>
      </c>
      <c r="D99" s="8"/>
      <c r="E99" s="10">
        <v>276602</v>
      </c>
      <c r="F99" s="10">
        <v>51169</v>
      </c>
      <c r="G99" s="6"/>
      <c r="H99" s="112">
        <v>5.40565576814087</v>
      </c>
      <c r="I99" s="8" t="s">
        <v>438</v>
      </c>
      <c r="J99" s="6"/>
      <c r="K99" s="10">
        <v>313587</v>
      </c>
      <c r="L99" s="116">
        <v>-0.117941751411889</v>
      </c>
      <c r="M99" s="8" t="s">
        <v>453</v>
      </c>
      <c r="N99" s="114"/>
      <c r="O99" s="115"/>
      <c r="P99" s="115"/>
      <c r="R99" s="118"/>
      <c r="S99" s="14"/>
    </row>
    <row r="100" spans="2:19">
      <c r="B100" s="1" t="s">
        <v>538</v>
      </c>
      <c r="C100" s="8" t="s">
        <v>391</v>
      </c>
      <c r="D100" s="8"/>
      <c r="E100" s="10">
        <v>557827</v>
      </c>
      <c r="F100" s="10">
        <v>147503.7</v>
      </c>
      <c r="G100" s="6"/>
      <c r="H100" s="112">
        <v>3.78178310103408</v>
      </c>
      <c r="I100" s="8" t="s">
        <v>444</v>
      </c>
      <c r="J100" s="6"/>
      <c r="K100" s="10">
        <v>486591</v>
      </c>
      <c r="L100" s="116">
        <v>0.146398104362802</v>
      </c>
      <c r="M100" s="8" t="s">
        <v>442</v>
      </c>
      <c r="N100" s="114"/>
      <c r="O100" s="115"/>
      <c r="P100" s="115"/>
      <c r="R100" s="118"/>
      <c r="S100" s="14"/>
    </row>
    <row r="101" spans="2:19">
      <c r="B101" s="1" t="s">
        <v>539</v>
      </c>
      <c r="C101" s="8" t="s">
        <v>394</v>
      </c>
      <c r="D101" s="8"/>
      <c r="E101" s="10">
        <v>405327</v>
      </c>
      <c r="F101" s="10">
        <v>123993</v>
      </c>
      <c r="G101" s="6"/>
      <c r="H101" s="112">
        <v>3.26895066656989</v>
      </c>
      <c r="I101" s="8" t="s">
        <v>444</v>
      </c>
      <c r="J101" s="6"/>
      <c r="K101" s="10">
        <v>393051</v>
      </c>
      <c r="L101" s="116">
        <v>0.0312325881374173</v>
      </c>
      <c r="M101" s="8" t="s">
        <v>453</v>
      </c>
      <c r="N101" s="114"/>
      <c r="O101" s="115"/>
      <c r="P101" s="115"/>
      <c r="R101" s="118"/>
      <c r="S101" s="14"/>
    </row>
    <row r="102" spans="2:19">
      <c r="B102" s="1" t="s">
        <v>540</v>
      </c>
      <c r="C102" s="8" t="s">
        <v>398</v>
      </c>
      <c r="D102" s="8"/>
      <c r="E102" s="10">
        <v>453291</v>
      </c>
      <c r="F102" s="10">
        <v>159341</v>
      </c>
      <c r="G102" s="6"/>
      <c r="H102" s="112">
        <v>2.84478571114779</v>
      </c>
      <c r="I102" s="8" t="s">
        <v>444</v>
      </c>
      <c r="J102" s="6"/>
      <c r="K102" s="10">
        <v>425257</v>
      </c>
      <c r="L102" s="116">
        <v>0.0659224892241633</v>
      </c>
      <c r="M102" s="8" t="s">
        <v>453</v>
      </c>
      <c r="N102" s="114"/>
      <c r="O102" s="115"/>
      <c r="P102" s="115"/>
      <c r="R102" s="118"/>
      <c r="S102" s="14"/>
    </row>
    <row r="103" spans="2:19">
      <c r="B103" s="1" t="s">
        <v>541</v>
      </c>
      <c r="C103" s="8" t="s">
        <v>404</v>
      </c>
      <c r="D103" s="8"/>
      <c r="E103" s="10">
        <v>706137</v>
      </c>
      <c r="F103" s="10">
        <v>38955</v>
      </c>
      <c r="G103" s="6"/>
      <c r="H103" s="112">
        <v>18.126992683866</v>
      </c>
      <c r="I103" s="8" t="s">
        <v>441</v>
      </c>
      <c r="J103" s="6"/>
      <c r="K103" s="10">
        <v>572059</v>
      </c>
      <c r="L103" s="116">
        <v>0.234377922556939</v>
      </c>
      <c r="M103" s="8" t="s">
        <v>439</v>
      </c>
      <c r="N103" s="114"/>
      <c r="O103" s="115"/>
      <c r="P103" s="115"/>
      <c r="R103" s="118"/>
      <c r="S103" s="14"/>
    </row>
    <row r="104" spans="2:19">
      <c r="B104" s="1" t="s">
        <v>542</v>
      </c>
      <c r="C104" s="8" t="s">
        <v>408</v>
      </c>
      <c r="D104" s="8"/>
      <c r="E104" s="10">
        <v>399411</v>
      </c>
      <c r="F104" s="10">
        <v>98973</v>
      </c>
      <c r="G104" s="6"/>
      <c r="H104" s="112">
        <v>4.03555515140493</v>
      </c>
      <c r="I104" s="8" t="s">
        <v>438</v>
      </c>
      <c r="J104" s="6"/>
      <c r="K104" s="10">
        <v>343997</v>
      </c>
      <c r="L104" s="116">
        <v>0.161088614144891</v>
      </c>
      <c r="M104" s="8" t="s">
        <v>442</v>
      </c>
      <c r="N104" s="114"/>
      <c r="O104" s="115"/>
      <c r="P104" s="115"/>
      <c r="R104" s="118"/>
      <c r="S104" s="14"/>
    </row>
    <row r="105" spans="2:16">
      <c r="B105" s="1" t="s">
        <v>543</v>
      </c>
      <c r="C105" s="8" t="s">
        <v>410</v>
      </c>
      <c r="D105" s="8"/>
      <c r="E105" s="10">
        <v>252154</v>
      </c>
      <c r="F105" s="10">
        <v>83917</v>
      </c>
      <c r="G105" s="6"/>
      <c r="H105" s="112">
        <v>3.00480236424086</v>
      </c>
      <c r="I105" s="8" t="s">
        <v>444</v>
      </c>
      <c r="J105" s="6"/>
      <c r="K105" s="10">
        <v>185480</v>
      </c>
      <c r="L105" s="116">
        <v>0.359467328013802</v>
      </c>
      <c r="M105" s="8" t="s">
        <v>439</v>
      </c>
      <c r="N105" s="114"/>
      <c r="O105" s="115"/>
      <c r="P105" s="115"/>
    </row>
    <row r="106" spans="18:19">
      <c r="R106" s="118"/>
      <c r="S106" s="14"/>
    </row>
    <row r="107" spans="5:19">
      <c r="E107" s="119"/>
      <c r="R107" s="120"/>
      <c r="S107" s="14"/>
    </row>
    <row r="108" spans="18:19">
      <c r="R108" s="120"/>
      <c r="S108" s="14"/>
    </row>
    <row r="109" spans="18:19">
      <c r="R109" s="120"/>
      <c r="S109" s="14"/>
    </row>
    <row r="110" spans="18:19">
      <c r="R110" s="120"/>
      <c r="S110" s="14"/>
    </row>
    <row r="111" spans="18:19">
      <c r="R111" s="120"/>
      <c r="S111" s="14"/>
    </row>
    <row r="112" spans="18:19">
      <c r="R112" s="120"/>
      <c r="S112" s="14"/>
    </row>
    <row r="113" spans="18:19">
      <c r="R113" s="120"/>
      <c r="S113" s="14"/>
    </row>
    <row r="114" spans="18:19">
      <c r="R114" s="120"/>
      <c r="S114" s="14"/>
    </row>
    <row r="115" spans="18:18">
      <c r="R115" s="120"/>
    </row>
  </sheetData>
  <pageMargins left="0.7" right="0.7" top="0.75" bottom="0.75" header="0.3" footer="0.3"/>
  <pageSetup paperSize="1" orientation="portrait" horizontalDpi="1200" verticalDpi="12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P130"/>
  <sheetViews>
    <sheetView showGridLines="0" workbookViewId="0">
      <selection activeCell="R6" sqref="R6"/>
    </sheetView>
  </sheetViews>
  <sheetFormatPr defaultColWidth="9" defaultRowHeight="13.85"/>
  <cols>
    <col min="2" max="2" width="9" style="1" hidden="1" customWidth="1"/>
    <col min="3" max="3" width="25.8849557522124" style="1" customWidth="1"/>
    <col min="4" max="4" width="1.33628318584071" style="14" customWidth="1"/>
    <col min="5" max="5" width="10.4424778761062" style="1" customWidth="1"/>
    <col min="6" max="6" width="13.5575221238938" style="1" customWidth="1"/>
    <col min="7" max="8" width="10.4424778761062" style="1" customWidth="1"/>
    <col min="9" max="9" width="1.55752212389381" style="14" customWidth="1"/>
    <col min="10" max="10" width="9.88495575221239" style="1" customWidth="1"/>
    <col min="11" max="16" width="9.10619469026549" style="1"/>
  </cols>
  <sheetData>
    <row r="1" ht="15" spans="3:4">
      <c r="C1" s="2" t="s">
        <v>6</v>
      </c>
      <c r="D1" s="15"/>
    </row>
    <row r="2" spans="3:3">
      <c r="C2" s="3" t="s">
        <v>544</v>
      </c>
    </row>
    <row r="3" spans="3:3">
      <c r="C3" s="3" t="s">
        <v>545</v>
      </c>
    </row>
    <row r="5" ht="14.6" spans="5:16">
      <c r="E5" s="25" t="s">
        <v>546</v>
      </c>
      <c r="F5" s="58"/>
      <c r="G5" s="58"/>
      <c r="H5" s="58"/>
      <c r="J5" s="25" t="s">
        <v>547</v>
      </c>
      <c r="K5" s="58"/>
      <c r="L5" s="58"/>
      <c r="M5" s="58"/>
      <c r="N5" s="58"/>
      <c r="O5" s="58"/>
      <c r="P5" s="58"/>
    </row>
    <row r="6" ht="38.25" spans="2:16">
      <c r="B6" s="21" t="s">
        <v>27</v>
      </c>
      <c r="C6" s="4" t="s">
        <v>429</v>
      </c>
      <c r="D6" s="17"/>
      <c r="E6" s="28" t="s">
        <v>430</v>
      </c>
      <c r="F6" s="28" t="s">
        <v>548</v>
      </c>
      <c r="G6" s="28" t="s">
        <v>549</v>
      </c>
      <c r="H6" s="28" t="s">
        <v>550</v>
      </c>
      <c r="I6" s="63"/>
      <c r="J6" s="64" t="s">
        <v>30</v>
      </c>
      <c r="K6" s="64" t="s">
        <v>551</v>
      </c>
      <c r="L6" s="64" t="s">
        <v>552</v>
      </c>
      <c r="M6" s="64" t="s">
        <v>553</v>
      </c>
      <c r="N6" s="64" t="s">
        <v>554</v>
      </c>
      <c r="O6" s="64" t="s">
        <v>555</v>
      </c>
      <c r="P6" s="64" t="s">
        <v>556</v>
      </c>
    </row>
    <row r="7" spans="2:16">
      <c r="B7" s="1" t="s">
        <v>437</v>
      </c>
      <c r="C7" s="21" t="s">
        <v>37</v>
      </c>
      <c r="D7" s="17"/>
      <c r="E7" s="59">
        <v>572101</v>
      </c>
      <c r="F7" s="60" t="s">
        <v>439</v>
      </c>
      <c r="G7" s="59">
        <v>116051</v>
      </c>
      <c r="H7" s="60" t="s">
        <v>438</v>
      </c>
      <c r="I7" s="6"/>
      <c r="J7" s="65">
        <v>33401</v>
      </c>
      <c r="K7" s="66">
        <v>0.911290081135295</v>
      </c>
      <c r="L7" s="66">
        <v>0.0887099188647047</v>
      </c>
      <c r="M7" s="65">
        <v>298</v>
      </c>
      <c r="N7" s="67">
        <v>58.3830477485619</v>
      </c>
      <c r="O7" s="67">
        <v>5.20887046168421</v>
      </c>
      <c r="P7" s="66">
        <v>0.287813116646991</v>
      </c>
    </row>
    <row r="8" spans="2:16">
      <c r="B8" s="1" t="s">
        <v>440</v>
      </c>
      <c r="C8" s="9" t="s">
        <v>41</v>
      </c>
      <c r="D8" s="5"/>
      <c r="E8" s="61">
        <v>358436</v>
      </c>
      <c r="F8" s="62" t="s">
        <v>442</v>
      </c>
      <c r="G8" s="61">
        <v>31890</v>
      </c>
      <c r="H8" s="62" t="s">
        <v>441</v>
      </c>
      <c r="I8" s="6"/>
      <c r="J8" s="68">
        <v>4628</v>
      </c>
      <c r="K8" s="69">
        <v>0.859982713915298</v>
      </c>
      <c r="L8" s="69">
        <v>0.140017286084702</v>
      </c>
      <c r="M8" s="68">
        <v>71</v>
      </c>
      <c r="N8" s="70">
        <v>12.9116494994922</v>
      </c>
      <c r="O8" s="70">
        <v>1.98082781863429</v>
      </c>
      <c r="P8" s="69">
        <v>0.145123863280025</v>
      </c>
    </row>
    <row r="9" spans="2:16">
      <c r="B9" s="1" t="s">
        <v>443</v>
      </c>
      <c r="C9" s="9" t="s">
        <v>45</v>
      </c>
      <c r="D9" s="5"/>
      <c r="E9" s="61">
        <v>301209</v>
      </c>
      <c r="F9" s="62" t="s">
        <v>442</v>
      </c>
      <c r="G9" s="61">
        <v>1086019</v>
      </c>
      <c r="H9" s="62" t="s">
        <v>444</v>
      </c>
      <c r="I9" s="6"/>
      <c r="J9" s="68">
        <v>914138</v>
      </c>
      <c r="K9" s="69">
        <v>0.997355979075369</v>
      </c>
      <c r="L9" s="69">
        <v>0.00264402092463064</v>
      </c>
      <c r="M9" s="68">
        <v>228</v>
      </c>
      <c r="N9" s="70">
        <v>3034.89603564303</v>
      </c>
      <c r="O9" s="70">
        <v>7.5694949354103</v>
      </c>
      <c r="P9" s="69">
        <v>0.841732971522598</v>
      </c>
    </row>
    <row r="10" spans="2:16">
      <c r="B10" s="1" t="s">
        <v>445</v>
      </c>
      <c r="C10" s="9" t="s">
        <v>51</v>
      </c>
      <c r="D10" s="5"/>
      <c r="E10" s="61">
        <v>393408</v>
      </c>
      <c r="F10" s="62" t="s">
        <v>442</v>
      </c>
      <c r="G10" s="61">
        <v>60876</v>
      </c>
      <c r="H10" s="62" t="s">
        <v>438</v>
      </c>
      <c r="I10" s="6"/>
      <c r="J10" s="68">
        <v>4714</v>
      </c>
      <c r="K10" s="69">
        <v>0.611582520152737</v>
      </c>
      <c r="L10" s="69">
        <v>0.388417479847263</v>
      </c>
      <c r="M10" s="68">
        <v>99</v>
      </c>
      <c r="N10" s="70">
        <v>11.9824711241256</v>
      </c>
      <c r="O10" s="70">
        <v>2.51647144948755</v>
      </c>
      <c r="P10" s="69">
        <v>0.0774360996123267</v>
      </c>
    </row>
    <row r="11" spans="2:16">
      <c r="B11" s="1" t="s">
        <v>446</v>
      </c>
      <c r="C11" s="9" t="s">
        <v>53</v>
      </c>
      <c r="D11" s="5"/>
      <c r="E11" s="61">
        <v>232588</v>
      </c>
      <c r="F11" s="62" t="s">
        <v>439</v>
      </c>
      <c r="G11" s="61">
        <v>15878</v>
      </c>
      <c r="H11" s="62" t="s">
        <v>441</v>
      </c>
      <c r="I11" s="6"/>
      <c r="J11" s="68">
        <v>1759</v>
      </c>
      <c r="K11" s="69">
        <v>0.479818078453667</v>
      </c>
      <c r="L11" s="69">
        <v>0.520181921546333</v>
      </c>
      <c r="M11" s="68">
        <v>153</v>
      </c>
      <c r="N11" s="70">
        <v>7.56272894560338</v>
      </c>
      <c r="O11" s="70">
        <v>6.57815536485115</v>
      </c>
      <c r="P11" s="69">
        <v>0.110782214384683</v>
      </c>
    </row>
    <row r="12" spans="2:16">
      <c r="B12" s="1" t="s">
        <v>447</v>
      </c>
      <c r="C12" s="9" t="s">
        <v>57</v>
      </c>
      <c r="D12" s="5"/>
      <c r="E12" s="61">
        <v>503991</v>
      </c>
      <c r="F12" s="62" t="s">
        <v>439</v>
      </c>
      <c r="G12" s="61">
        <v>84250</v>
      </c>
      <c r="H12" s="62" t="s">
        <v>438</v>
      </c>
      <c r="I12" s="6"/>
      <c r="J12" s="68">
        <v>7539</v>
      </c>
      <c r="K12" s="69">
        <v>0.444090728213291</v>
      </c>
      <c r="L12" s="69">
        <v>0.555909271786709</v>
      </c>
      <c r="M12" s="68">
        <v>564</v>
      </c>
      <c r="N12" s="70">
        <v>14.9586004511985</v>
      </c>
      <c r="O12" s="70">
        <v>11.1906760239766</v>
      </c>
      <c r="P12" s="69">
        <v>0.0894836795252226</v>
      </c>
    </row>
    <row r="13" spans="2:16">
      <c r="B13" s="1" t="s">
        <v>448</v>
      </c>
      <c r="C13" s="9" t="s">
        <v>61</v>
      </c>
      <c r="D13" s="5"/>
      <c r="E13" s="61">
        <v>375803</v>
      </c>
      <c r="F13" s="62" t="s">
        <v>439</v>
      </c>
      <c r="G13" s="61">
        <v>98788</v>
      </c>
      <c r="H13" s="62" t="s">
        <v>444</v>
      </c>
      <c r="I13" s="6"/>
      <c r="J13" s="68">
        <v>11057</v>
      </c>
      <c r="K13" s="69">
        <v>0.795152392149769</v>
      </c>
      <c r="L13" s="69">
        <v>0.204847607850231</v>
      </c>
      <c r="M13" s="68">
        <v>115</v>
      </c>
      <c r="N13" s="70">
        <v>29.4223303166819</v>
      </c>
      <c r="O13" s="70">
        <v>3.06011394267741</v>
      </c>
      <c r="P13" s="69">
        <v>0.111926549783375</v>
      </c>
    </row>
    <row r="14" spans="2:16">
      <c r="B14" s="1" t="s">
        <v>449</v>
      </c>
      <c r="C14" s="9" t="s">
        <v>64</v>
      </c>
      <c r="D14" s="5"/>
      <c r="E14" s="61">
        <v>985370</v>
      </c>
      <c r="F14" s="62" t="s">
        <v>450</v>
      </c>
      <c r="G14" s="61">
        <v>186902</v>
      </c>
      <c r="H14" s="62" t="s">
        <v>438</v>
      </c>
      <c r="I14" s="6"/>
      <c r="J14" s="68">
        <v>18793</v>
      </c>
      <c r="K14" s="69">
        <v>0.795242909593998</v>
      </c>
      <c r="L14" s="69">
        <v>0.204757090406002</v>
      </c>
      <c r="M14" s="68">
        <v>297</v>
      </c>
      <c r="N14" s="70">
        <v>19.0720237068309</v>
      </c>
      <c r="O14" s="70">
        <v>3.0140962278129</v>
      </c>
      <c r="P14" s="69">
        <v>0.10055002086655</v>
      </c>
    </row>
    <row r="15" spans="2:16">
      <c r="B15" s="1" t="s">
        <v>451</v>
      </c>
      <c r="C15" s="9" t="s">
        <v>69</v>
      </c>
      <c r="D15" s="5"/>
      <c r="E15" s="61">
        <v>388817</v>
      </c>
      <c r="F15" s="62" t="s">
        <v>450</v>
      </c>
      <c r="G15" s="61">
        <v>90527</v>
      </c>
      <c r="H15" s="62" t="s">
        <v>438</v>
      </c>
      <c r="I15" s="6"/>
      <c r="J15" s="68">
        <v>5364</v>
      </c>
      <c r="K15" s="69">
        <v>0.768083519761372</v>
      </c>
      <c r="L15" s="69">
        <v>0.231916480238628</v>
      </c>
      <c r="M15" s="68">
        <v>78</v>
      </c>
      <c r="N15" s="70">
        <v>13.7956930895511</v>
      </c>
      <c r="O15" s="70">
        <v>2.0060851248788</v>
      </c>
      <c r="P15" s="69">
        <v>0.0592530405293448</v>
      </c>
    </row>
    <row r="16" spans="2:16">
      <c r="B16" s="1" t="s">
        <v>452</v>
      </c>
      <c r="C16" s="9" t="s">
        <v>73</v>
      </c>
      <c r="D16" s="5"/>
      <c r="E16" s="61">
        <v>609422</v>
      </c>
      <c r="F16" s="62" t="s">
        <v>453</v>
      </c>
      <c r="G16" s="61">
        <v>51318</v>
      </c>
      <c r="H16" s="62" t="s">
        <v>441</v>
      </c>
      <c r="I16" s="6"/>
      <c r="J16" s="68">
        <v>4921</v>
      </c>
      <c r="K16" s="69">
        <v>0.365169680959155</v>
      </c>
      <c r="L16" s="69">
        <v>0.634830319040845</v>
      </c>
      <c r="M16" s="68">
        <v>423</v>
      </c>
      <c r="N16" s="70">
        <v>8.07486437969092</v>
      </c>
      <c r="O16" s="70">
        <v>6.94100311442646</v>
      </c>
      <c r="P16" s="69">
        <v>0.095892279512062</v>
      </c>
    </row>
    <row r="17" spans="2:16">
      <c r="B17" s="1" t="s">
        <v>454</v>
      </c>
      <c r="C17" s="9" t="s">
        <v>76</v>
      </c>
      <c r="D17" s="5"/>
      <c r="E17" s="61">
        <v>235833</v>
      </c>
      <c r="F17" s="62" t="s">
        <v>453</v>
      </c>
      <c r="G17" s="61">
        <v>48353</v>
      </c>
      <c r="H17" s="62" t="s">
        <v>438</v>
      </c>
      <c r="I17" s="6"/>
      <c r="J17" s="68">
        <v>1436</v>
      </c>
      <c r="K17" s="69">
        <v>0.312674094707521</v>
      </c>
      <c r="L17" s="69">
        <v>0.687325905292479</v>
      </c>
      <c r="M17" s="68">
        <v>92</v>
      </c>
      <c r="N17" s="70">
        <v>6.08905454283328</v>
      </c>
      <c r="O17" s="70">
        <v>3.901065584545</v>
      </c>
      <c r="P17" s="69">
        <v>0.029698260707712</v>
      </c>
    </row>
    <row r="18" spans="2:16">
      <c r="B18" s="1" t="s">
        <v>455</v>
      </c>
      <c r="C18" s="9" t="s">
        <v>78</v>
      </c>
      <c r="D18" s="5"/>
      <c r="E18" s="61">
        <v>239077</v>
      </c>
      <c r="F18" s="62" t="s">
        <v>439</v>
      </c>
      <c r="G18" s="61">
        <v>52521</v>
      </c>
      <c r="H18" s="62" t="s">
        <v>438</v>
      </c>
      <c r="I18" s="6"/>
      <c r="J18" s="68">
        <v>4679</v>
      </c>
      <c r="K18" s="69">
        <v>0.596708698439838</v>
      </c>
      <c r="L18" s="69">
        <v>0.403291301560162</v>
      </c>
      <c r="M18" s="68">
        <v>139</v>
      </c>
      <c r="N18" s="70">
        <v>19.5711005240989</v>
      </c>
      <c r="O18" s="70">
        <v>5.81402644336344</v>
      </c>
      <c r="P18" s="69">
        <v>0.0890881742541079</v>
      </c>
    </row>
    <row r="19" spans="2:16">
      <c r="B19" s="1" t="s">
        <v>456</v>
      </c>
      <c r="C19" s="9" t="s">
        <v>81</v>
      </c>
      <c r="D19" s="5"/>
      <c r="E19" s="61">
        <v>699253</v>
      </c>
      <c r="F19" s="62" t="s">
        <v>442</v>
      </c>
      <c r="G19" s="61">
        <v>29175</v>
      </c>
      <c r="H19" s="62" t="s">
        <v>441</v>
      </c>
      <c r="I19" s="6"/>
      <c r="J19" s="68">
        <v>4797</v>
      </c>
      <c r="K19" s="69">
        <v>0.507608922243069</v>
      </c>
      <c r="L19" s="69">
        <v>0.492391077756931</v>
      </c>
      <c r="M19" s="68">
        <v>381</v>
      </c>
      <c r="N19" s="70">
        <v>6.86017793273679</v>
      </c>
      <c r="O19" s="70">
        <v>5.44867165389351</v>
      </c>
      <c r="P19" s="69">
        <v>0.164421593830334</v>
      </c>
    </row>
    <row r="20" spans="2:16">
      <c r="B20" s="1" t="s">
        <v>457</v>
      </c>
      <c r="C20" s="9" t="s">
        <v>87</v>
      </c>
      <c r="D20" s="5"/>
      <c r="E20" s="61">
        <v>260357</v>
      </c>
      <c r="F20" s="62" t="s">
        <v>453</v>
      </c>
      <c r="G20" s="61">
        <v>25308</v>
      </c>
      <c r="H20" s="62" t="s">
        <v>441</v>
      </c>
      <c r="I20" s="6"/>
      <c r="J20" s="68">
        <v>2382</v>
      </c>
      <c r="K20" s="69">
        <v>0.212426532325777</v>
      </c>
      <c r="L20" s="69">
        <v>0.787573467674223</v>
      </c>
      <c r="M20" s="68">
        <v>215</v>
      </c>
      <c r="N20" s="70">
        <v>9.14897621343002</v>
      </c>
      <c r="O20" s="70">
        <v>8.25789204822609</v>
      </c>
      <c r="P20" s="69">
        <v>0.0941204362256994</v>
      </c>
    </row>
    <row r="21" spans="2:16">
      <c r="B21" s="1" t="s">
        <v>458</v>
      </c>
      <c r="C21" s="9" t="s">
        <v>92</v>
      </c>
      <c r="D21" s="5"/>
      <c r="E21" s="61">
        <v>281520</v>
      </c>
      <c r="F21" s="62" t="s">
        <v>450</v>
      </c>
      <c r="G21" s="61">
        <v>40941</v>
      </c>
      <c r="H21" s="62" t="s">
        <v>438</v>
      </c>
      <c r="I21" s="6"/>
      <c r="J21" s="68">
        <v>1537</v>
      </c>
      <c r="K21" s="69">
        <v>0.166558230318803</v>
      </c>
      <c r="L21" s="69">
        <v>0.833441769681197</v>
      </c>
      <c r="M21" s="68">
        <v>67</v>
      </c>
      <c r="N21" s="70">
        <v>5.45964762716681</v>
      </c>
      <c r="O21" s="70">
        <v>2.37993748223927</v>
      </c>
      <c r="P21" s="69">
        <v>0.0375418284848929</v>
      </c>
    </row>
    <row r="22" spans="2:16">
      <c r="B22" s="1" t="s">
        <v>459</v>
      </c>
      <c r="C22" s="9" t="s">
        <v>94</v>
      </c>
      <c r="D22" s="5"/>
      <c r="E22" s="61">
        <v>1115617</v>
      </c>
      <c r="F22" s="62" t="s">
        <v>450</v>
      </c>
      <c r="G22" s="61">
        <v>346966.3</v>
      </c>
      <c r="H22" s="62" t="s">
        <v>444</v>
      </c>
      <c r="I22" s="6"/>
      <c r="J22" s="68">
        <v>21175</v>
      </c>
      <c r="K22" s="69">
        <v>0.444155844155844</v>
      </c>
      <c r="L22" s="69">
        <v>0.555844155844156</v>
      </c>
      <c r="M22" s="68">
        <v>250</v>
      </c>
      <c r="N22" s="70">
        <v>18.9805282637321</v>
      </c>
      <c r="O22" s="70">
        <v>2.24091242783142</v>
      </c>
      <c r="P22" s="69">
        <v>0.0610289817771928</v>
      </c>
    </row>
    <row r="23" spans="2:16">
      <c r="B23" s="1" t="s">
        <v>460</v>
      </c>
      <c r="C23" s="9" t="s">
        <v>96</v>
      </c>
      <c r="D23" s="5"/>
      <c r="E23" s="61">
        <v>249746</v>
      </c>
      <c r="F23" s="62" t="s">
        <v>439</v>
      </c>
      <c r="G23" s="61">
        <v>216639</v>
      </c>
      <c r="H23" s="62" t="s">
        <v>444</v>
      </c>
      <c r="I23" s="6"/>
      <c r="J23" s="68">
        <v>88352</v>
      </c>
      <c r="K23" s="69">
        <v>0.99003984063745</v>
      </c>
      <c r="L23" s="69">
        <v>0.0099601593625498</v>
      </c>
      <c r="M23" s="68">
        <v>81</v>
      </c>
      <c r="N23" s="70">
        <v>353.76742770655</v>
      </c>
      <c r="O23" s="70">
        <v>3.24329518791092</v>
      </c>
      <c r="P23" s="69">
        <v>0.407830538361052</v>
      </c>
    </row>
    <row r="24" spans="2:16">
      <c r="B24" s="1" t="s">
        <v>461</v>
      </c>
      <c r="C24" s="9" t="s">
        <v>100</v>
      </c>
      <c r="D24" s="5"/>
      <c r="E24" s="61">
        <v>2740225</v>
      </c>
      <c r="F24" s="62" t="s">
        <v>453</v>
      </c>
      <c r="G24" s="61">
        <v>136796</v>
      </c>
      <c r="H24" s="62" t="s">
        <v>441</v>
      </c>
      <c r="I24" s="6"/>
      <c r="J24" s="68">
        <v>13681</v>
      </c>
      <c r="K24" s="69">
        <v>0.329069512462539</v>
      </c>
      <c r="L24" s="69">
        <v>0.670930487537461</v>
      </c>
      <c r="M24" s="68">
        <v>645</v>
      </c>
      <c r="N24" s="70">
        <v>4.99265571257835</v>
      </c>
      <c r="O24" s="70">
        <v>2.35382131029386</v>
      </c>
      <c r="P24" s="69">
        <v>0.100010234217375</v>
      </c>
    </row>
    <row r="25" spans="2:16">
      <c r="B25" s="1" t="s">
        <v>462</v>
      </c>
      <c r="C25" s="9" t="s">
        <v>106</v>
      </c>
      <c r="D25" s="5"/>
      <c r="E25" s="61">
        <v>275373</v>
      </c>
      <c r="F25" s="62" t="s">
        <v>450</v>
      </c>
      <c r="G25" s="61">
        <v>31764</v>
      </c>
      <c r="H25" s="62" t="s">
        <v>463</v>
      </c>
      <c r="I25" s="6"/>
      <c r="J25" s="68">
        <v>2464</v>
      </c>
      <c r="K25" s="69">
        <v>0.783685064935065</v>
      </c>
      <c r="L25" s="69">
        <v>0.216314935064935</v>
      </c>
      <c r="M25" s="68">
        <v>65</v>
      </c>
      <c r="N25" s="70">
        <v>8.94786344340222</v>
      </c>
      <c r="O25" s="70">
        <v>2.36043475576763</v>
      </c>
      <c r="P25" s="69">
        <v>0.0775720941946858</v>
      </c>
    </row>
    <row r="26" spans="2:16">
      <c r="B26" s="1" t="s">
        <v>464</v>
      </c>
      <c r="C26" s="9" t="s">
        <v>110</v>
      </c>
      <c r="D26" s="5"/>
      <c r="E26" s="61">
        <v>309456</v>
      </c>
      <c r="F26" s="62" t="s">
        <v>453</v>
      </c>
      <c r="G26" s="61">
        <v>48724</v>
      </c>
      <c r="H26" s="62" t="s">
        <v>438</v>
      </c>
      <c r="I26" s="6"/>
      <c r="J26" s="68">
        <v>6757</v>
      </c>
      <c r="K26" s="69">
        <v>0.513245523161166</v>
      </c>
      <c r="L26" s="69">
        <v>0.486754476838834</v>
      </c>
      <c r="M26" s="68">
        <v>268</v>
      </c>
      <c r="N26" s="70">
        <v>21.8350912569154</v>
      </c>
      <c r="O26" s="70">
        <v>8.66035882322527</v>
      </c>
      <c r="P26" s="69">
        <v>0.138679090386668</v>
      </c>
    </row>
    <row r="27" spans="2:16">
      <c r="B27" s="1" t="s">
        <v>465</v>
      </c>
      <c r="C27" s="9" t="s">
        <v>115</v>
      </c>
      <c r="D27" s="5"/>
      <c r="E27" s="61">
        <v>376362</v>
      </c>
      <c r="F27" s="62" t="s">
        <v>453</v>
      </c>
      <c r="G27" s="61">
        <v>46880</v>
      </c>
      <c r="H27" s="62" t="s">
        <v>463</v>
      </c>
      <c r="I27" s="6"/>
      <c r="J27" s="68">
        <v>3175</v>
      </c>
      <c r="K27" s="69">
        <v>0.435275590551181</v>
      </c>
      <c r="L27" s="69">
        <v>0.564724409448819</v>
      </c>
      <c r="M27" s="68">
        <v>179</v>
      </c>
      <c r="N27" s="70">
        <v>8.43602701654258</v>
      </c>
      <c r="O27" s="70">
        <v>4.7560593258618</v>
      </c>
      <c r="P27" s="69">
        <v>0.0677261092150171</v>
      </c>
    </row>
    <row r="28" spans="2:16">
      <c r="B28" s="1" t="s">
        <v>466</v>
      </c>
      <c r="C28" s="9" t="s">
        <v>118</v>
      </c>
      <c r="D28" s="5"/>
      <c r="E28" s="61">
        <v>485817</v>
      </c>
      <c r="F28" s="62" t="s">
        <v>439</v>
      </c>
      <c r="G28" s="61">
        <v>118043</v>
      </c>
      <c r="H28" s="62" t="s">
        <v>438</v>
      </c>
      <c r="I28" s="6"/>
      <c r="J28" s="68">
        <v>11061</v>
      </c>
      <c r="K28" s="69">
        <v>0.778410631950095</v>
      </c>
      <c r="L28" s="69">
        <v>0.221589368049905</v>
      </c>
      <c r="M28" s="68">
        <v>245</v>
      </c>
      <c r="N28" s="70">
        <v>22.7678323319275</v>
      </c>
      <c r="O28" s="70">
        <v>5.04305119005716</v>
      </c>
      <c r="P28" s="69">
        <v>0.0937031420753454</v>
      </c>
    </row>
    <row r="29" spans="2:16">
      <c r="B29" s="1" t="s">
        <v>467</v>
      </c>
      <c r="C29" s="9" t="s">
        <v>122</v>
      </c>
      <c r="D29" s="5"/>
      <c r="E29" s="61">
        <v>888145</v>
      </c>
      <c r="F29" s="62" t="s">
        <v>439</v>
      </c>
      <c r="G29" s="61">
        <v>139492.3</v>
      </c>
      <c r="H29" s="62" t="s">
        <v>438</v>
      </c>
      <c r="I29" s="6"/>
      <c r="J29" s="68">
        <v>11183</v>
      </c>
      <c r="K29" s="69">
        <v>0.449968702494858</v>
      </c>
      <c r="L29" s="69">
        <v>0.550031297505142</v>
      </c>
      <c r="M29" s="68">
        <v>398</v>
      </c>
      <c r="N29" s="70">
        <v>12.5914124382843</v>
      </c>
      <c r="O29" s="70">
        <v>4.48125024629987</v>
      </c>
      <c r="P29" s="69">
        <v>0.0801692996674368</v>
      </c>
    </row>
    <row r="30" spans="2:16">
      <c r="B30" s="1" t="s">
        <v>468</v>
      </c>
      <c r="C30" s="9" t="s">
        <v>125</v>
      </c>
      <c r="D30" s="5"/>
      <c r="E30" s="61">
        <v>329746</v>
      </c>
      <c r="F30" s="62" t="s">
        <v>442</v>
      </c>
      <c r="G30" s="61">
        <v>100553</v>
      </c>
      <c r="H30" s="62" t="s">
        <v>444</v>
      </c>
      <c r="I30" s="6"/>
      <c r="J30" s="68">
        <v>8513</v>
      </c>
      <c r="K30" s="69">
        <v>0.585340068131094</v>
      </c>
      <c r="L30" s="69">
        <v>0.414659931868906</v>
      </c>
      <c r="M30" s="68">
        <v>195</v>
      </c>
      <c r="N30" s="70">
        <v>25.8168408411323</v>
      </c>
      <c r="O30" s="70">
        <v>5.91364262189685</v>
      </c>
      <c r="P30" s="69">
        <v>0.0846618201346554</v>
      </c>
    </row>
    <row r="31" spans="2:16">
      <c r="B31" s="1" t="s">
        <v>469</v>
      </c>
      <c r="C31" s="9" t="s">
        <v>129</v>
      </c>
      <c r="D31" s="5"/>
      <c r="E31" s="61">
        <v>1379343</v>
      </c>
      <c r="F31" s="62" t="s">
        <v>442</v>
      </c>
      <c r="G31" s="61">
        <v>215676</v>
      </c>
      <c r="H31" s="62" t="s">
        <v>438</v>
      </c>
      <c r="I31" s="6"/>
      <c r="J31" s="68">
        <v>20352</v>
      </c>
      <c r="K31" s="69">
        <v>0.460790094339623</v>
      </c>
      <c r="L31" s="69">
        <v>0.539209905660377</v>
      </c>
      <c r="M31" s="68">
        <v>397</v>
      </c>
      <c r="N31" s="70">
        <v>14.7548506789102</v>
      </c>
      <c r="O31" s="70">
        <v>2.87818185904449</v>
      </c>
      <c r="P31" s="69">
        <v>0.0943637678740333</v>
      </c>
    </row>
    <row r="32" spans="2:16">
      <c r="B32" s="1" t="s">
        <v>470</v>
      </c>
      <c r="C32" s="9" t="s">
        <v>131</v>
      </c>
      <c r="D32" s="5"/>
      <c r="E32" s="61">
        <v>741500</v>
      </c>
      <c r="F32" s="62" t="s">
        <v>439</v>
      </c>
      <c r="G32" s="61">
        <v>74797</v>
      </c>
      <c r="H32" s="62" t="s">
        <v>463</v>
      </c>
      <c r="I32" s="6"/>
      <c r="J32" s="68">
        <v>6333</v>
      </c>
      <c r="K32" s="69">
        <v>0.261487446707721</v>
      </c>
      <c r="L32" s="69">
        <v>0.738512553292278</v>
      </c>
      <c r="M32" s="68">
        <v>302</v>
      </c>
      <c r="N32" s="70">
        <v>8.54079568442347</v>
      </c>
      <c r="O32" s="70">
        <v>4.07282535401214</v>
      </c>
      <c r="P32" s="69">
        <v>0.0846691712234448</v>
      </c>
    </row>
    <row r="33" spans="2:16">
      <c r="B33" s="1" t="s">
        <v>471</v>
      </c>
      <c r="C33" s="9" t="s">
        <v>133</v>
      </c>
      <c r="D33" s="5"/>
      <c r="E33" s="61">
        <v>228877</v>
      </c>
      <c r="F33" s="62" t="s">
        <v>442</v>
      </c>
      <c r="G33" s="61">
        <v>56255</v>
      </c>
      <c r="H33" s="62" t="s">
        <v>438</v>
      </c>
      <c r="I33" s="6"/>
      <c r="J33" s="68">
        <v>7834</v>
      </c>
      <c r="K33" s="69">
        <v>0.671942813377585</v>
      </c>
      <c r="L33" s="69">
        <v>0.328057186622415</v>
      </c>
      <c r="M33" s="68">
        <v>87</v>
      </c>
      <c r="N33" s="70">
        <v>34.227991453925</v>
      </c>
      <c r="O33" s="70">
        <v>3.80116831311141</v>
      </c>
      <c r="P33" s="69">
        <v>0.139258732557106</v>
      </c>
    </row>
    <row r="34" spans="2:16">
      <c r="B34" s="1" t="s">
        <v>472</v>
      </c>
      <c r="C34" s="9" t="s">
        <v>137</v>
      </c>
      <c r="D34" s="5"/>
      <c r="E34" s="61">
        <v>660628</v>
      </c>
      <c r="F34" s="62" t="s">
        <v>453</v>
      </c>
      <c r="G34" s="61">
        <v>87844</v>
      </c>
      <c r="H34" s="62" t="s">
        <v>463</v>
      </c>
      <c r="I34" s="6"/>
      <c r="J34" s="68">
        <v>5102</v>
      </c>
      <c r="K34" s="69">
        <v>0.215993727949824</v>
      </c>
      <c r="L34" s="69">
        <v>0.784006272050176</v>
      </c>
      <c r="M34" s="68">
        <v>303</v>
      </c>
      <c r="N34" s="70">
        <v>7.72295452206083</v>
      </c>
      <c r="O34" s="70">
        <v>4.58654492392087</v>
      </c>
      <c r="P34" s="69">
        <v>0.0580802331405674</v>
      </c>
    </row>
    <row r="35" spans="2:16">
      <c r="B35" s="1" t="s">
        <v>473</v>
      </c>
      <c r="C35" s="9" t="s">
        <v>140</v>
      </c>
      <c r="D35" s="5"/>
      <c r="E35" s="61">
        <v>279277</v>
      </c>
      <c r="F35" s="62" t="s">
        <v>450</v>
      </c>
      <c r="G35" s="61">
        <v>68678</v>
      </c>
      <c r="H35" s="62" t="s">
        <v>438</v>
      </c>
      <c r="I35" s="6"/>
      <c r="J35" s="68">
        <v>2665</v>
      </c>
      <c r="K35" s="69">
        <v>0.89906191369606</v>
      </c>
      <c r="L35" s="69">
        <v>0.10093808630394</v>
      </c>
      <c r="M35" s="68">
        <v>69</v>
      </c>
      <c r="N35" s="70">
        <v>9.54249723392904</v>
      </c>
      <c r="O35" s="70">
        <v>2.47066532510733</v>
      </c>
      <c r="P35" s="69">
        <v>0.0388042750225691</v>
      </c>
    </row>
    <row r="36" spans="2:16">
      <c r="B36" s="1" t="s">
        <v>474</v>
      </c>
      <c r="C36" s="9" t="s">
        <v>143</v>
      </c>
      <c r="D36" s="5"/>
      <c r="E36" s="61">
        <v>702073</v>
      </c>
      <c r="F36" s="62" t="s">
        <v>439</v>
      </c>
      <c r="G36" s="61">
        <v>159763</v>
      </c>
      <c r="H36" s="62" t="s">
        <v>438</v>
      </c>
      <c r="I36" s="6"/>
      <c r="J36" s="68">
        <v>29760</v>
      </c>
      <c r="K36" s="69">
        <v>0.910013440860215</v>
      </c>
      <c r="L36" s="69">
        <v>0.0899865591397849</v>
      </c>
      <c r="M36" s="68">
        <v>320</v>
      </c>
      <c r="N36" s="70">
        <v>42.3887544457628</v>
      </c>
      <c r="O36" s="70">
        <v>4.55793058556589</v>
      </c>
      <c r="P36" s="69">
        <v>0.18627592120829</v>
      </c>
    </row>
    <row r="37" spans="2:16">
      <c r="B37" s="1" t="s">
        <v>475</v>
      </c>
      <c r="C37" s="9" t="s">
        <v>148</v>
      </c>
      <c r="D37" s="5"/>
      <c r="E37" s="61">
        <v>920349</v>
      </c>
      <c r="F37" s="62" t="s">
        <v>450</v>
      </c>
      <c r="G37" s="61">
        <v>214065</v>
      </c>
      <c r="H37" s="62" t="s">
        <v>438</v>
      </c>
      <c r="I37" s="6"/>
      <c r="J37" s="68">
        <v>12337</v>
      </c>
      <c r="K37" s="69">
        <v>0.475804490556861</v>
      </c>
      <c r="L37" s="69">
        <v>0.524195509443139</v>
      </c>
      <c r="M37" s="68">
        <v>291</v>
      </c>
      <c r="N37" s="70">
        <v>13.4046975658147</v>
      </c>
      <c r="O37" s="70">
        <v>3.16184403959802</v>
      </c>
      <c r="P37" s="69">
        <v>0.0576320276551515</v>
      </c>
    </row>
    <row r="38" spans="2:16">
      <c r="B38" s="1" t="s">
        <v>476</v>
      </c>
      <c r="C38" s="9" t="s">
        <v>150</v>
      </c>
      <c r="D38" s="5"/>
      <c r="E38" s="61">
        <v>231567</v>
      </c>
      <c r="F38" s="62" t="s">
        <v>442</v>
      </c>
      <c r="G38" s="61">
        <v>49516</v>
      </c>
      <c r="H38" s="62" t="s">
        <v>438</v>
      </c>
      <c r="I38" s="6"/>
      <c r="J38" s="68">
        <v>24454</v>
      </c>
      <c r="K38" s="69">
        <v>0.927741882718574</v>
      </c>
      <c r="L38" s="69">
        <v>0.0722581172814264</v>
      </c>
      <c r="M38" s="68">
        <v>70</v>
      </c>
      <c r="N38" s="70">
        <v>105.602266298739</v>
      </c>
      <c r="O38" s="70">
        <v>3.02288322602098</v>
      </c>
      <c r="P38" s="69">
        <v>0.493860570320704</v>
      </c>
    </row>
    <row r="39" spans="2:16">
      <c r="B39" s="1" t="s">
        <v>477</v>
      </c>
      <c r="C39" s="9" t="s">
        <v>154</v>
      </c>
      <c r="D39" s="5"/>
      <c r="E39" s="61">
        <v>533232</v>
      </c>
      <c r="F39" s="62" t="s">
        <v>439</v>
      </c>
      <c r="G39" s="61">
        <v>71486</v>
      </c>
      <c r="H39" s="62" t="s">
        <v>463</v>
      </c>
      <c r="I39" s="6"/>
      <c r="J39" s="68">
        <v>2980</v>
      </c>
      <c r="K39" s="69">
        <v>0.198657718120805</v>
      </c>
      <c r="L39" s="69">
        <v>0.801342281879195</v>
      </c>
      <c r="M39" s="68">
        <v>93</v>
      </c>
      <c r="N39" s="70">
        <v>5.58856182674708</v>
      </c>
      <c r="O39" s="70">
        <v>1.74408137546134</v>
      </c>
      <c r="P39" s="69">
        <v>0.0416864840668103</v>
      </c>
    </row>
    <row r="40" spans="2:16">
      <c r="B40" s="1" t="s">
        <v>478</v>
      </c>
      <c r="C40" s="9" t="s">
        <v>159</v>
      </c>
      <c r="D40" s="5"/>
      <c r="E40" s="61">
        <v>248467</v>
      </c>
      <c r="F40" s="62" t="s">
        <v>442</v>
      </c>
      <c r="G40" s="61">
        <v>36520</v>
      </c>
      <c r="H40" s="62" t="s">
        <v>438</v>
      </c>
      <c r="I40" s="6"/>
      <c r="J40" s="68">
        <v>3151</v>
      </c>
      <c r="K40" s="69">
        <v>0.778800380831482</v>
      </c>
      <c r="L40" s="69">
        <v>0.221199619168518</v>
      </c>
      <c r="M40" s="68">
        <v>66</v>
      </c>
      <c r="N40" s="70">
        <v>12.6817645804071</v>
      </c>
      <c r="O40" s="70">
        <v>2.6562883602249</v>
      </c>
      <c r="P40" s="69">
        <v>0.0862814895947426</v>
      </c>
    </row>
    <row r="41" spans="2:16">
      <c r="B41" s="1" t="s">
        <v>479</v>
      </c>
      <c r="C41" s="9" t="s">
        <v>162</v>
      </c>
      <c r="D41" s="5"/>
      <c r="E41" s="61">
        <v>271521</v>
      </c>
      <c r="F41" s="62" t="s">
        <v>450</v>
      </c>
      <c r="G41" s="61">
        <v>43496</v>
      </c>
      <c r="H41" s="62" t="s">
        <v>438</v>
      </c>
      <c r="I41" s="6"/>
      <c r="J41" s="68">
        <v>991</v>
      </c>
      <c r="K41" s="69">
        <v>0.492431886982846</v>
      </c>
      <c r="L41" s="69">
        <v>0.507568113017154</v>
      </c>
      <c r="M41" s="68">
        <v>40</v>
      </c>
      <c r="N41" s="70">
        <v>3.64980977530283</v>
      </c>
      <c r="O41" s="70">
        <v>1.47318255309902</v>
      </c>
      <c r="P41" s="69">
        <v>0.0227837042486665</v>
      </c>
    </row>
    <row r="42" spans="2:16">
      <c r="B42" s="1" t="s">
        <v>480</v>
      </c>
      <c r="C42" s="9" t="s">
        <v>164</v>
      </c>
      <c r="D42" s="5"/>
      <c r="E42" s="61">
        <v>248267</v>
      </c>
      <c r="F42" s="62" t="s">
        <v>442</v>
      </c>
      <c r="G42" s="61">
        <v>38196</v>
      </c>
      <c r="H42" s="62" t="s">
        <v>438</v>
      </c>
      <c r="I42" s="6"/>
      <c r="J42" s="68">
        <v>2149</v>
      </c>
      <c r="K42" s="69">
        <v>0.551419264774314</v>
      </c>
      <c r="L42" s="69">
        <v>0.448580735225686</v>
      </c>
      <c r="M42" s="68">
        <v>95</v>
      </c>
      <c r="N42" s="70">
        <v>8.65600341567748</v>
      </c>
      <c r="O42" s="70">
        <v>3.82652547458986</v>
      </c>
      <c r="P42" s="69">
        <v>0.0562624358571578</v>
      </c>
    </row>
    <row r="43" spans="2:16">
      <c r="B43" s="1" t="s">
        <v>481</v>
      </c>
      <c r="C43" s="9" t="s">
        <v>166</v>
      </c>
      <c r="D43" s="5"/>
      <c r="E43" s="61">
        <v>293622</v>
      </c>
      <c r="F43" s="62" t="s">
        <v>439</v>
      </c>
      <c r="G43" s="61">
        <v>86647.112297</v>
      </c>
      <c r="H43" s="62" t="s">
        <v>444</v>
      </c>
      <c r="I43" s="6"/>
      <c r="J43" s="68">
        <v>8483</v>
      </c>
      <c r="K43" s="69">
        <v>0.640339502534481</v>
      </c>
      <c r="L43" s="69">
        <v>0.359660497465519</v>
      </c>
      <c r="M43" s="68">
        <v>189</v>
      </c>
      <c r="N43" s="70">
        <v>28.890886922642</v>
      </c>
      <c r="O43" s="70">
        <v>6.43684737519668</v>
      </c>
      <c r="P43" s="69">
        <v>0.0979028587926029</v>
      </c>
    </row>
    <row r="44" spans="2:16">
      <c r="B44" s="1" t="s">
        <v>482</v>
      </c>
      <c r="C44" s="9" t="s">
        <v>169</v>
      </c>
      <c r="D44" s="5"/>
      <c r="E44" s="61">
        <v>314232</v>
      </c>
      <c r="F44" s="62" t="s">
        <v>450</v>
      </c>
      <c r="G44" s="61">
        <v>68542</v>
      </c>
      <c r="H44" s="62" t="s">
        <v>438</v>
      </c>
      <c r="I44" s="6"/>
      <c r="J44" s="68">
        <v>9111</v>
      </c>
      <c r="K44" s="69">
        <v>0.854681154648227</v>
      </c>
      <c r="L44" s="69">
        <v>0.145318845351773</v>
      </c>
      <c r="M44" s="68">
        <v>68</v>
      </c>
      <c r="N44" s="70">
        <v>28.9945008783319</v>
      </c>
      <c r="O44" s="70">
        <v>2.16400621197077</v>
      </c>
      <c r="P44" s="69">
        <v>0.13292579732135</v>
      </c>
    </row>
    <row r="45" spans="2:16">
      <c r="B45" s="1" t="s">
        <v>483</v>
      </c>
      <c r="C45" s="9" t="s">
        <v>172</v>
      </c>
      <c r="D45" s="5"/>
      <c r="E45" s="61">
        <v>237924</v>
      </c>
      <c r="F45" s="62" t="s">
        <v>453</v>
      </c>
      <c r="G45" s="61">
        <v>13666</v>
      </c>
      <c r="H45" s="62" t="s">
        <v>441</v>
      </c>
      <c r="I45" s="6"/>
      <c r="J45" s="68">
        <v>238</v>
      </c>
      <c r="K45" s="69">
        <v>0</v>
      </c>
      <c r="L45" s="69">
        <v>1</v>
      </c>
      <c r="M45" s="68">
        <v>34</v>
      </c>
      <c r="N45" s="70">
        <v>1.00031942973386</v>
      </c>
      <c r="O45" s="70">
        <v>1.42902775676266</v>
      </c>
      <c r="P45" s="69">
        <v>0.0174154836821308</v>
      </c>
    </row>
    <row r="46" spans="2:16">
      <c r="B46" s="1" t="s">
        <v>484</v>
      </c>
      <c r="C46" s="9" t="s">
        <v>174</v>
      </c>
      <c r="D46" s="5"/>
      <c r="E46" s="61">
        <v>995251</v>
      </c>
      <c r="F46" s="62" t="s">
        <v>442</v>
      </c>
      <c r="G46" s="61">
        <v>379885</v>
      </c>
      <c r="H46" s="62" t="s">
        <v>444</v>
      </c>
      <c r="I46" s="6"/>
      <c r="J46" s="68">
        <v>35733</v>
      </c>
      <c r="K46" s="69">
        <v>0.833347326001175</v>
      </c>
      <c r="L46" s="69">
        <v>0.166652673998825</v>
      </c>
      <c r="M46" s="68">
        <v>336</v>
      </c>
      <c r="N46" s="70">
        <v>35.9035057488011</v>
      </c>
      <c r="O46" s="70">
        <v>3.37603277967066</v>
      </c>
      <c r="P46" s="69">
        <v>0.0940626768627348</v>
      </c>
    </row>
    <row r="47" spans="2:16">
      <c r="B47" s="1" t="s">
        <v>485</v>
      </c>
      <c r="C47" s="9" t="s">
        <v>179</v>
      </c>
      <c r="D47" s="5"/>
      <c r="E47" s="61">
        <v>2419240</v>
      </c>
      <c r="F47" s="62" t="s">
        <v>439</v>
      </c>
      <c r="G47" s="61">
        <v>370271</v>
      </c>
      <c r="H47" s="62" t="s">
        <v>438</v>
      </c>
      <c r="I47" s="6"/>
      <c r="J47" s="68">
        <v>41191</v>
      </c>
      <c r="K47" s="69">
        <v>0.497244543711005</v>
      </c>
      <c r="L47" s="69">
        <v>0.502755456288995</v>
      </c>
      <c r="M47" s="68">
        <v>490</v>
      </c>
      <c r="N47" s="70">
        <v>17.0264215208082</v>
      </c>
      <c r="O47" s="70">
        <v>2.02542947371902</v>
      </c>
      <c r="P47" s="69">
        <v>0.111245547180308</v>
      </c>
    </row>
    <row r="48" spans="2:16">
      <c r="B48" s="1" t="s">
        <v>486</v>
      </c>
      <c r="C48" s="9" t="s">
        <v>191</v>
      </c>
      <c r="D48" s="5"/>
      <c r="E48" s="61">
        <v>278739</v>
      </c>
      <c r="F48" s="62" t="s">
        <v>450</v>
      </c>
      <c r="G48" s="61">
        <v>42308</v>
      </c>
      <c r="H48" s="62" t="s">
        <v>438</v>
      </c>
      <c r="I48" s="6"/>
      <c r="J48" s="68">
        <v>12195</v>
      </c>
      <c r="K48" s="69">
        <v>0.805166051660517</v>
      </c>
      <c r="L48" s="69">
        <v>0.194833948339483</v>
      </c>
      <c r="M48" s="68">
        <v>80</v>
      </c>
      <c r="N48" s="70">
        <v>43.7506054050563</v>
      </c>
      <c r="O48" s="70">
        <v>2.87006841525585</v>
      </c>
      <c r="P48" s="69">
        <v>0.288243358230122</v>
      </c>
    </row>
    <row r="49" spans="2:16">
      <c r="B49" s="1" t="s">
        <v>487</v>
      </c>
      <c r="C49" s="9" t="s">
        <v>194</v>
      </c>
      <c r="D49" s="5"/>
      <c r="E49" s="61">
        <v>250063</v>
      </c>
      <c r="F49" s="62" t="s">
        <v>439</v>
      </c>
      <c r="G49" s="61">
        <v>37060</v>
      </c>
      <c r="H49" s="62" t="s">
        <v>438</v>
      </c>
      <c r="I49" s="6"/>
      <c r="J49" s="68">
        <v>2027</v>
      </c>
      <c r="K49" s="69">
        <v>0.243709916132215</v>
      </c>
      <c r="L49" s="69">
        <v>0.756290083867785</v>
      </c>
      <c r="M49" s="68">
        <v>103</v>
      </c>
      <c r="N49" s="70">
        <v>8.10595729876071</v>
      </c>
      <c r="O49" s="70">
        <v>4.11896202157056</v>
      </c>
      <c r="P49" s="69">
        <v>0.0546950890447922</v>
      </c>
    </row>
    <row r="50" spans="2:16">
      <c r="B50" s="1" t="s">
        <v>488</v>
      </c>
      <c r="C50" s="9" t="s">
        <v>197</v>
      </c>
      <c r="D50" s="5"/>
      <c r="E50" s="61">
        <v>937821</v>
      </c>
      <c r="F50" s="62" t="s">
        <v>439</v>
      </c>
      <c r="G50" s="61">
        <v>467298</v>
      </c>
      <c r="H50" s="62" t="s">
        <v>444</v>
      </c>
      <c r="I50" s="6"/>
      <c r="J50" s="68">
        <v>70602</v>
      </c>
      <c r="K50" s="69">
        <v>0.880810741905328</v>
      </c>
      <c r="L50" s="69">
        <v>0.119189258094672</v>
      </c>
      <c r="M50" s="68">
        <v>421</v>
      </c>
      <c r="N50" s="70">
        <v>75.283023092893</v>
      </c>
      <c r="O50" s="70">
        <v>4.4891295886955</v>
      </c>
      <c r="P50" s="69">
        <v>0.151085602763119</v>
      </c>
    </row>
    <row r="51" spans="2:16">
      <c r="B51" s="1" t="s">
        <v>489</v>
      </c>
      <c r="C51" s="9" t="s">
        <v>203</v>
      </c>
      <c r="D51" s="5"/>
      <c r="E51" s="61">
        <v>281829</v>
      </c>
      <c r="F51" s="62" t="s">
        <v>442</v>
      </c>
      <c r="G51" s="61">
        <v>9261</v>
      </c>
      <c r="H51" s="62" t="s">
        <v>441</v>
      </c>
      <c r="I51" s="6"/>
      <c r="J51" s="68">
        <v>1089</v>
      </c>
      <c r="K51" s="69">
        <v>0.416896235078053</v>
      </c>
      <c r="L51" s="69">
        <v>0.583103764921947</v>
      </c>
      <c r="M51" s="68">
        <v>71</v>
      </c>
      <c r="N51" s="70">
        <v>3.86404521890934</v>
      </c>
      <c r="O51" s="70">
        <v>2.51925813170398</v>
      </c>
      <c r="P51" s="69">
        <v>0.117589893100097</v>
      </c>
    </row>
    <row r="52" spans="2:16">
      <c r="B52" s="1" t="s">
        <v>490</v>
      </c>
      <c r="C52" s="9" t="s">
        <v>207</v>
      </c>
      <c r="D52" s="5"/>
      <c r="E52" s="61">
        <v>509608</v>
      </c>
      <c r="F52" s="62" t="s">
        <v>442</v>
      </c>
      <c r="G52" s="61">
        <v>195245</v>
      </c>
      <c r="H52" s="62" t="s">
        <v>444</v>
      </c>
      <c r="I52" s="6"/>
      <c r="J52" s="68">
        <v>18816</v>
      </c>
      <c r="K52" s="69">
        <v>0.545812074829932</v>
      </c>
      <c r="L52" s="69">
        <v>0.454187925170068</v>
      </c>
      <c r="M52" s="68">
        <v>230</v>
      </c>
      <c r="N52" s="70">
        <v>36.9224972920362</v>
      </c>
      <c r="O52" s="70">
        <v>4.5132729470495</v>
      </c>
      <c r="P52" s="69">
        <v>0.0963712258956695</v>
      </c>
    </row>
    <row r="53" spans="2:16">
      <c r="B53" s="1" t="s">
        <v>491</v>
      </c>
      <c r="C53" s="9" t="s">
        <v>210</v>
      </c>
      <c r="D53" s="5"/>
      <c r="E53" s="61">
        <v>269616</v>
      </c>
      <c r="F53" s="62" t="s">
        <v>450</v>
      </c>
      <c r="G53" s="61">
        <v>55391</v>
      </c>
      <c r="H53" s="62" t="s">
        <v>438</v>
      </c>
      <c r="I53" s="6"/>
      <c r="J53" s="68">
        <v>2432</v>
      </c>
      <c r="K53" s="69">
        <v>0.401315789473684</v>
      </c>
      <c r="L53" s="69">
        <v>0.598684210526316</v>
      </c>
      <c r="M53" s="68">
        <v>91</v>
      </c>
      <c r="N53" s="70">
        <v>9.02023618776334</v>
      </c>
      <c r="O53" s="70">
        <v>3.37517061302</v>
      </c>
      <c r="P53" s="69">
        <v>0.0439060497192685</v>
      </c>
    </row>
    <row r="54" spans="2:16">
      <c r="B54" s="1" t="s">
        <v>492</v>
      </c>
      <c r="C54" s="9" t="s">
        <v>213</v>
      </c>
      <c r="D54" s="5"/>
      <c r="E54" s="61">
        <v>323809</v>
      </c>
      <c r="F54" s="62" t="s">
        <v>439</v>
      </c>
      <c r="G54" s="61">
        <v>180899</v>
      </c>
      <c r="H54" s="62" t="s">
        <v>444</v>
      </c>
      <c r="I54" s="6"/>
      <c r="J54" s="68">
        <v>4420</v>
      </c>
      <c r="K54" s="69">
        <v>0.447285067873303</v>
      </c>
      <c r="L54" s="69">
        <v>0.552714932126697</v>
      </c>
      <c r="M54" s="68">
        <v>103</v>
      </c>
      <c r="N54" s="70">
        <v>13.6500220809181</v>
      </c>
      <c r="O54" s="70">
        <v>3.18088749849448</v>
      </c>
      <c r="P54" s="69">
        <v>0.024433523678959</v>
      </c>
    </row>
    <row r="55" spans="2:16">
      <c r="B55" s="1" t="s">
        <v>493</v>
      </c>
      <c r="C55" s="9" t="s">
        <v>216</v>
      </c>
      <c r="D55" s="5"/>
      <c r="E55" s="61">
        <v>293761</v>
      </c>
      <c r="F55" s="62" t="s">
        <v>439</v>
      </c>
      <c r="G55" s="61">
        <v>53666</v>
      </c>
      <c r="H55" s="62" t="s">
        <v>438</v>
      </c>
      <c r="I55" s="6"/>
      <c r="J55" s="68">
        <v>3839</v>
      </c>
      <c r="K55" s="69">
        <v>0.160718937223235</v>
      </c>
      <c r="L55" s="69">
        <v>0.839281062776765</v>
      </c>
      <c r="M55" s="68">
        <v>148</v>
      </c>
      <c r="N55" s="70">
        <v>13.068446798588</v>
      </c>
      <c r="O55" s="70">
        <v>5.03810921122954</v>
      </c>
      <c r="P55" s="69">
        <v>0.0715350501248463</v>
      </c>
    </row>
    <row r="56" spans="2:16">
      <c r="B56" s="1" t="s">
        <v>494</v>
      </c>
      <c r="C56" s="9" t="s">
        <v>218</v>
      </c>
      <c r="D56" s="5"/>
      <c r="E56" s="61">
        <v>473567</v>
      </c>
      <c r="F56" s="62" t="s">
        <v>453</v>
      </c>
      <c r="G56" s="61">
        <v>31066</v>
      </c>
      <c r="H56" s="62" t="s">
        <v>441</v>
      </c>
      <c r="I56" s="6"/>
      <c r="J56" s="68">
        <v>3152</v>
      </c>
      <c r="K56" s="69">
        <v>0.216053299492386</v>
      </c>
      <c r="L56" s="69">
        <v>0.783946700507614</v>
      </c>
      <c r="M56" s="68">
        <v>168</v>
      </c>
      <c r="N56" s="70">
        <v>6.65586918007378</v>
      </c>
      <c r="O56" s="70">
        <v>3.54754448684135</v>
      </c>
      <c r="P56" s="69">
        <v>0.101461404751175</v>
      </c>
    </row>
    <row r="57" spans="2:16">
      <c r="B57" s="1" t="s">
        <v>495</v>
      </c>
      <c r="C57" s="9" t="s">
        <v>220</v>
      </c>
      <c r="D57" s="5"/>
      <c r="E57" s="61">
        <v>3967152</v>
      </c>
      <c r="F57" s="62" t="s">
        <v>453</v>
      </c>
      <c r="G57" s="61">
        <v>295015</v>
      </c>
      <c r="H57" s="62" t="s">
        <v>441</v>
      </c>
      <c r="I57" s="6"/>
      <c r="J57" s="68">
        <v>37295</v>
      </c>
      <c r="K57" s="69">
        <v>0.708808151226706</v>
      </c>
      <c r="L57" s="69">
        <v>0.291191848773294</v>
      </c>
      <c r="M57" s="68">
        <v>566</v>
      </c>
      <c r="N57" s="70">
        <v>9.40095060637959</v>
      </c>
      <c r="O57" s="70">
        <v>1.42671619338004</v>
      </c>
      <c r="P57" s="69">
        <v>0.126417300815213</v>
      </c>
    </row>
    <row r="58" spans="2:16">
      <c r="B58" s="1" t="s">
        <v>496</v>
      </c>
      <c r="C58" s="9" t="s">
        <v>228</v>
      </c>
      <c r="D58" s="5"/>
      <c r="E58" s="61">
        <v>627770</v>
      </c>
      <c r="F58" s="62" t="s">
        <v>453</v>
      </c>
      <c r="G58" s="61">
        <v>216524</v>
      </c>
      <c r="H58" s="62" t="s">
        <v>444</v>
      </c>
      <c r="I58" s="6"/>
      <c r="J58" s="68">
        <v>17797</v>
      </c>
      <c r="K58" s="69">
        <v>0.636792717873799</v>
      </c>
      <c r="L58" s="69">
        <v>0.363207282126201</v>
      </c>
      <c r="M58" s="68">
        <v>129</v>
      </c>
      <c r="N58" s="70">
        <v>28.349554773245</v>
      </c>
      <c r="O58" s="70">
        <v>2.05489271548497</v>
      </c>
      <c r="P58" s="69">
        <v>0.0821941216678059</v>
      </c>
    </row>
    <row r="59" spans="2:16">
      <c r="B59" s="1" t="s">
        <v>497</v>
      </c>
      <c r="C59" s="9" t="s">
        <v>233</v>
      </c>
      <c r="D59" s="5"/>
      <c r="E59" s="61">
        <v>264518</v>
      </c>
      <c r="F59" s="62" t="s">
        <v>439</v>
      </c>
      <c r="G59" s="61">
        <v>76929</v>
      </c>
      <c r="H59" s="62" t="s">
        <v>444</v>
      </c>
      <c r="I59" s="6"/>
      <c r="J59" s="68">
        <v>2228</v>
      </c>
      <c r="K59" s="69">
        <v>0.15754039497307</v>
      </c>
      <c r="L59" s="69">
        <v>0.84245960502693</v>
      </c>
      <c r="M59" s="68">
        <v>81</v>
      </c>
      <c r="N59" s="70">
        <v>8.42286725289016</v>
      </c>
      <c r="O59" s="70">
        <v>3.06217346267551</v>
      </c>
      <c r="P59" s="69">
        <v>0.0289617699437143</v>
      </c>
    </row>
    <row r="60" spans="2:16">
      <c r="B60" s="1" t="s">
        <v>498</v>
      </c>
      <c r="C60" s="9" t="s">
        <v>235</v>
      </c>
      <c r="D60" s="5"/>
      <c r="E60" s="61">
        <v>264742</v>
      </c>
      <c r="F60" s="62" t="s">
        <v>439</v>
      </c>
      <c r="G60" s="61">
        <v>47519</v>
      </c>
      <c r="H60" s="62" t="s">
        <v>438</v>
      </c>
      <c r="I60" s="6"/>
      <c r="J60" s="68">
        <v>6853</v>
      </c>
      <c r="K60" s="69">
        <v>0.373413103750182</v>
      </c>
      <c r="L60" s="69">
        <v>0.626586896249818</v>
      </c>
      <c r="M60" s="68">
        <v>285</v>
      </c>
      <c r="N60" s="70">
        <v>25.8855791676425</v>
      </c>
      <c r="O60" s="70">
        <v>10.7651978152314</v>
      </c>
      <c r="P60" s="69">
        <v>0.144215997811402</v>
      </c>
    </row>
    <row r="61" spans="2:16">
      <c r="B61" s="1" t="s">
        <v>499</v>
      </c>
      <c r="C61" s="9" t="s">
        <v>239</v>
      </c>
      <c r="D61" s="5"/>
      <c r="E61" s="61">
        <v>652804</v>
      </c>
      <c r="F61" s="62" t="s">
        <v>453</v>
      </c>
      <c r="G61" s="61">
        <v>196098</v>
      </c>
      <c r="H61" s="62" t="s">
        <v>444</v>
      </c>
      <c r="I61" s="6"/>
      <c r="J61" s="68">
        <v>9704</v>
      </c>
      <c r="K61" s="69">
        <v>0.145610057708162</v>
      </c>
      <c r="L61" s="69">
        <v>0.854389942291838</v>
      </c>
      <c r="M61" s="68">
        <v>197</v>
      </c>
      <c r="N61" s="70">
        <v>14.8651049932292</v>
      </c>
      <c r="O61" s="70">
        <v>3.0177511167211</v>
      </c>
      <c r="P61" s="69">
        <v>0.0494854613509572</v>
      </c>
    </row>
    <row r="62" spans="2:16">
      <c r="B62" s="1" t="s">
        <v>500</v>
      </c>
      <c r="C62" s="9" t="s">
        <v>244</v>
      </c>
      <c r="D62" s="5"/>
      <c r="E62" s="61">
        <v>514144</v>
      </c>
      <c r="F62" s="62" t="s">
        <v>439</v>
      </c>
      <c r="G62" s="61">
        <v>83578</v>
      </c>
      <c r="H62" s="62" t="s">
        <v>438</v>
      </c>
      <c r="I62" s="6"/>
      <c r="J62" s="68">
        <v>3064</v>
      </c>
      <c r="K62" s="69">
        <v>0.279699738903394</v>
      </c>
      <c r="L62" s="69">
        <v>0.720300261096606</v>
      </c>
      <c r="M62" s="68">
        <v>225</v>
      </c>
      <c r="N62" s="70">
        <v>5.95941992904712</v>
      </c>
      <c r="O62" s="70">
        <v>4.37620588784465</v>
      </c>
      <c r="P62" s="69">
        <v>0.0366603651678671</v>
      </c>
    </row>
    <row r="63" spans="2:16">
      <c r="B63" s="1" t="s">
        <v>501</v>
      </c>
      <c r="C63" s="9" t="s">
        <v>246</v>
      </c>
      <c r="D63" s="5"/>
      <c r="E63" s="61">
        <v>461859</v>
      </c>
      <c r="F63" s="62" t="s">
        <v>439</v>
      </c>
      <c r="G63" s="61">
        <v>22949</v>
      </c>
      <c r="H63" s="62" t="s">
        <v>441</v>
      </c>
      <c r="I63" s="6"/>
      <c r="J63" s="68">
        <v>1130</v>
      </c>
      <c r="K63" s="69">
        <v>0.254867256637168</v>
      </c>
      <c r="L63" s="69">
        <v>0.745132743362832</v>
      </c>
      <c r="M63" s="68">
        <v>158</v>
      </c>
      <c r="N63" s="70">
        <v>2.44663414591899</v>
      </c>
      <c r="O63" s="70">
        <v>3.42095747836461</v>
      </c>
      <c r="P63" s="69">
        <v>0.0492396182840211</v>
      </c>
    </row>
    <row r="64" spans="2:16">
      <c r="B64" s="1" t="s">
        <v>502</v>
      </c>
      <c r="C64" s="9" t="s">
        <v>251</v>
      </c>
      <c r="D64" s="5"/>
      <c r="E64" s="61">
        <v>588573</v>
      </c>
      <c r="F64" s="62" t="s">
        <v>453</v>
      </c>
      <c r="G64" s="61">
        <v>59126</v>
      </c>
      <c r="H64" s="62" t="s">
        <v>463</v>
      </c>
      <c r="I64" s="6"/>
      <c r="J64" s="68">
        <v>5490</v>
      </c>
      <c r="K64" s="69">
        <v>0.433151183970856</v>
      </c>
      <c r="L64" s="69">
        <v>0.566848816029144</v>
      </c>
      <c r="M64" s="68">
        <v>245</v>
      </c>
      <c r="N64" s="70">
        <v>9.32764499900607</v>
      </c>
      <c r="O64" s="70">
        <v>4.16261024545808</v>
      </c>
      <c r="P64" s="69">
        <v>0.0928525521767074</v>
      </c>
    </row>
    <row r="65" spans="2:16">
      <c r="B65" s="1" t="s">
        <v>503</v>
      </c>
      <c r="C65" s="9" t="s">
        <v>256</v>
      </c>
      <c r="D65" s="5"/>
      <c r="E65" s="61">
        <v>424175</v>
      </c>
      <c r="F65" s="62" t="s">
        <v>442</v>
      </c>
      <c r="G65" s="61">
        <v>33958</v>
      </c>
      <c r="H65" s="62" t="s">
        <v>441</v>
      </c>
      <c r="I65" s="6"/>
      <c r="J65" s="68">
        <v>5076</v>
      </c>
      <c r="K65" s="69">
        <v>0.105594956658786</v>
      </c>
      <c r="L65" s="69">
        <v>0.894405043341214</v>
      </c>
      <c r="M65" s="68">
        <v>182</v>
      </c>
      <c r="N65" s="70">
        <v>11.9667590027701</v>
      </c>
      <c r="O65" s="70">
        <v>4.29068191194672</v>
      </c>
      <c r="P65" s="69">
        <v>0.149478767889746</v>
      </c>
    </row>
    <row r="66" spans="2:16">
      <c r="B66" s="1" t="s">
        <v>504</v>
      </c>
      <c r="C66" s="9" t="s">
        <v>258</v>
      </c>
      <c r="D66" s="5"/>
      <c r="E66" s="61">
        <v>696653</v>
      </c>
      <c r="F66" s="62" t="s">
        <v>439</v>
      </c>
      <c r="G66" s="61">
        <v>318562</v>
      </c>
      <c r="H66" s="62" t="s">
        <v>444</v>
      </c>
      <c r="I66" s="6"/>
      <c r="J66" s="68">
        <v>25711</v>
      </c>
      <c r="K66" s="69">
        <v>0.700050562016258</v>
      </c>
      <c r="L66" s="69">
        <v>0.299949437983742</v>
      </c>
      <c r="M66" s="68">
        <v>308</v>
      </c>
      <c r="N66" s="70">
        <v>36.90646562923</v>
      </c>
      <c r="O66" s="70">
        <v>4.42113936206404</v>
      </c>
      <c r="P66" s="69">
        <v>0.0807095636014339</v>
      </c>
    </row>
    <row r="67" spans="2:16">
      <c r="B67" s="1" t="s">
        <v>505</v>
      </c>
      <c r="C67" s="9" t="s">
        <v>263</v>
      </c>
      <c r="D67" s="5"/>
      <c r="E67" s="61">
        <v>387637</v>
      </c>
      <c r="F67" s="62" t="s">
        <v>453</v>
      </c>
      <c r="G67" s="61">
        <v>107655</v>
      </c>
      <c r="H67" s="62" t="s">
        <v>444</v>
      </c>
      <c r="I67" s="6"/>
      <c r="J67" s="68">
        <v>27548</v>
      </c>
      <c r="K67" s="69">
        <v>0.908160302018295</v>
      </c>
      <c r="L67" s="69">
        <v>0.0918396979817047</v>
      </c>
      <c r="M67" s="68">
        <v>239</v>
      </c>
      <c r="N67" s="70">
        <v>71.0664874612073</v>
      </c>
      <c r="O67" s="70">
        <v>6.165562110944</v>
      </c>
      <c r="P67" s="69">
        <v>0.255891505271469</v>
      </c>
    </row>
    <row r="68" spans="2:16">
      <c r="B68" s="1" t="s">
        <v>506</v>
      </c>
      <c r="C68" s="9" t="s">
        <v>272</v>
      </c>
      <c r="D68" s="5"/>
      <c r="E68" s="61">
        <v>8502614</v>
      </c>
      <c r="F68" s="62" t="s">
        <v>453</v>
      </c>
      <c r="G68" s="61">
        <v>187946</v>
      </c>
      <c r="H68" s="62" t="s">
        <v>441</v>
      </c>
      <c r="I68" s="6"/>
      <c r="J68" s="68">
        <v>40090</v>
      </c>
      <c r="K68" s="69">
        <v>0.498428535794462</v>
      </c>
      <c r="L68" s="69">
        <v>0.501571464205538</v>
      </c>
      <c r="M68" s="68">
        <v>4323</v>
      </c>
      <c r="N68" s="70">
        <v>4.71502058072964</v>
      </c>
      <c r="O68" s="70">
        <v>5.08431877537896</v>
      </c>
      <c r="P68" s="69">
        <v>0.213305949581263</v>
      </c>
    </row>
    <row r="69" spans="2:16">
      <c r="B69" s="1" t="s">
        <v>507</v>
      </c>
      <c r="C69" s="9" t="s">
        <v>279</v>
      </c>
      <c r="D69" s="5"/>
      <c r="E69" s="61">
        <v>284074</v>
      </c>
      <c r="F69" s="62" t="s">
        <v>453</v>
      </c>
      <c r="G69" s="61">
        <v>14054</v>
      </c>
      <c r="H69" s="62" t="s">
        <v>441</v>
      </c>
      <c r="I69" s="6"/>
      <c r="J69" s="68">
        <v>847</v>
      </c>
      <c r="K69" s="69">
        <v>0</v>
      </c>
      <c r="L69" s="69">
        <v>1</v>
      </c>
      <c r="M69" s="68">
        <v>97</v>
      </c>
      <c r="N69" s="70">
        <v>2.98161746587157</v>
      </c>
      <c r="O69" s="70">
        <v>3.41460323718468</v>
      </c>
      <c r="P69" s="69">
        <v>0.0602675394905365</v>
      </c>
    </row>
    <row r="70" spans="2:16">
      <c r="B70" s="1" t="s">
        <v>508</v>
      </c>
      <c r="C70" s="9" t="s">
        <v>282</v>
      </c>
      <c r="D70" s="5"/>
      <c r="E70" s="61">
        <v>248416</v>
      </c>
      <c r="F70" s="62" t="s">
        <v>453</v>
      </c>
      <c r="G70" s="61">
        <v>33186</v>
      </c>
      <c r="H70" s="62" t="s">
        <v>463</v>
      </c>
      <c r="I70" s="6"/>
      <c r="J70" s="68">
        <v>1792</v>
      </c>
      <c r="K70" s="69">
        <v>0.127232142857143</v>
      </c>
      <c r="L70" s="69">
        <v>0.872767857142857</v>
      </c>
      <c r="M70" s="68">
        <v>169</v>
      </c>
      <c r="N70" s="70">
        <v>7.21370604147881</v>
      </c>
      <c r="O70" s="70">
        <v>6.80310446992142</v>
      </c>
      <c r="P70" s="69">
        <v>0.0539986741396975</v>
      </c>
    </row>
    <row r="71" spans="2:16">
      <c r="B71" s="1" t="s">
        <v>509</v>
      </c>
      <c r="C71" s="9" t="s">
        <v>284</v>
      </c>
      <c r="D71" s="5"/>
      <c r="E71" s="61">
        <v>252566</v>
      </c>
      <c r="F71" s="62" t="s">
        <v>450</v>
      </c>
      <c r="G71" s="61">
        <v>63941</v>
      </c>
      <c r="H71" s="62" t="s">
        <v>444</v>
      </c>
      <c r="I71" s="6"/>
      <c r="J71" s="68">
        <v>16731</v>
      </c>
      <c r="K71" s="69">
        <v>0.973641742872512</v>
      </c>
      <c r="L71" s="69">
        <v>0.0263582571274879</v>
      </c>
      <c r="M71" s="68">
        <v>34</v>
      </c>
      <c r="N71" s="70">
        <v>66.2440708567266</v>
      </c>
      <c r="O71" s="70">
        <v>1.34618277994663</v>
      </c>
      <c r="P71" s="69">
        <v>0.261663095666317</v>
      </c>
    </row>
    <row r="72" spans="2:16">
      <c r="B72" s="1" t="s">
        <v>510</v>
      </c>
      <c r="C72" s="9" t="s">
        <v>287</v>
      </c>
      <c r="D72" s="5"/>
      <c r="E72" s="61">
        <v>417040</v>
      </c>
      <c r="F72" s="62" t="s">
        <v>453</v>
      </c>
      <c r="G72" s="61">
        <v>33181</v>
      </c>
      <c r="H72" s="62" t="s">
        <v>441</v>
      </c>
      <c r="I72" s="6"/>
      <c r="J72" s="68">
        <v>3866</v>
      </c>
      <c r="K72" s="69">
        <v>0.749094671495085</v>
      </c>
      <c r="L72" s="69">
        <v>0.250905328504915</v>
      </c>
      <c r="M72" s="68">
        <v>166</v>
      </c>
      <c r="N72" s="70">
        <v>9.27009399577978</v>
      </c>
      <c r="O72" s="70">
        <v>3.98043353155573</v>
      </c>
      <c r="P72" s="69">
        <v>0.116512461951117</v>
      </c>
    </row>
    <row r="73" spans="2:16">
      <c r="B73" s="1" t="s">
        <v>511</v>
      </c>
      <c r="C73" s="9" t="s">
        <v>291</v>
      </c>
      <c r="D73" s="5"/>
      <c r="E73" s="61">
        <v>670553</v>
      </c>
      <c r="F73" s="62" t="s">
        <v>439</v>
      </c>
      <c r="G73" s="61">
        <v>382600</v>
      </c>
      <c r="H73" s="62" t="s">
        <v>444</v>
      </c>
      <c r="I73" s="6"/>
      <c r="J73" s="68">
        <v>18542</v>
      </c>
      <c r="K73" s="69">
        <v>0.519685039370079</v>
      </c>
      <c r="L73" s="69">
        <v>0.480314960629921</v>
      </c>
      <c r="M73" s="68">
        <v>188</v>
      </c>
      <c r="N73" s="70">
        <v>27.6518038096914</v>
      </c>
      <c r="O73" s="70">
        <v>2.80365608684176</v>
      </c>
      <c r="P73" s="69">
        <v>0.048463146889702</v>
      </c>
    </row>
    <row r="74" spans="2:16">
      <c r="B74" s="1" t="s">
        <v>512</v>
      </c>
      <c r="C74" s="9" t="s">
        <v>293</v>
      </c>
      <c r="D74" s="5"/>
      <c r="E74" s="61">
        <v>496604</v>
      </c>
      <c r="F74" s="62" t="s">
        <v>439</v>
      </c>
      <c r="G74" s="61">
        <v>78087</v>
      </c>
      <c r="H74" s="62" t="s">
        <v>438</v>
      </c>
      <c r="I74" s="6"/>
      <c r="J74" s="68">
        <v>10237</v>
      </c>
      <c r="K74" s="69">
        <v>0.572531014945785</v>
      </c>
      <c r="L74" s="69">
        <v>0.427468985054215</v>
      </c>
      <c r="M74" s="68">
        <v>256</v>
      </c>
      <c r="N74" s="70">
        <v>20.6140103583539</v>
      </c>
      <c r="O74" s="70">
        <v>5.15501284725858</v>
      </c>
      <c r="P74" s="69">
        <v>0.131097365758705</v>
      </c>
    </row>
    <row r="75" spans="2:16">
      <c r="B75" s="1" t="s">
        <v>513</v>
      </c>
      <c r="C75" s="9" t="s">
        <v>295</v>
      </c>
      <c r="D75" s="5"/>
      <c r="E75" s="61">
        <v>301050</v>
      </c>
      <c r="F75" s="62" t="s">
        <v>450</v>
      </c>
      <c r="G75" s="61">
        <v>54494</v>
      </c>
      <c r="H75" s="62" t="s">
        <v>438</v>
      </c>
      <c r="I75" s="6"/>
      <c r="J75" s="68">
        <v>3411</v>
      </c>
      <c r="K75" s="69">
        <v>0.151568454998534</v>
      </c>
      <c r="L75" s="69">
        <v>0.848431545001466</v>
      </c>
      <c r="M75" s="68">
        <v>124</v>
      </c>
      <c r="N75" s="70">
        <v>11.3303437967115</v>
      </c>
      <c r="O75" s="70">
        <v>4.11891712340143</v>
      </c>
      <c r="P75" s="69">
        <v>0.0625940470510515</v>
      </c>
    </row>
    <row r="76" spans="2:16">
      <c r="B76" s="1" t="s">
        <v>514</v>
      </c>
      <c r="C76" s="9" t="s">
        <v>298</v>
      </c>
      <c r="D76" s="5"/>
      <c r="E76" s="61">
        <v>1595579</v>
      </c>
      <c r="F76" s="62" t="s">
        <v>453</v>
      </c>
      <c r="G76" s="61">
        <v>82913</v>
      </c>
      <c r="H76" s="62" t="s">
        <v>441</v>
      </c>
      <c r="I76" s="6"/>
      <c r="J76" s="68">
        <v>10905</v>
      </c>
      <c r="K76" s="69">
        <v>0.720036680421825</v>
      </c>
      <c r="L76" s="69">
        <v>0.279963319578175</v>
      </c>
      <c r="M76" s="68">
        <v>416</v>
      </c>
      <c r="N76" s="70">
        <v>6.83450960435052</v>
      </c>
      <c r="O76" s="70">
        <v>2.60720403063715</v>
      </c>
      <c r="P76" s="69">
        <v>0.131523404050028</v>
      </c>
    </row>
    <row r="77" spans="2:16">
      <c r="B77" s="1" t="s">
        <v>515</v>
      </c>
      <c r="C77" s="9" t="s">
        <v>304</v>
      </c>
      <c r="D77" s="5"/>
      <c r="E77" s="61">
        <v>1628812</v>
      </c>
      <c r="F77" s="62" t="s">
        <v>439</v>
      </c>
      <c r="G77" s="61">
        <v>327729</v>
      </c>
      <c r="H77" s="62" t="s">
        <v>438</v>
      </c>
      <c r="I77" s="6"/>
      <c r="J77" s="68">
        <v>47040</v>
      </c>
      <c r="K77" s="69">
        <v>0.820216836734694</v>
      </c>
      <c r="L77" s="69">
        <v>0.179783163265306</v>
      </c>
      <c r="M77" s="68">
        <v>233</v>
      </c>
      <c r="N77" s="70">
        <v>28.8799444011955</v>
      </c>
      <c r="O77" s="70">
        <v>1.43049044334153</v>
      </c>
      <c r="P77" s="69">
        <v>0.143533224096738</v>
      </c>
    </row>
    <row r="78" spans="2:16">
      <c r="B78" s="1" t="s">
        <v>516</v>
      </c>
      <c r="C78" s="9" t="s">
        <v>307</v>
      </c>
      <c r="D78" s="5"/>
      <c r="E78" s="61">
        <v>308432</v>
      </c>
      <c r="F78" s="62" t="s">
        <v>453</v>
      </c>
      <c r="G78" s="61">
        <v>35349</v>
      </c>
      <c r="H78" s="62" t="s">
        <v>463</v>
      </c>
      <c r="I78" s="6"/>
      <c r="J78" s="68">
        <v>3686</v>
      </c>
      <c r="K78" s="69">
        <v>0.739555073250136</v>
      </c>
      <c r="L78" s="69">
        <v>0.260444926749864</v>
      </c>
      <c r="M78" s="68">
        <v>161</v>
      </c>
      <c r="N78" s="70">
        <v>11.9507703480832</v>
      </c>
      <c r="O78" s="70">
        <v>5.21995123722571</v>
      </c>
      <c r="P78" s="69">
        <v>0.104274519788396</v>
      </c>
    </row>
    <row r="79" spans="2:16">
      <c r="B79" s="1" t="s">
        <v>517</v>
      </c>
      <c r="C79" s="9" t="s">
        <v>310</v>
      </c>
      <c r="D79" s="5"/>
      <c r="E79" s="61">
        <v>306426</v>
      </c>
      <c r="F79" s="62" t="s">
        <v>439</v>
      </c>
      <c r="G79" s="61">
        <v>45812</v>
      </c>
      <c r="H79" s="62" t="s">
        <v>438</v>
      </c>
      <c r="I79" s="6"/>
      <c r="J79" s="68">
        <v>4373</v>
      </c>
      <c r="K79" s="69">
        <v>0.509261376629316</v>
      </c>
      <c r="L79" s="69">
        <v>0.490738623370684</v>
      </c>
      <c r="M79" s="68">
        <v>85</v>
      </c>
      <c r="N79" s="70">
        <v>14.2709822273567</v>
      </c>
      <c r="O79" s="70">
        <v>2.77391605150999</v>
      </c>
      <c r="P79" s="69">
        <v>0.0954553392124334</v>
      </c>
    </row>
    <row r="80" spans="2:16">
      <c r="B80" s="1" t="s">
        <v>518</v>
      </c>
      <c r="C80" s="9" t="s">
        <v>312</v>
      </c>
      <c r="D80" s="5"/>
      <c r="E80" s="61">
        <v>656300</v>
      </c>
      <c r="F80" s="62" t="s">
        <v>439</v>
      </c>
      <c r="G80" s="61">
        <v>81625</v>
      </c>
      <c r="H80" s="62" t="s">
        <v>463</v>
      </c>
      <c r="I80" s="6"/>
      <c r="J80" s="68">
        <v>14660</v>
      </c>
      <c r="K80" s="69">
        <v>0.742974079126876</v>
      </c>
      <c r="L80" s="69">
        <v>0.257025920873124</v>
      </c>
      <c r="M80" s="68">
        <v>335</v>
      </c>
      <c r="N80" s="70">
        <v>22.3373457260399</v>
      </c>
      <c r="O80" s="70">
        <v>5.10437300015237</v>
      </c>
      <c r="P80" s="69">
        <v>0.179601837672282</v>
      </c>
    </row>
    <row r="81" spans="2:16">
      <c r="B81" s="1" t="s">
        <v>519</v>
      </c>
      <c r="C81" s="9" t="s">
        <v>316</v>
      </c>
      <c r="D81" s="5"/>
      <c r="E81" s="61">
        <v>477476</v>
      </c>
      <c r="F81" s="62" t="s">
        <v>450</v>
      </c>
      <c r="G81" s="61">
        <v>91399</v>
      </c>
      <c r="H81" s="62" t="s">
        <v>438</v>
      </c>
      <c r="I81" s="6"/>
      <c r="J81" s="68">
        <v>11775</v>
      </c>
      <c r="K81" s="69">
        <v>0.830743099787686</v>
      </c>
      <c r="L81" s="69">
        <v>0.169256900212314</v>
      </c>
      <c r="M81" s="68">
        <v>164</v>
      </c>
      <c r="N81" s="70">
        <v>24.6609253658823</v>
      </c>
      <c r="O81" s="70">
        <v>3.43472760934581</v>
      </c>
      <c r="P81" s="69">
        <v>0.128830731189619</v>
      </c>
    </row>
    <row r="82" spans="2:16">
      <c r="B82" s="1" t="s">
        <v>520</v>
      </c>
      <c r="C82" s="9" t="s">
        <v>320</v>
      </c>
      <c r="D82" s="5"/>
      <c r="E82" s="61">
        <v>265857</v>
      </c>
      <c r="F82" s="62" t="s">
        <v>450</v>
      </c>
      <c r="G82" s="61">
        <v>63001</v>
      </c>
      <c r="H82" s="62" t="s">
        <v>438</v>
      </c>
      <c r="I82" s="6"/>
      <c r="J82" s="68">
        <v>3652</v>
      </c>
      <c r="K82" s="69">
        <v>0.782037239868565</v>
      </c>
      <c r="L82" s="69">
        <v>0.217962760131435</v>
      </c>
      <c r="M82" s="68">
        <v>98</v>
      </c>
      <c r="N82" s="70">
        <v>13.7367080799076</v>
      </c>
      <c r="O82" s="70">
        <v>3.6861922010705</v>
      </c>
      <c r="P82" s="69">
        <v>0.0579673338518436</v>
      </c>
    </row>
    <row r="83" spans="2:16">
      <c r="B83" s="1" t="s">
        <v>521</v>
      </c>
      <c r="C83" s="9" t="s">
        <v>323</v>
      </c>
      <c r="D83" s="5"/>
      <c r="E83" s="61">
        <v>230163</v>
      </c>
      <c r="F83" s="62" t="s">
        <v>442</v>
      </c>
      <c r="G83" s="61">
        <v>40055.321284</v>
      </c>
      <c r="H83" s="62" t="s">
        <v>438</v>
      </c>
      <c r="I83" s="6"/>
      <c r="J83" s="68">
        <v>1234</v>
      </c>
      <c r="K83" s="69">
        <v>1</v>
      </c>
      <c r="L83" s="69">
        <v>0</v>
      </c>
      <c r="M83" s="68">
        <v>191</v>
      </c>
      <c r="N83" s="70">
        <v>5.36141777783571</v>
      </c>
      <c r="O83" s="70">
        <v>8.29846673878947</v>
      </c>
      <c r="P83" s="69">
        <v>0.0308073923874109</v>
      </c>
    </row>
    <row r="84" spans="2:16">
      <c r="B84" s="1" t="s">
        <v>522</v>
      </c>
      <c r="C84" s="9" t="s">
        <v>325</v>
      </c>
      <c r="D84" s="5"/>
      <c r="E84" s="61">
        <v>321461</v>
      </c>
      <c r="F84" s="62" t="s">
        <v>439</v>
      </c>
      <c r="G84" s="61">
        <v>51568</v>
      </c>
      <c r="H84" s="62" t="s">
        <v>438</v>
      </c>
      <c r="I84" s="6"/>
      <c r="J84" s="68">
        <v>3483</v>
      </c>
      <c r="K84" s="69">
        <v>0.713178294573643</v>
      </c>
      <c r="L84" s="69">
        <v>0.286821705426357</v>
      </c>
      <c r="M84" s="68">
        <v>76</v>
      </c>
      <c r="N84" s="70">
        <v>10.8349068782838</v>
      </c>
      <c r="O84" s="70">
        <v>2.36420592233584</v>
      </c>
      <c r="P84" s="69">
        <v>0.0675418864412038</v>
      </c>
    </row>
    <row r="85" spans="2:16">
      <c r="B85" s="1" t="s">
        <v>523</v>
      </c>
      <c r="C85" s="9" t="s">
        <v>329</v>
      </c>
      <c r="D85" s="5"/>
      <c r="E85" s="61">
        <v>508357</v>
      </c>
      <c r="F85" s="62" t="s">
        <v>439</v>
      </c>
      <c r="G85" s="61">
        <v>61972</v>
      </c>
      <c r="H85" s="62" t="s">
        <v>463</v>
      </c>
      <c r="I85" s="6"/>
      <c r="J85" s="68">
        <v>6032</v>
      </c>
      <c r="K85" s="69">
        <v>0.423076923076923</v>
      </c>
      <c r="L85" s="69">
        <v>0.576923076923077</v>
      </c>
      <c r="M85" s="68">
        <v>231</v>
      </c>
      <c r="N85" s="70">
        <v>11.8656770733953</v>
      </c>
      <c r="O85" s="70">
        <v>4.54405073599852</v>
      </c>
      <c r="P85" s="69">
        <v>0.0973342799974182</v>
      </c>
    </row>
    <row r="86" spans="2:16">
      <c r="B86" s="1" t="s">
        <v>524</v>
      </c>
      <c r="C86" s="9" t="s">
        <v>333</v>
      </c>
      <c r="D86" s="5"/>
      <c r="E86" s="61">
        <v>1458346</v>
      </c>
      <c r="F86" s="62" t="s">
        <v>439</v>
      </c>
      <c r="G86" s="61">
        <v>292298</v>
      </c>
      <c r="H86" s="62" t="s">
        <v>438</v>
      </c>
      <c r="I86" s="6"/>
      <c r="J86" s="68">
        <v>33429</v>
      </c>
      <c r="K86" s="69">
        <v>0.677525501809806</v>
      </c>
      <c r="L86" s="69">
        <v>0.322474498190194</v>
      </c>
      <c r="M86" s="68">
        <v>370</v>
      </c>
      <c r="N86" s="70">
        <v>22.9225437584771</v>
      </c>
      <c r="O86" s="70">
        <v>2.5371208204363</v>
      </c>
      <c r="P86" s="69">
        <v>0.114366160562166</v>
      </c>
    </row>
    <row r="87" spans="2:16">
      <c r="B87" s="1" t="s">
        <v>525</v>
      </c>
      <c r="C87" s="9" t="s">
        <v>339</v>
      </c>
      <c r="D87" s="5"/>
      <c r="E87" s="61">
        <v>1394515</v>
      </c>
      <c r="F87" s="62" t="s">
        <v>442</v>
      </c>
      <c r="G87" s="61">
        <v>205918</v>
      </c>
      <c r="H87" s="62" t="s">
        <v>438</v>
      </c>
      <c r="I87" s="6"/>
      <c r="J87" s="68">
        <v>39372</v>
      </c>
      <c r="K87" s="69">
        <v>0.777125876257239</v>
      </c>
      <c r="L87" s="69">
        <v>0.222874123742761</v>
      </c>
      <c r="M87" s="68">
        <v>459</v>
      </c>
      <c r="N87" s="70">
        <v>28.233471852221</v>
      </c>
      <c r="O87" s="70">
        <v>3.29146692577706</v>
      </c>
      <c r="P87" s="69">
        <v>0.191202323254888</v>
      </c>
    </row>
    <row r="88" spans="2:16">
      <c r="B88" s="1" t="s">
        <v>526</v>
      </c>
      <c r="C88" s="9" t="s">
        <v>346</v>
      </c>
      <c r="D88" s="5"/>
      <c r="E88" s="61">
        <v>881791</v>
      </c>
      <c r="F88" s="62" t="s">
        <v>442</v>
      </c>
      <c r="G88" s="61">
        <v>29980</v>
      </c>
      <c r="H88" s="62" t="s">
        <v>441</v>
      </c>
      <c r="I88" s="6"/>
      <c r="J88" s="68">
        <v>6145</v>
      </c>
      <c r="K88" s="69">
        <v>0.436452400325468</v>
      </c>
      <c r="L88" s="69">
        <v>0.563547599674532</v>
      </c>
      <c r="M88" s="68">
        <v>262</v>
      </c>
      <c r="N88" s="70">
        <v>6.9687715116167</v>
      </c>
      <c r="O88" s="70">
        <v>2.97122560788214</v>
      </c>
      <c r="P88" s="69">
        <v>0.204969979986658</v>
      </c>
    </row>
    <row r="89" spans="2:16">
      <c r="B89" s="1" t="s">
        <v>527</v>
      </c>
      <c r="C89" s="9" t="s">
        <v>353</v>
      </c>
      <c r="D89" s="5"/>
      <c r="E89" s="61">
        <v>1013400</v>
      </c>
      <c r="F89" s="62" t="s">
        <v>442</v>
      </c>
      <c r="G89" s="61">
        <v>111953</v>
      </c>
      <c r="H89" s="62" t="s">
        <v>463</v>
      </c>
      <c r="I89" s="6"/>
      <c r="J89" s="68">
        <v>17830</v>
      </c>
      <c r="K89" s="69">
        <v>0.88250140213124</v>
      </c>
      <c r="L89" s="69">
        <v>0.117498597868761</v>
      </c>
      <c r="M89" s="68">
        <v>219</v>
      </c>
      <c r="N89" s="70">
        <v>17.5942372212354</v>
      </c>
      <c r="O89" s="70">
        <v>2.16104203670811</v>
      </c>
      <c r="P89" s="69">
        <v>0.159263262261842</v>
      </c>
    </row>
    <row r="90" spans="2:16">
      <c r="B90" s="1" t="s">
        <v>528</v>
      </c>
      <c r="C90" s="9" t="s">
        <v>358</v>
      </c>
      <c r="D90" s="5"/>
      <c r="E90" s="61">
        <v>336744</v>
      </c>
      <c r="F90" s="62" t="s">
        <v>453</v>
      </c>
      <c r="G90" s="61">
        <v>17453</v>
      </c>
      <c r="H90" s="62" t="s">
        <v>441</v>
      </c>
      <c r="I90" s="6"/>
      <c r="J90" s="68">
        <v>736</v>
      </c>
      <c r="K90" s="69">
        <v>0.0380434782608696</v>
      </c>
      <c r="L90" s="69">
        <v>0.96195652173913</v>
      </c>
      <c r="M90" s="68">
        <v>48</v>
      </c>
      <c r="N90" s="70">
        <v>2.18563656665004</v>
      </c>
      <c r="O90" s="70">
        <v>1.42541515216307</v>
      </c>
      <c r="P90" s="69">
        <v>0.0421704005042113</v>
      </c>
    </row>
    <row r="91" spans="2:16">
      <c r="B91" s="1" t="s">
        <v>529</v>
      </c>
      <c r="C91" s="9" t="s">
        <v>361</v>
      </c>
      <c r="D91" s="5"/>
      <c r="E91" s="61">
        <v>252383</v>
      </c>
      <c r="F91" s="62" t="s">
        <v>439</v>
      </c>
      <c r="G91" s="61">
        <v>117089</v>
      </c>
      <c r="H91" s="62" t="s">
        <v>444</v>
      </c>
      <c r="I91" s="6"/>
      <c r="J91" s="68">
        <v>31474</v>
      </c>
      <c r="K91" s="69">
        <v>0.969053822202453</v>
      </c>
      <c r="L91" s="69">
        <v>0.0309461777975472</v>
      </c>
      <c r="M91" s="68">
        <v>42</v>
      </c>
      <c r="N91" s="70">
        <v>124.707290110665</v>
      </c>
      <c r="O91" s="70">
        <v>1.66413744190377</v>
      </c>
      <c r="P91" s="69">
        <v>0.268804072116083</v>
      </c>
    </row>
    <row r="92" spans="2:16">
      <c r="B92" s="1" t="s">
        <v>530</v>
      </c>
      <c r="C92" s="9" t="s">
        <v>363</v>
      </c>
      <c r="D92" s="5"/>
      <c r="E92" s="61">
        <v>740227</v>
      </c>
      <c r="F92" s="62" t="s">
        <v>439</v>
      </c>
      <c r="G92" s="61">
        <v>52765</v>
      </c>
      <c r="H92" s="62" t="s">
        <v>441</v>
      </c>
      <c r="I92" s="6"/>
      <c r="J92" s="68">
        <v>6621</v>
      </c>
      <c r="K92" s="69">
        <v>0.390726476363087</v>
      </c>
      <c r="L92" s="69">
        <v>0.609273523636913</v>
      </c>
      <c r="M92" s="68">
        <v>508</v>
      </c>
      <c r="N92" s="70">
        <v>8.94455349507651</v>
      </c>
      <c r="O92" s="70">
        <v>6.86275966696702</v>
      </c>
      <c r="P92" s="69">
        <v>0.125480905903535</v>
      </c>
    </row>
    <row r="93" spans="2:16">
      <c r="B93" s="1" t="s">
        <v>531</v>
      </c>
      <c r="C93" s="9" t="s">
        <v>366</v>
      </c>
      <c r="D93" s="5"/>
      <c r="E93" s="61">
        <v>231598</v>
      </c>
      <c r="F93" s="62" t="s">
        <v>442</v>
      </c>
      <c r="G93" s="61">
        <v>42733.189163</v>
      </c>
      <c r="H93" s="62" t="s">
        <v>438</v>
      </c>
      <c r="I93" s="6"/>
      <c r="J93" s="68">
        <v>2921</v>
      </c>
      <c r="K93" s="69">
        <v>0.346456692913386</v>
      </c>
      <c r="L93" s="69">
        <v>0.653543307086614</v>
      </c>
      <c r="M93" s="68">
        <v>107</v>
      </c>
      <c r="N93" s="70">
        <v>12.6123714367136</v>
      </c>
      <c r="O93" s="70">
        <v>4.62007443933022</v>
      </c>
      <c r="P93" s="69">
        <v>0.0683543647739053</v>
      </c>
    </row>
    <row r="94" spans="2:16">
      <c r="B94" s="1" t="s">
        <v>532</v>
      </c>
      <c r="C94" s="9" t="s">
        <v>369</v>
      </c>
      <c r="D94" s="5"/>
      <c r="E94" s="61">
        <v>313929</v>
      </c>
      <c r="F94" s="62" t="s">
        <v>453</v>
      </c>
      <c r="G94" s="61">
        <v>39090</v>
      </c>
      <c r="H94" s="62" t="s">
        <v>463</v>
      </c>
      <c r="I94" s="6"/>
      <c r="J94" s="68">
        <v>3759</v>
      </c>
      <c r="K94" s="69">
        <v>0.043096568236233</v>
      </c>
      <c r="L94" s="69">
        <v>0.956903431763767</v>
      </c>
      <c r="M94" s="68">
        <v>113</v>
      </c>
      <c r="N94" s="70">
        <v>11.9740450866279</v>
      </c>
      <c r="O94" s="70">
        <v>3.59954002338108</v>
      </c>
      <c r="P94" s="69">
        <v>0.0961627014581734</v>
      </c>
    </row>
    <row r="95" spans="2:16">
      <c r="B95" s="1" t="s">
        <v>533</v>
      </c>
      <c r="C95" s="9" t="s">
        <v>374</v>
      </c>
      <c r="D95" s="5"/>
      <c r="E95" s="61">
        <v>304197</v>
      </c>
      <c r="F95" s="62" t="s">
        <v>453</v>
      </c>
      <c r="G95" s="61">
        <v>32363</v>
      </c>
      <c r="H95" s="62" t="s">
        <v>463</v>
      </c>
      <c r="I95" s="6"/>
      <c r="J95" s="68">
        <v>4964</v>
      </c>
      <c r="K95" s="69">
        <v>0.643029814665592</v>
      </c>
      <c r="L95" s="69">
        <v>0.356970185334408</v>
      </c>
      <c r="M95" s="68">
        <v>189</v>
      </c>
      <c r="N95" s="70">
        <v>16.3183726335237</v>
      </c>
      <c r="O95" s="70">
        <v>6.21307902444797</v>
      </c>
      <c r="P95" s="69">
        <v>0.153385038469858</v>
      </c>
    </row>
    <row r="96" spans="2:16">
      <c r="B96" s="1" t="s">
        <v>534</v>
      </c>
      <c r="C96" s="9" t="s">
        <v>378</v>
      </c>
      <c r="D96" s="5"/>
      <c r="E96" s="61">
        <v>265119</v>
      </c>
      <c r="F96" s="62" t="s">
        <v>453</v>
      </c>
      <c r="G96" s="61">
        <v>39375</v>
      </c>
      <c r="H96" s="62" t="s">
        <v>438</v>
      </c>
      <c r="I96" s="6"/>
      <c r="J96" s="68">
        <v>6946</v>
      </c>
      <c r="K96" s="69">
        <v>0.700403109703426</v>
      </c>
      <c r="L96" s="69">
        <v>0.299596890296574</v>
      </c>
      <c r="M96" s="68">
        <v>207</v>
      </c>
      <c r="N96" s="70">
        <v>26.1995556712269</v>
      </c>
      <c r="O96" s="70">
        <v>7.80781460400801</v>
      </c>
      <c r="P96" s="69">
        <v>0.176406349206349</v>
      </c>
    </row>
    <row r="97" spans="2:16">
      <c r="B97" s="1" t="s">
        <v>535</v>
      </c>
      <c r="C97" s="9" t="s">
        <v>381</v>
      </c>
      <c r="D97" s="5"/>
      <c r="E97" s="61">
        <v>314573</v>
      </c>
      <c r="F97" s="62" t="s">
        <v>439</v>
      </c>
      <c r="G97" s="61">
        <v>38918</v>
      </c>
      <c r="H97" s="62" t="s">
        <v>463</v>
      </c>
      <c r="I97" s="6"/>
      <c r="J97" s="68">
        <v>1199</v>
      </c>
      <c r="K97" s="69">
        <v>0.0583819849874896</v>
      </c>
      <c r="L97" s="69">
        <v>0.94161801501251</v>
      </c>
      <c r="M97" s="68">
        <v>67</v>
      </c>
      <c r="N97" s="70">
        <v>3.81151592794041</v>
      </c>
      <c r="O97" s="70">
        <v>2.12987128583826</v>
      </c>
      <c r="P97" s="69">
        <v>0.030808366308649</v>
      </c>
    </row>
    <row r="98" spans="2:16">
      <c r="B98" s="1" t="s">
        <v>536</v>
      </c>
      <c r="C98" s="9" t="s">
        <v>383</v>
      </c>
      <c r="D98" s="5"/>
      <c r="E98" s="61">
        <v>390996</v>
      </c>
      <c r="F98" s="62" t="s">
        <v>439</v>
      </c>
      <c r="G98" s="61">
        <v>70089</v>
      </c>
      <c r="H98" s="62" t="s">
        <v>438</v>
      </c>
      <c r="I98" s="6"/>
      <c r="J98" s="68">
        <v>5266</v>
      </c>
      <c r="K98" s="69">
        <v>0.517280668439043</v>
      </c>
      <c r="L98" s="69">
        <v>0.482719331560957</v>
      </c>
      <c r="M98" s="68">
        <v>195</v>
      </c>
      <c r="N98" s="70">
        <v>13.4681684723117</v>
      </c>
      <c r="O98" s="70">
        <v>4.98726329681122</v>
      </c>
      <c r="P98" s="69">
        <v>0.0751330451283368</v>
      </c>
    </row>
    <row r="99" spans="2:16">
      <c r="B99" s="1" t="s">
        <v>537</v>
      </c>
      <c r="C99" s="9" t="s">
        <v>388</v>
      </c>
      <c r="D99" s="5"/>
      <c r="E99" s="61">
        <v>276602</v>
      </c>
      <c r="F99" s="62" t="s">
        <v>453</v>
      </c>
      <c r="G99" s="61">
        <v>51169</v>
      </c>
      <c r="H99" s="62" t="s">
        <v>438</v>
      </c>
      <c r="I99" s="6"/>
      <c r="J99" s="68">
        <v>3104</v>
      </c>
      <c r="K99" s="69">
        <v>0.437177835051546</v>
      </c>
      <c r="L99" s="69">
        <v>0.562822164948454</v>
      </c>
      <c r="M99" s="68">
        <v>136</v>
      </c>
      <c r="N99" s="70">
        <v>11.2219000585679</v>
      </c>
      <c r="O99" s="70">
        <v>4.9168118813313</v>
      </c>
      <c r="P99" s="69">
        <v>0.0606617287810979</v>
      </c>
    </row>
    <row r="100" spans="2:16">
      <c r="B100" s="1" t="s">
        <v>538</v>
      </c>
      <c r="C100" s="9" t="s">
        <v>391</v>
      </c>
      <c r="D100" s="5"/>
      <c r="E100" s="61">
        <v>557827</v>
      </c>
      <c r="F100" s="62" t="s">
        <v>442</v>
      </c>
      <c r="G100" s="61">
        <v>147503.7</v>
      </c>
      <c r="H100" s="62" t="s">
        <v>444</v>
      </c>
      <c r="I100" s="6"/>
      <c r="J100" s="68">
        <v>4574</v>
      </c>
      <c r="K100" s="69">
        <v>0.304328815041539</v>
      </c>
      <c r="L100" s="69">
        <v>0.695671184958461</v>
      </c>
      <c r="M100" s="68">
        <v>162</v>
      </c>
      <c r="N100" s="70">
        <v>8.19967480957358</v>
      </c>
      <c r="O100" s="70">
        <v>2.90412618966095</v>
      </c>
      <c r="P100" s="69">
        <v>0.0310093916288202</v>
      </c>
    </row>
    <row r="101" spans="2:16">
      <c r="B101" s="1" t="s">
        <v>539</v>
      </c>
      <c r="C101" s="9" t="s">
        <v>394</v>
      </c>
      <c r="D101" s="5"/>
      <c r="E101" s="61">
        <v>405327</v>
      </c>
      <c r="F101" s="62" t="s">
        <v>453</v>
      </c>
      <c r="G101" s="61">
        <v>123993</v>
      </c>
      <c r="H101" s="62" t="s">
        <v>444</v>
      </c>
      <c r="I101" s="6"/>
      <c r="J101" s="68">
        <v>8417</v>
      </c>
      <c r="K101" s="69">
        <v>0.574551502910776</v>
      </c>
      <c r="L101" s="69">
        <v>0.425448497089224</v>
      </c>
      <c r="M101" s="68">
        <v>137</v>
      </c>
      <c r="N101" s="70">
        <v>20.7659494679604</v>
      </c>
      <c r="O101" s="70">
        <v>3.37998702282355</v>
      </c>
      <c r="P101" s="69">
        <v>0.0678828643552459</v>
      </c>
    </row>
    <row r="102" spans="2:16">
      <c r="B102" s="1" t="s">
        <v>540</v>
      </c>
      <c r="C102" s="9" t="s">
        <v>398</v>
      </c>
      <c r="D102" s="5"/>
      <c r="E102" s="61">
        <v>453291</v>
      </c>
      <c r="F102" s="62" t="s">
        <v>453</v>
      </c>
      <c r="G102" s="61">
        <v>159341</v>
      </c>
      <c r="H102" s="62" t="s">
        <v>444</v>
      </c>
      <c r="I102" s="6"/>
      <c r="J102" s="68">
        <v>25859</v>
      </c>
      <c r="K102" s="69">
        <v>0.870489964809157</v>
      </c>
      <c r="L102" s="69">
        <v>0.129510035190843</v>
      </c>
      <c r="M102" s="68">
        <v>305</v>
      </c>
      <c r="N102" s="70">
        <v>57.0472389701097</v>
      </c>
      <c r="O102" s="70">
        <v>6.728569506123</v>
      </c>
      <c r="P102" s="69">
        <v>0.162287170282601</v>
      </c>
    </row>
    <row r="103" spans="2:16">
      <c r="B103" s="1" t="s">
        <v>541</v>
      </c>
      <c r="C103" s="9" t="s">
        <v>404</v>
      </c>
      <c r="D103" s="5"/>
      <c r="E103" s="61">
        <v>706137</v>
      </c>
      <c r="F103" s="62" t="s">
        <v>439</v>
      </c>
      <c r="G103" s="61">
        <v>38955</v>
      </c>
      <c r="H103" s="62" t="s">
        <v>441</v>
      </c>
      <c r="I103" s="6"/>
      <c r="J103" s="68">
        <v>9379</v>
      </c>
      <c r="K103" s="69">
        <v>0.472864910971319</v>
      </c>
      <c r="L103" s="69">
        <v>0.527135089028681</v>
      </c>
      <c r="M103" s="68">
        <v>505</v>
      </c>
      <c r="N103" s="70">
        <v>13.2821251400224</v>
      </c>
      <c r="O103" s="70">
        <v>7.15158673175319</v>
      </c>
      <c r="P103" s="69">
        <v>0.240764985239379</v>
      </c>
    </row>
    <row r="104" spans="2:16">
      <c r="B104" s="1" t="s">
        <v>542</v>
      </c>
      <c r="C104" s="9" t="s">
        <v>408</v>
      </c>
      <c r="D104" s="5"/>
      <c r="E104" s="61">
        <v>399411</v>
      </c>
      <c r="F104" s="62" t="s">
        <v>442</v>
      </c>
      <c r="G104" s="61">
        <v>98973</v>
      </c>
      <c r="H104" s="62" t="s">
        <v>438</v>
      </c>
      <c r="I104" s="6"/>
      <c r="J104" s="68">
        <v>5002</v>
      </c>
      <c r="K104" s="69">
        <v>0.40203918432627</v>
      </c>
      <c r="L104" s="69">
        <v>0.59796081567373</v>
      </c>
      <c r="M104" s="68">
        <v>144</v>
      </c>
      <c r="N104" s="70">
        <v>12.5234407665287</v>
      </c>
      <c r="O104" s="70">
        <v>3.60530881723338</v>
      </c>
      <c r="P104" s="69">
        <v>0.0505390358986794</v>
      </c>
    </row>
    <row r="105" spans="2:16">
      <c r="B105" s="1" t="s">
        <v>543</v>
      </c>
      <c r="C105" s="9" t="s">
        <v>410</v>
      </c>
      <c r="D105" s="5"/>
      <c r="E105" s="61">
        <v>252154</v>
      </c>
      <c r="F105" s="62" t="s">
        <v>439</v>
      </c>
      <c r="G105" s="61">
        <v>83917</v>
      </c>
      <c r="H105" s="62" t="s">
        <v>444</v>
      </c>
      <c r="I105" s="6"/>
      <c r="J105" s="68">
        <v>4289</v>
      </c>
      <c r="K105" s="69">
        <v>0.121939846117976</v>
      </c>
      <c r="L105" s="69">
        <v>0.878060153882024</v>
      </c>
      <c r="M105" s="68">
        <v>87</v>
      </c>
      <c r="N105" s="70">
        <v>17.0094466080253</v>
      </c>
      <c r="O105" s="70">
        <v>3.45027245254884</v>
      </c>
      <c r="P105" s="69">
        <v>0.0511100253822229</v>
      </c>
    </row>
    <row r="107" ht="14.6" spans="3:16">
      <c r="C107" s="17" t="s">
        <v>557</v>
      </c>
      <c r="E107" s="14"/>
      <c r="F107" s="14"/>
      <c r="G107" s="14"/>
      <c r="H107" s="14"/>
      <c r="J107" s="14"/>
      <c r="K107" s="14"/>
      <c r="L107" s="14"/>
      <c r="M107" s="14"/>
      <c r="N107" s="14"/>
      <c r="O107" s="14"/>
      <c r="P107" s="14"/>
    </row>
    <row r="108" ht="38.25" spans="3:16">
      <c r="C108" s="71"/>
      <c r="D108" s="72"/>
      <c r="E108" s="73" t="s">
        <v>430</v>
      </c>
      <c r="F108" s="73"/>
      <c r="G108" s="73" t="s">
        <v>549</v>
      </c>
      <c r="H108" s="72"/>
      <c r="I108" s="72"/>
      <c r="J108" s="89" t="s">
        <v>30</v>
      </c>
      <c r="K108" s="89" t="s">
        <v>551</v>
      </c>
      <c r="L108" s="89" t="s">
        <v>552</v>
      </c>
      <c r="M108" s="89" t="s">
        <v>553</v>
      </c>
      <c r="N108" s="89" t="s">
        <v>554</v>
      </c>
      <c r="O108" s="89" t="s">
        <v>555</v>
      </c>
      <c r="P108" s="90" t="s">
        <v>556</v>
      </c>
    </row>
    <row r="109" spans="3:16">
      <c r="C109" s="74" t="s">
        <v>558</v>
      </c>
      <c r="E109" s="75">
        <f>SUM(E7:E105)</f>
        <v>64802229</v>
      </c>
      <c r="F109" s="76"/>
      <c r="G109" s="75">
        <f>SUM(G7:G105)</f>
        <v>11292852.922744</v>
      </c>
      <c r="H109" s="76"/>
      <c r="I109" s="76"/>
      <c r="J109" s="75">
        <f>SUM(J7:J105)</f>
        <v>2084480</v>
      </c>
      <c r="K109" s="91">
        <f>SUMPRODUCT(K7:K105,J7:J105)/SUM(J7:J105)</f>
        <v>0.828422916027019</v>
      </c>
      <c r="L109" s="91">
        <f>SUMPRODUCT(L7:L105,J7:J105)/SUM(J7:J105)</f>
        <v>0.171577083972981</v>
      </c>
      <c r="M109" s="75">
        <f>SUM(M7:M105)</f>
        <v>24435</v>
      </c>
      <c r="N109" s="92">
        <f>J109/E109*1000</f>
        <v>32.1667947563964</v>
      </c>
      <c r="O109" s="92">
        <f>M109/E109*10000</f>
        <v>3.77070362811131</v>
      </c>
      <c r="P109" s="93">
        <f>J109/G109</f>
        <v>0.18458400319744</v>
      </c>
    </row>
    <row r="110" spans="3:16">
      <c r="C110" s="77" t="s">
        <v>559</v>
      </c>
      <c r="D110" s="6"/>
      <c r="E110" s="76"/>
      <c r="F110" s="76"/>
      <c r="G110" s="76"/>
      <c r="H110" s="76"/>
      <c r="I110" s="76"/>
      <c r="J110" s="75">
        <f t="shared" ref="J110:P110" si="0">MEDIAN(J7:J105)</f>
        <v>6032</v>
      </c>
      <c r="K110" s="91">
        <f t="shared" si="0"/>
        <v>0.513245523161166</v>
      </c>
      <c r="L110" s="91">
        <f t="shared" si="0"/>
        <v>0.486754476838834</v>
      </c>
      <c r="M110" s="75">
        <f t="shared" si="0"/>
        <v>179</v>
      </c>
      <c r="N110" s="92">
        <f t="shared" si="0"/>
        <v>13.068446798588</v>
      </c>
      <c r="O110" s="92">
        <f t="shared" si="0"/>
        <v>3.59954002338108</v>
      </c>
      <c r="P110" s="93">
        <f t="shared" si="0"/>
        <v>0.0941204362256994</v>
      </c>
    </row>
    <row r="111" spans="3:16">
      <c r="C111" s="77" t="s">
        <v>560</v>
      </c>
      <c r="D111" s="6"/>
      <c r="E111" s="76"/>
      <c r="F111" s="76"/>
      <c r="G111" s="76"/>
      <c r="H111" s="76"/>
      <c r="I111" s="76"/>
      <c r="J111" s="75">
        <f>AVERAGE(J7:J105)</f>
        <v>21055.3535353535</v>
      </c>
      <c r="K111" s="91">
        <f t="shared" ref="K111:P111" si="1">AVERAGE(K7:K105)</f>
        <v>0.536978596449167</v>
      </c>
      <c r="L111" s="91">
        <f t="shared" si="1"/>
        <v>0.463021403550833</v>
      </c>
      <c r="M111" s="75">
        <f t="shared" si="1"/>
        <v>246.818181818182</v>
      </c>
      <c r="N111" s="75">
        <f t="shared" si="1"/>
        <v>53.3996262344083</v>
      </c>
      <c r="O111" s="75">
        <f t="shared" si="1"/>
        <v>4.08078029813463</v>
      </c>
      <c r="P111" s="93">
        <f t="shared" si="1"/>
        <v>0.117785042806167</v>
      </c>
    </row>
    <row r="112" spans="3:16">
      <c r="C112" s="77"/>
      <c r="D112" s="6"/>
      <c r="E112" s="6"/>
      <c r="F112" s="6"/>
      <c r="G112" s="6"/>
      <c r="H112" s="6"/>
      <c r="I112" s="6"/>
      <c r="J112" s="6"/>
      <c r="K112" s="7"/>
      <c r="L112" s="6"/>
      <c r="M112" s="6"/>
      <c r="N112" s="6"/>
      <c r="O112" s="6"/>
      <c r="P112" s="94"/>
    </row>
    <row r="113" spans="3:16">
      <c r="C113" s="78" t="s">
        <v>561</v>
      </c>
      <c r="D113" s="79"/>
      <c r="E113" s="79"/>
      <c r="F113" s="79"/>
      <c r="G113" s="79"/>
      <c r="H113" s="79"/>
      <c r="I113" s="79"/>
      <c r="J113" s="79"/>
      <c r="K113" s="79"/>
      <c r="L113" s="79"/>
      <c r="M113" s="79"/>
      <c r="N113" s="79"/>
      <c r="O113" s="79"/>
      <c r="P113" s="95"/>
    </row>
    <row r="114" spans="3:16">
      <c r="C114" s="80" t="s">
        <v>441</v>
      </c>
      <c r="D114" s="81"/>
      <c r="E114" s="81"/>
      <c r="F114" s="81"/>
      <c r="G114" s="81"/>
      <c r="H114" s="81"/>
      <c r="I114" s="81"/>
      <c r="J114" s="96">
        <f t="array" ref="J114">MEDIAN(IF($H$7:$H$105=$C114,J$7:J$105))</f>
        <v>4712.5</v>
      </c>
      <c r="K114" s="97">
        <f t="array" ref="K114">MEDIAN(IF($H$7:$H$105=$C114,K$7:K$105))</f>
        <v>0.40381135572057</v>
      </c>
      <c r="L114" s="97">
        <f t="array" ref="L114">MEDIAN(IF($H$7:$H$105=$C114,L$7:L$105))</f>
        <v>0.59618864427943</v>
      </c>
      <c r="M114" s="96">
        <f t="array" ref="M114">MEDIAN(IF($H$7:$H$105=$C114,M$7:M$105))</f>
        <v>198.5</v>
      </c>
      <c r="N114" s="98">
        <f t="array" ref="N114">MEDIAN(IF($H$7:$H$105=$C114,N$7:N$105))</f>
        <v>6.91447472217675</v>
      </c>
      <c r="O114" s="98">
        <f t="array" ref="O114">MEDIAN(IF($H$7:$H$105=$C114,O$7:O$105))</f>
        <v>3.48425098260298</v>
      </c>
      <c r="P114" s="99">
        <f t="array" ref="P114">MEDIAN(IF($H$7:$H$105=$C114,P$7:P$105))</f>
        <v>0.117051177525607</v>
      </c>
    </row>
    <row r="115" spans="3:16">
      <c r="C115" s="82" t="s">
        <v>463</v>
      </c>
      <c r="D115" s="76"/>
      <c r="E115" s="76"/>
      <c r="F115" s="76"/>
      <c r="G115" s="76"/>
      <c r="H115" s="76"/>
      <c r="I115" s="76"/>
      <c r="J115" s="75">
        <f t="array" ref="J115">MEDIAN(IF($H$7:$H$105=$C115,J$7:J$105))</f>
        <v>4361.5</v>
      </c>
      <c r="K115" s="91">
        <f t="array" ref="K115">MEDIAN(IF($H$7:$H$105=$C115,K$7:K$105))</f>
        <v>0.42811405352389</v>
      </c>
      <c r="L115" s="91">
        <f t="array" ref="L115">MEDIAN(IF($H$7:$H$105=$C115,L$7:L$105))</f>
        <v>0.57188594647611</v>
      </c>
      <c r="M115" s="75">
        <f t="array" ref="M115">MEDIAN(IF($H$7:$H$105=$C115,M$7:M$105))</f>
        <v>184</v>
      </c>
      <c r="N115" s="92">
        <f t="array" ref="N115">MEDIAN(IF($H$7:$H$105=$C115,N$7:N$105))</f>
        <v>9.13775422120415</v>
      </c>
      <c r="O115" s="92">
        <f t="array" ref="O115">MEDIAN(IF($H$7:$H$105=$C115,O$7:O$105))</f>
        <v>4.3533304907283</v>
      </c>
      <c r="P115" s="93">
        <f t="array" ref="P115">MEDIAN(IF($H$7:$H$105=$C115,P$7:P$105))</f>
        <v>0.0887608617000761</v>
      </c>
    </row>
    <row r="116" spans="3:16">
      <c r="C116" s="82" t="s">
        <v>438</v>
      </c>
      <c r="D116" s="76"/>
      <c r="E116" s="76"/>
      <c r="F116" s="76"/>
      <c r="G116" s="76"/>
      <c r="H116" s="76"/>
      <c r="I116" s="76"/>
      <c r="J116" s="75">
        <f t="array" ref="J116">MEDIAN(IF($H$7:$H$105=$C116,J$7:J$105))</f>
        <v>5364</v>
      </c>
      <c r="K116" s="91">
        <f t="array" ref="K116">MEDIAN(IF($H$7:$H$105=$C116,K$7:K$105))</f>
        <v>0.572531014945785</v>
      </c>
      <c r="L116" s="91">
        <f t="array" ref="L116">MEDIAN(IF($H$7:$H$105=$C116,L$7:L$105))</f>
        <v>0.427468985054215</v>
      </c>
      <c r="M116" s="75">
        <f t="array" ref="M116">MEDIAN(IF($H$7:$H$105=$C116,M$7:M$105))</f>
        <v>144</v>
      </c>
      <c r="N116" s="92">
        <f t="array" ref="N116">MEDIAN(IF($H$7:$H$105=$C116,N$7:N$105))</f>
        <v>13.7956930895511</v>
      </c>
      <c r="O116" s="92">
        <f t="array" ref="O116">MEDIAN(IF($H$7:$H$105=$C116,O$7:O$105))</f>
        <v>3.6861922010705</v>
      </c>
      <c r="P116" s="93">
        <f t="array" ref="P116">MEDIAN(IF($H$7:$H$105=$C116,P$7:P$105))</f>
        <v>0.0862814895947426</v>
      </c>
    </row>
    <row r="117" spans="3:16">
      <c r="C117" s="83" t="s">
        <v>444</v>
      </c>
      <c r="D117" s="84"/>
      <c r="E117" s="84"/>
      <c r="F117" s="84"/>
      <c r="G117" s="84"/>
      <c r="H117" s="84"/>
      <c r="I117" s="84"/>
      <c r="J117" s="100">
        <f t="array" ref="J117">MEDIAN(IF($H$7:$H$105=$C117,J$7:J$105))</f>
        <v>18169.5</v>
      </c>
      <c r="K117" s="101">
        <f t="array" ref="K117">MEDIAN(IF($H$7:$H$105=$C117,K$7:K$105))</f>
        <v>0.63856611020414</v>
      </c>
      <c r="L117" s="101">
        <f t="array" ref="L117">MEDIAN(IF($H$7:$H$105=$C117,L$7:L$105))</f>
        <v>0.36143388979586</v>
      </c>
      <c r="M117" s="100">
        <f t="array" ref="M117">MEDIAN(IF($H$7:$H$105=$C117,M$7:M$105))</f>
        <v>188.5</v>
      </c>
      <c r="N117" s="102">
        <f t="array" ref="N117">MEDIAN(IF($H$7:$H$105=$C117,N$7:N$105))</f>
        <v>29.156608619662</v>
      </c>
      <c r="O117" s="102">
        <f t="array" ref="O117">MEDIAN(IF($H$7:$H$105=$C117,O$7:O$105))</f>
        <v>3.30966398379079</v>
      </c>
      <c r="P117" s="103">
        <f t="array" ref="P117">MEDIAN(IF($H$7:$H$105=$C117,P$7:P$105))</f>
        <v>0.0893622484986951</v>
      </c>
    </row>
    <row r="118" spans="3:16">
      <c r="C118" s="85"/>
      <c r="D118" s="6"/>
      <c r="E118" s="6"/>
      <c r="F118" s="6"/>
      <c r="G118" s="6"/>
      <c r="H118" s="6"/>
      <c r="I118" s="6"/>
      <c r="J118" s="6"/>
      <c r="K118" s="6"/>
      <c r="L118" s="6"/>
      <c r="M118" s="6"/>
      <c r="N118" s="6"/>
      <c r="O118" s="6"/>
      <c r="P118" s="94"/>
    </row>
    <row r="119" spans="3:16">
      <c r="C119" s="78" t="s">
        <v>562</v>
      </c>
      <c r="D119" s="79"/>
      <c r="E119" s="79"/>
      <c r="F119" s="79"/>
      <c r="G119" s="79"/>
      <c r="H119" s="79"/>
      <c r="I119" s="79"/>
      <c r="J119" s="79"/>
      <c r="K119" s="79"/>
      <c r="L119" s="79"/>
      <c r="M119" s="79"/>
      <c r="N119" s="79"/>
      <c r="O119" s="79"/>
      <c r="P119" s="95"/>
    </row>
    <row r="120" spans="3:16">
      <c r="C120" s="80" t="s">
        <v>450</v>
      </c>
      <c r="D120" s="81"/>
      <c r="E120" s="81"/>
      <c r="F120" s="81"/>
      <c r="G120" s="81"/>
      <c r="H120" s="81"/>
      <c r="I120" s="81"/>
      <c r="J120" s="96">
        <f t="array" ref="J120">MEDIAN(IF($F$7:$F$105=$C120,J$7:J$105))</f>
        <v>5364</v>
      </c>
      <c r="K120" s="97">
        <f t="array" ref="K120">MEDIAN(IF($F$7:$F$105=$C120,K$7:K$105))</f>
        <v>0.782037239868565</v>
      </c>
      <c r="L120" s="97">
        <f t="array" ref="L120">MEDIAN(IF($F$7:$F$105=$C120,L$7:L$105))</f>
        <v>0.217962760131435</v>
      </c>
      <c r="M120" s="96">
        <f t="array" ref="M120">MEDIAN(IF($F$7:$F$105=$C120,M$7:M$105))</f>
        <v>80</v>
      </c>
      <c r="N120" s="98">
        <f t="array" ref="N120">MEDIAN(IF($F$7:$F$105=$C120,N$7:N$105))</f>
        <v>13.7367080799076</v>
      </c>
      <c r="O120" s="98">
        <f t="array" ref="O120">MEDIAN(IF($F$7:$F$105=$C120,O$7:O$105))</f>
        <v>2.47066532510733</v>
      </c>
      <c r="P120" s="99">
        <f t="array" ref="P120">MEDIAN(IF($F$7:$F$105=$C120,P$7:P$105))</f>
        <v>0.0610289817771928</v>
      </c>
    </row>
    <row r="121" spans="3:16">
      <c r="C121" s="82" t="s">
        <v>439</v>
      </c>
      <c r="D121" s="76"/>
      <c r="E121" s="76"/>
      <c r="F121" s="76"/>
      <c r="G121" s="76"/>
      <c r="H121" s="76"/>
      <c r="I121" s="76"/>
      <c r="J121" s="75">
        <f t="array" ref="J121">MEDIAN(IF($F$7:$F$105=$C121,J$7:J$105))</f>
        <v>7196</v>
      </c>
      <c r="K121" s="91">
        <f t="array" ref="K121">MEDIAN(IF($F$7:$F$105=$C121,K$7:K$105))</f>
        <v>0.503252960170161</v>
      </c>
      <c r="L121" s="91">
        <f t="array" ref="L121">MEDIAN(IF($F$7:$F$105=$C121,L$7:L$105))</f>
        <v>0.496747039829839</v>
      </c>
      <c r="M121" s="75">
        <f t="array" ref="M121">MEDIAN(IF($F$7:$F$105=$C121,M$7:M$105))</f>
        <v>210</v>
      </c>
      <c r="N121" s="92">
        <f t="array" ref="N121">MEDIAN(IF($F$7:$F$105=$C121,N$7:N$105))</f>
        <v>15.9840235296119</v>
      </c>
      <c r="O121" s="92">
        <f t="array" ref="O121">MEDIAN(IF($F$7:$F$105=$C121,O$7:O$105))</f>
        <v>4.39867262495435</v>
      </c>
      <c r="P121" s="93">
        <f t="array" ref="P121">MEDIAN(IF($F$7:$F$105=$C121,P$7:P$105))</f>
        <v>0.0945792406438894</v>
      </c>
    </row>
    <row r="122" spans="3:16">
      <c r="C122" s="82" t="s">
        <v>442</v>
      </c>
      <c r="D122" s="76"/>
      <c r="E122" s="76"/>
      <c r="F122" s="76"/>
      <c r="G122" s="76"/>
      <c r="H122" s="76"/>
      <c r="I122" s="76"/>
      <c r="J122" s="75">
        <f t="array" ref="J122">MEDIAN(IF($F$7:$F$105=$C122,J$7:J$105))</f>
        <v>5076</v>
      </c>
      <c r="K122" s="91">
        <f t="array" ref="K122">MEDIAN(IF($F$7:$F$105=$C122,K$7:K$105))</f>
        <v>0.585340068131094</v>
      </c>
      <c r="L122" s="91">
        <f t="array" ref="L122">MEDIAN(IF($F$7:$F$105=$C122,L$7:L$105))</f>
        <v>0.414659931868906</v>
      </c>
      <c r="M122" s="75">
        <f t="array" ref="M122">MEDIAN(IF($F$7:$F$105=$C122,M$7:M$105))</f>
        <v>182</v>
      </c>
      <c r="N122" s="92">
        <f t="array" ref="N122">MEDIAN(IF($F$7:$F$105=$C122,N$7:N$105))</f>
        <v>12.6817645804071</v>
      </c>
      <c r="O122" s="92">
        <f t="array" ref="O122">MEDIAN(IF($F$7:$F$105=$C122,O$7:O$105))</f>
        <v>3.37603277967066</v>
      </c>
      <c r="P122" s="93">
        <f t="array" ref="P122">MEDIAN(IF($F$7:$F$105=$C122,P$7:P$105))</f>
        <v>0.0963712258956695</v>
      </c>
    </row>
    <row r="123" ht="14.6" spans="3:16">
      <c r="C123" s="86" t="s">
        <v>453</v>
      </c>
      <c r="D123" s="87"/>
      <c r="E123" s="87"/>
      <c r="F123" s="87"/>
      <c r="G123" s="87"/>
      <c r="H123" s="87"/>
      <c r="I123" s="87"/>
      <c r="J123" s="104">
        <f t="array" ref="J123">MEDIAN(IF($F$7:$F$105=$C123,J$7:J$105))</f>
        <v>4964</v>
      </c>
      <c r="K123" s="105">
        <f t="array" ref="K123">MEDIAN(IF($F$7:$F$105=$C123,K$7:K$105))</f>
        <v>0.435275590551181</v>
      </c>
      <c r="L123" s="105">
        <f t="array" ref="L123">MEDIAN(IF($F$7:$F$105=$C123,L$7:L$105))</f>
        <v>0.564724409448819</v>
      </c>
      <c r="M123" s="104">
        <f t="array" ref="M123">MEDIAN(IF($F$7:$F$105=$C123,M$7:M$105))</f>
        <v>189</v>
      </c>
      <c r="N123" s="106">
        <f t="array" ref="N123">MEDIAN(IF($F$7:$F$105=$C123,N$7:N$105))</f>
        <v>9.27009399577978</v>
      </c>
      <c r="O123" s="106">
        <f t="array" ref="O123">MEDIAN(IF($F$7:$F$105=$C123,O$7:O$105))</f>
        <v>4.16261024545808</v>
      </c>
      <c r="P123" s="107">
        <f t="array" ref="P123">MEDIAN(IF($F$7:$F$105=$C123,P$7:P$105))</f>
        <v>0.095892279512062</v>
      </c>
    </row>
    <row r="126" spans="3:4">
      <c r="C126" s="21" t="s">
        <v>412</v>
      </c>
      <c r="D126" s="17"/>
    </row>
    <row r="127" spans="3:4">
      <c r="C127" s="1" t="s">
        <v>413</v>
      </c>
      <c r="D127" s="88" t="s">
        <v>414</v>
      </c>
    </row>
    <row r="128" spans="3:4">
      <c r="C128" s="1" t="s">
        <v>415</v>
      </c>
      <c r="D128" s="88" t="s">
        <v>416</v>
      </c>
    </row>
    <row r="129" spans="3:4">
      <c r="C129" s="1" t="s">
        <v>417</v>
      </c>
      <c r="D129" s="108" t="s">
        <v>563</v>
      </c>
    </row>
    <row r="130" spans="3:4">
      <c r="C130" s="1" t="s">
        <v>564</v>
      </c>
      <c r="D130" s="14" t="s">
        <v>425</v>
      </c>
    </row>
  </sheetData>
  <autoFilter ref="C6:P105">
    <extLst/>
  </autoFilter>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Y110"/>
  <sheetViews>
    <sheetView showGridLines="0" workbookViewId="0">
      <selection activeCell="C1" sqref="C1"/>
    </sheetView>
  </sheetViews>
  <sheetFormatPr defaultColWidth="9.10619469026549" defaultRowHeight="12.75"/>
  <cols>
    <col min="1" max="1" width="9.10619469026549" style="1"/>
    <col min="2" max="2" width="8.33628318584071" style="1" hidden="1" customWidth="1"/>
    <col min="3" max="3" width="28.6637168141593" style="1" customWidth="1"/>
    <col min="4" max="4" width="0.884955752212389" style="14" customWidth="1"/>
    <col min="5" max="5" width="10.2212389380531" style="14" customWidth="1"/>
    <col min="6" max="6" width="0.884955752212389" style="14" customWidth="1"/>
    <col min="7" max="7" width="13.6637168141593" style="41" customWidth="1"/>
    <col min="8" max="8" width="0.884955752212389" style="14" customWidth="1"/>
    <col min="9" max="14" width="10" style="1" customWidth="1"/>
    <col min="15" max="15" width="11.3362831858407" style="1" customWidth="1"/>
    <col min="16" max="17" width="10" style="1" customWidth="1"/>
    <col min="18" max="18" width="0.884955752212389" style="14" customWidth="1"/>
    <col min="19" max="21" width="10" style="1" customWidth="1"/>
    <col min="22" max="22" width="0.884955752212389" style="14" customWidth="1"/>
    <col min="23" max="25" width="10" style="1" customWidth="1"/>
    <col min="26" max="16384" width="9.10619469026549" style="1"/>
  </cols>
  <sheetData>
    <row r="1" ht="15" spans="2:3">
      <c r="B1" s="21"/>
      <c r="C1" s="2" t="s">
        <v>8</v>
      </c>
    </row>
    <row r="2" spans="2:3">
      <c r="B2" s="3"/>
      <c r="C2" s="3" t="s">
        <v>565</v>
      </c>
    </row>
    <row r="3" spans="2:3">
      <c r="B3" s="3"/>
      <c r="C3" s="23" t="s">
        <v>566</v>
      </c>
    </row>
    <row r="4" spans="2:3">
      <c r="B4" s="3"/>
      <c r="C4" s="3" t="s">
        <v>567</v>
      </c>
    </row>
    <row r="5" spans="2:2">
      <c r="B5" s="3"/>
    </row>
    <row r="6" ht="26.25" spans="7:25">
      <c r="G6" s="42" t="s">
        <v>568</v>
      </c>
      <c r="I6" s="25" t="s">
        <v>569</v>
      </c>
      <c r="J6" s="25"/>
      <c r="K6" s="25"/>
      <c r="L6" s="25"/>
      <c r="M6" s="25"/>
      <c r="N6" s="25"/>
      <c r="O6" s="25"/>
      <c r="P6" s="25"/>
      <c r="Q6" s="25"/>
      <c r="S6" s="25" t="s">
        <v>570</v>
      </c>
      <c r="T6" s="25"/>
      <c r="U6" s="25"/>
      <c r="W6" s="25" t="s">
        <v>571</v>
      </c>
      <c r="X6" s="25"/>
      <c r="Y6" s="25"/>
    </row>
    <row r="7" ht="43.8" customHeight="1" spans="2:25">
      <c r="B7" s="4" t="s">
        <v>27</v>
      </c>
      <c r="C7" s="4" t="s">
        <v>572</v>
      </c>
      <c r="E7" s="43" t="s">
        <v>430</v>
      </c>
      <c r="G7" s="28" t="s">
        <v>573</v>
      </c>
      <c r="H7" s="44"/>
      <c r="I7" s="28" t="s">
        <v>574</v>
      </c>
      <c r="J7" s="28" t="s">
        <v>575</v>
      </c>
      <c r="K7" s="28" t="s">
        <v>576</v>
      </c>
      <c r="L7" s="28" t="s">
        <v>577</v>
      </c>
      <c r="M7" s="28" t="s">
        <v>578</v>
      </c>
      <c r="N7" s="28" t="s">
        <v>579</v>
      </c>
      <c r="O7" s="28" t="s">
        <v>580</v>
      </c>
      <c r="P7" s="28" t="s">
        <v>581</v>
      </c>
      <c r="Q7" s="28" t="s">
        <v>582</v>
      </c>
      <c r="R7" s="44"/>
      <c r="S7" s="28" t="s">
        <v>583</v>
      </c>
      <c r="T7" s="28" t="s">
        <v>584</v>
      </c>
      <c r="U7" s="28" t="s">
        <v>585</v>
      </c>
      <c r="V7" s="44"/>
      <c r="W7" s="28" t="s">
        <v>586</v>
      </c>
      <c r="X7" s="28" t="s">
        <v>587</v>
      </c>
      <c r="Y7" s="28" t="s">
        <v>588</v>
      </c>
    </row>
    <row r="8" spans="2:25">
      <c r="B8" s="1" t="s">
        <v>437</v>
      </c>
      <c r="C8" s="5" t="s">
        <v>37</v>
      </c>
      <c r="E8" s="10">
        <f>VLOOKUP(B8,'City Population Stats'!B:E,4,FALSE)</f>
        <v>572101</v>
      </c>
      <c r="G8" s="45">
        <v>0.9</v>
      </c>
      <c r="H8" s="46">
        <v>0</v>
      </c>
      <c r="I8" s="31">
        <v>0.91</v>
      </c>
      <c r="J8" s="31">
        <v>0.9</v>
      </c>
      <c r="K8" s="31">
        <v>0.91</v>
      </c>
      <c r="L8" s="31">
        <v>0.92</v>
      </c>
      <c r="M8" s="31">
        <v>0.91</v>
      </c>
      <c r="N8" s="31">
        <v>0.89</v>
      </c>
      <c r="O8" s="31">
        <v>0.9</v>
      </c>
      <c r="P8" s="31">
        <v>0.9</v>
      </c>
      <c r="Q8" s="31">
        <v>0.91</v>
      </c>
      <c r="R8" s="46">
        <v>0</v>
      </c>
      <c r="S8" s="31">
        <v>0.9</v>
      </c>
      <c r="T8" s="31">
        <v>0.9</v>
      </c>
      <c r="U8" s="31">
        <v>0.91</v>
      </c>
      <c r="V8" s="46">
        <v>0</v>
      </c>
      <c r="W8" s="31">
        <v>0.9</v>
      </c>
      <c r="X8" s="31">
        <v>0.91</v>
      </c>
      <c r="Y8" s="31">
        <v>0.9</v>
      </c>
    </row>
    <row r="9" spans="2:25">
      <c r="B9" s="1" t="s">
        <v>440</v>
      </c>
      <c r="C9" s="9" t="s">
        <v>41</v>
      </c>
      <c r="E9" s="10">
        <f>VLOOKUP(B9,'City Population Stats'!B:E,4,FALSE)</f>
        <v>358436</v>
      </c>
      <c r="G9" s="47">
        <v>0.67</v>
      </c>
      <c r="H9" s="46">
        <v>0</v>
      </c>
      <c r="I9" s="48">
        <v>0.63</v>
      </c>
      <c r="J9" s="48">
        <v>0.68</v>
      </c>
      <c r="K9" s="48">
        <v>0.65</v>
      </c>
      <c r="L9" s="48">
        <v>0.66</v>
      </c>
      <c r="M9" s="48">
        <v>0.66</v>
      </c>
      <c r="N9" s="48">
        <v>0.68</v>
      </c>
      <c r="O9" s="48">
        <v>0.66</v>
      </c>
      <c r="P9" s="48">
        <v>0.67</v>
      </c>
      <c r="Q9" s="48">
        <v>0.66</v>
      </c>
      <c r="R9" s="46">
        <v>0</v>
      </c>
      <c r="S9" s="48">
        <v>0.65</v>
      </c>
      <c r="T9" s="48">
        <v>0.65</v>
      </c>
      <c r="U9" s="48">
        <v>0.67</v>
      </c>
      <c r="V9" s="46">
        <v>0</v>
      </c>
      <c r="W9" s="48">
        <v>0.67</v>
      </c>
      <c r="X9" s="48">
        <v>0.67</v>
      </c>
      <c r="Y9" s="48">
        <v>0.67</v>
      </c>
    </row>
    <row r="10" spans="2:25">
      <c r="B10" s="1" t="s">
        <v>443</v>
      </c>
      <c r="C10" s="11" t="s">
        <v>45</v>
      </c>
      <c r="E10" s="10">
        <f>VLOOKUP(B10,'City Population Stats'!B:E,4,FALSE)</f>
        <v>301209</v>
      </c>
      <c r="G10" s="47">
        <v>0.76</v>
      </c>
      <c r="H10" s="46">
        <v>0</v>
      </c>
      <c r="I10" s="48">
        <v>0.81</v>
      </c>
      <c r="J10" s="48">
        <v>0.78</v>
      </c>
      <c r="K10" s="48">
        <v>0.83</v>
      </c>
      <c r="L10" s="48">
        <v>0.78</v>
      </c>
      <c r="M10" s="48">
        <v>0.79</v>
      </c>
      <c r="N10" s="48">
        <v>0.9</v>
      </c>
      <c r="O10" s="48">
        <v>0.83</v>
      </c>
      <c r="P10" s="48">
        <v>0.81</v>
      </c>
      <c r="Q10" s="48">
        <v>0.72</v>
      </c>
      <c r="R10" s="46">
        <v>0</v>
      </c>
      <c r="S10" s="48">
        <v>0.83</v>
      </c>
      <c r="T10" s="48">
        <v>0.79</v>
      </c>
      <c r="U10" s="48">
        <v>0.73</v>
      </c>
      <c r="V10" s="46">
        <v>0</v>
      </c>
      <c r="W10" s="48">
        <v>0.75</v>
      </c>
      <c r="X10" s="48">
        <v>0.76</v>
      </c>
      <c r="Y10" s="48">
        <v>0.78</v>
      </c>
    </row>
    <row r="11" spans="2:25">
      <c r="B11" s="1" t="s">
        <v>445</v>
      </c>
      <c r="C11" s="9" t="s">
        <v>51</v>
      </c>
      <c r="E11" s="10">
        <f>VLOOKUP(B11,'City Population Stats'!B:E,4,FALSE)</f>
        <v>393408</v>
      </c>
      <c r="G11" s="47">
        <v>0.58</v>
      </c>
      <c r="H11" s="46">
        <v>0</v>
      </c>
      <c r="I11" s="48">
        <v>0.56</v>
      </c>
      <c r="J11" s="48">
        <v>0.61</v>
      </c>
      <c r="K11" s="48">
        <v>0.59</v>
      </c>
      <c r="L11" s="48">
        <v>0.57</v>
      </c>
      <c r="M11" s="48">
        <v>0.57</v>
      </c>
      <c r="N11" s="48">
        <v>0.57</v>
      </c>
      <c r="O11" s="48">
        <v>0.57</v>
      </c>
      <c r="P11" s="48">
        <v>0.59</v>
      </c>
      <c r="Q11" s="48">
        <v>0.55</v>
      </c>
      <c r="R11" s="46">
        <v>0</v>
      </c>
      <c r="S11" s="48">
        <v>0.58</v>
      </c>
      <c r="T11" s="48">
        <v>0.56</v>
      </c>
      <c r="U11" s="48">
        <v>0.56</v>
      </c>
      <c r="V11" s="46">
        <v>0</v>
      </c>
      <c r="W11" s="48">
        <v>0.58</v>
      </c>
      <c r="X11" s="48">
        <v>0.57</v>
      </c>
      <c r="Y11" s="48">
        <v>0.56</v>
      </c>
    </row>
    <row r="12" spans="2:25">
      <c r="B12" s="1" t="s">
        <v>446</v>
      </c>
      <c r="C12" s="9" t="s">
        <v>53</v>
      </c>
      <c r="E12" s="10">
        <f>VLOOKUP(B12,'City Population Stats'!B:E,4,FALSE)</f>
        <v>232588</v>
      </c>
      <c r="G12" s="47">
        <v>0.99</v>
      </c>
      <c r="H12" s="46">
        <v>0</v>
      </c>
      <c r="I12" s="48">
        <v>0.99</v>
      </c>
      <c r="J12" s="48">
        <v>0.99</v>
      </c>
      <c r="K12" s="48">
        <v>0.99</v>
      </c>
      <c r="L12" s="48">
        <v>0.99</v>
      </c>
      <c r="M12" s="48">
        <v>0.99</v>
      </c>
      <c r="N12" s="48">
        <v>0.99</v>
      </c>
      <c r="O12" s="48">
        <v>0.99</v>
      </c>
      <c r="P12" s="48">
        <v>0.99</v>
      </c>
      <c r="Q12" s="48">
        <v>0.99</v>
      </c>
      <c r="R12" s="46">
        <v>0</v>
      </c>
      <c r="S12" s="48">
        <v>0.99</v>
      </c>
      <c r="T12" s="48">
        <v>0.99</v>
      </c>
      <c r="U12" s="48">
        <v>0.99</v>
      </c>
      <c r="V12" s="46">
        <v>0</v>
      </c>
      <c r="W12" s="48">
        <v>0.99</v>
      </c>
      <c r="X12" s="48">
        <v>0.99</v>
      </c>
      <c r="Y12" s="48">
        <v>0.99</v>
      </c>
    </row>
    <row r="13" spans="2:25">
      <c r="B13" s="1" t="s">
        <v>447</v>
      </c>
      <c r="C13" s="9" t="s">
        <v>57</v>
      </c>
      <c r="E13" s="10">
        <f>VLOOKUP(B13,'City Population Stats'!B:E,4,FALSE)</f>
        <v>503991</v>
      </c>
      <c r="G13" s="47">
        <v>0.72</v>
      </c>
      <c r="H13" s="46">
        <v>0</v>
      </c>
      <c r="I13" s="48">
        <v>0.72</v>
      </c>
      <c r="J13" s="48">
        <v>0.61</v>
      </c>
      <c r="K13" s="48">
        <v>0.67</v>
      </c>
      <c r="L13" s="48">
        <v>0.74</v>
      </c>
      <c r="M13" s="48">
        <v>0.74</v>
      </c>
      <c r="N13" s="48">
        <v>0.62</v>
      </c>
      <c r="O13" s="48">
        <v>0.75</v>
      </c>
      <c r="P13" s="48">
        <v>0.71</v>
      </c>
      <c r="Q13" s="48">
        <v>0.75</v>
      </c>
      <c r="R13" s="46">
        <v>0</v>
      </c>
      <c r="S13" s="48">
        <v>0.72</v>
      </c>
      <c r="T13" s="48">
        <v>0.71</v>
      </c>
      <c r="U13" s="48">
        <v>0.74</v>
      </c>
      <c r="V13" s="46">
        <v>0</v>
      </c>
      <c r="W13" s="48">
        <v>0.72</v>
      </c>
      <c r="X13" s="48">
        <v>0.73</v>
      </c>
      <c r="Y13" s="48">
        <v>0.72</v>
      </c>
    </row>
    <row r="14" spans="2:25">
      <c r="B14" s="1" t="s">
        <v>448</v>
      </c>
      <c r="C14" s="9" t="s">
        <v>61</v>
      </c>
      <c r="E14" s="10">
        <f>VLOOKUP(B14,'City Population Stats'!B:E,4,FALSE)</f>
        <v>375803</v>
      </c>
      <c r="G14" s="47">
        <v>0.87</v>
      </c>
      <c r="H14" s="46">
        <v>0</v>
      </c>
      <c r="I14" s="48">
        <v>0.88</v>
      </c>
      <c r="J14" s="48">
        <v>0.9</v>
      </c>
      <c r="K14" s="48">
        <v>0.86</v>
      </c>
      <c r="L14" s="48">
        <v>0.86</v>
      </c>
      <c r="M14" s="48">
        <v>0.88</v>
      </c>
      <c r="N14" s="48">
        <v>0.9</v>
      </c>
      <c r="O14" s="48">
        <v>0.89</v>
      </c>
      <c r="P14" s="48">
        <v>0.89</v>
      </c>
      <c r="Q14" s="48">
        <v>0.84</v>
      </c>
      <c r="R14" s="46">
        <v>0</v>
      </c>
      <c r="S14" s="48">
        <v>0.88</v>
      </c>
      <c r="T14" s="48">
        <v>0.88</v>
      </c>
      <c r="U14" s="48">
        <v>0.84</v>
      </c>
      <c r="V14" s="46">
        <v>0</v>
      </c>
      <c r="W14" s="48">
        <v>0.87</v>
      </c>
      <c r="X14" s="48">
        <v>0.87</v>
      </c>
      <c r="Y14" s="48">
        <v>0.84</v>
      </c>
    </row>
    <row r="15" spans="2:25">
      <c r="B15" s="1" t="s">
        <v>449</v>
      </c>
      <c r="C15" s="9" t="s">
        <v>64</v>
      </c>
      <c r="E15" s="10">
        <f>VLOOKUP(B15,'City Population Stats'!B:E,4,FALSE)</f>
        <v>985370</v>
      </c>
      <c r="G15" s="47">
        <v>0.62</v>
      </c>
      <c r="H15" s="46">
        <v>0</v>
      </c>
      <c r="I15" s="48">
        <v>0.65</v>
      </c>
      <c r="J15" s="48">
        <v>0.64</v>
      </c>
      <c r="K15" s="48">
        <v>0.58</v>
      </c>
      <c r="L15" s="48">
        <v>0.62</v>
      </c>
      <c r="M15" s="48">
        <v>0.62</v>
      </c>
      <c r="N15" s="48">
        <v>0.61</v>
      </c>
      <c r="O15" s="48">
        <v>0.62</v>
      </c>
      <c r="P15" s="48">
        <v>0.63</v>
      </c>
      <c r="Q15" s="48">
        <v>0.61</v>
      </c>
      <c r="R15" s="46">
        <v>0</v>
      </c>
      <c r="S15" s="48">
        <v>0.66</v>
      </c>
      <c r="T15" s="48">
        <v>0.63</v>
      </c>
      <c r="U15" s="48">
        <v>0.61</v>
      </c>
      <c r="V15" s="46">
        <v>0</v>
      </c>
      <c r="W15" s="48">
        <v>0.61</v>
      </c>
      <c r="X15" s="48">
        <v>0.63</v>
      </c>
      <c r="Y15" s="48">
        <v>0.61</v>
      </c>
    </row>
    <row r="16" spans="2:25">
      <c r="B16" s="1" t="s">
        <v>451</v>
      </c>
      <c r="C16" s="9" t="s">
        <v>69</v>
      </c>
      <c r="E16" s="10">
        <f>VLOOKUP(B16,'City Population Stats'!B:E,4,FALSE)</f>
        <v>388817</v>
      </c>
      <c r="G16" s="47">
        <v>0.47</v>
      </c>
      <c r="H16" s="46">
        <v>0</v>
      </c>
      <c r="I16" s="48">
        <v>0.49</v>
      </c>
      <c r="J16" s="48">
        <v>0.46</v>
      </c>
      <c r="K16" s="48">
        <v>0.45</v>
      </c>
      <c r="L16" s="48">
        <v>0.42</v>
      </c>
      <c r="M16" s="48">
        <v>0.48</v>
      </c>
      <c r="N16" s="48">
        <v>0.51</v>
      </c>
      <c r="O16" s="48">
        <v>0.5</v>
      </c>
      <c r="P16" s="48">
        <v>0.46</v>
      </c>
      <c r="Q16" s="48">
        <v>0.48</v>
      </c>
      <c r="R16" s="46">
        <v>0</v>
      </c>
      <c r="S16" s="48">
        <v>0.47</v>
      </c>
      <c r="T16" s="48">
        <v>0.48</v>
      </c>
      <c r="U16" s="48">
        <v>0.47</v>
      </c>
      <c r="V16" s="46">
        <v>0</v>
      </c>
      <c r="W16" s="48">
        <v>0.46</v>
      </c>
      <c r="X16" s="48">
        <v>0.47</v>
      </c>
      <c r="Y16" s="48">
        <v>0.47</v>
      </c>
    </row>
    <row r="17" spans="2:25">
      <c r="B17" s="1" t="s">
        <v>452</v>
      </c>
      <c r="C17" s="9" t="s">
        <v>73</v>
      </c>
      <c r="E17" s="10">
        <f>VLOOKUP(B17,'City Population Stats'!B:E,4,FALSE)</f>
        <v>609422</v>
      </c>
      <c r="G17" s="47">
        <v>0.87</v>
      </c>
      <c r="H17" s="46">
        <v>0</v>
      </c>
      <c r="I17" s="48">
        <v>0.89</v>
      </c>
      <c r="J17" s="48">
        <v>0.84</v>
      </c>
      <c r="K17" s="48">
        <v>0.9</v>
      </c>
      <c r="L17" s="48">
        <v>0.84</v>
      </c>
      <c r="M17" s="48">
        <v>0.87</v>
      </c>
      <c r="N17" s="48">
        <v>0.85</v>
      </c>
      <c r="O17" s="48">
        <v>0.87</v>
      </c>
      <c r="P17" s="48">
        <v>0.89</v>
      </c>
      <c r="Q17" s="48">
        <v>0.84</v>
      </c>
      <c r="R17" s="46">
        <v>0</v>
      </c>
      <c r="S17" s="48">
        <v>0.89</v>
      </c>
      <c r="T17" s="48">
        <v>0.87</v>
      </c>
      <c r="U17" s="48">
        <v>0.86</v>
      </c>
      <c r="V17" s="46">
        <v>0</v>
      </c>
      <c r="W17" s="48">
        <v>0.87</v>
      </c>
      <c r="X17" s="48">
        <v>0.88</v>
      </c>
      <c r="Y17" s="48">
        <v>0.86</v>
      </c>
    </row>
    <row r="18" spans="2:25">
      <c r="B18" s="1" t="s">
        <v>454</v>
      </c>
      <c r="C18" s="9" t="s">
        <v>76</v>
      </c>
      <c r="E18" s="10">
        <f>VLOOKUP(B18,'City Population Stats'!B:E,4,FALSE)</f>
        <v>235833</v>
      </c>
      <c r="G18" s="47">
        <v>0.55</v>
      </c>
      <c r="H18" s="46">
        <v>0</v>
      </c>
      <c r="I18" s="48">
        <v>0.61</v>
      </c>
      <c r="J18" s="48">
        <v>0.51</v>
      </c>
      <c r="K18" s="48">
        <v>0.48</v>
      </c>
      <c r="L18" s="48">
        <v>0.53</v>
      </c>
      <c r="M18" s="48">
        <v>0.54</v>
      </c>
      <c r="N18" s="48">
        <v>0.32</v>
      </c>
      <c r="O18" s="48">
        <v>0.56</v>
      </c>
      <c r="P18" s="48">
        <v>0.59</v>
      </c>
      <c r="Q18" s="48">
        <v>0.46</v>
      </c>
      <c r="R18" s="46">
        <v>0</v>
      </c>
      <c r="S18" s="48">
        <v>0.59</v>
      </c>
      <c r="T18" s="48">
        <v>0.55</v>
      </c>
      <c r="U18" s="48">
        <v>0.48</v>
      </c>
      <c r="V18" s="46">
        <v>0</v>
      </c>
      <c r="W18" s="48">
        <v>0.58</v>
      </c>
      <c r="X18" s="48">
        <v>0.54</v>
      </c>
      <c r="Y18" s="48">
        <v>0.51</v>
      </c>
    </row>
    <row r="19" spans="2:25">
      <c r="B19" s="1" t="s">
        <v>455</v>
      </c>
      <c r="C19" s="9" t="s">
        <v>78</v>
      </c>
      <c r="E19" s="10">
        <f>VLOOKUP(B19,'City Population Stats'!B:E,4,FALSE)</f>
        <v>239077</v>
      </c>
      <c r="G19" s="47">
        <v>0.65</v>
      </c>
      <c r="H19" s="46">
        <v>0</v>
      </c>
      <c r="I19" s="48">
        <v>0.71</v>
      </c>
      <c r="J19" s="48">
        <v>0.63</v>
      </c>
      <c r="K19" s="48">
        <v>0.62</v>
      </c>
      <c r="L19" s="48">
        <v>0.7</v>
      </c>
      <c r="M19" s="48">
        <v>0.67</v>
      </c>
      <c r="N19" s="48">
        <v>0.68</v>
      </c>
      <c r="O19" s="48">
        <v>0.67</v>
      </c>
      <c r="P19" s="48">
        <v>0.64</v>
      </c>
      <c r="Q19" s="48">
        <v>0.65</v>
      </c>
      <c r="R19" s="46">
        <v>0</v>
      </c>
      <c r="S19" s="48">
        <v>0.71</v>
      </c>
      <c r="T19" s="48">
        <v>0.66</v>
      </c>
      <c r="U19" s="48">
        <v>0.65</v>
      </c>
      <c r="V19" s="46">
        <v>0</v>
      </c>
      <c r="W19" s="48">
        <v>0.63</v>
      </c>
      <c r="X19" s="48">
        <v>0.66</v>
      </c>
      <c r="Y19" s="48">
        <v>0.64</v>
      </c>
    </row>
    <row r="20" spans="2:25">
      <c r="B20" s="1" t="s">
        <v>456</v>
      </c>
      <c r="C20" s="9" t="s">
        <v>81</v>
      </c>
      <c r="E20" s="10">
        <f>VLOOKUP(B20,'City Population Stats'!B:E,4,FALSE)</f>
        <v>699253</v>
      </c>
      <c r="G20" s="47">
        <v>1</v>
      </c>
      <c r="H20" s="46">
        <v>0</v>
      </c>
      <c r="I20" s="48">
        <v>1</v>
      </c>
      <c r="J20" s="48">
        <v>1</v>
      </c>
      <c r="K20" s="48">
        <v>1</v>
      </c>
      <c r="L20" s="48">
        <v>1</v>
      </c>
      <c r="M20" s="48">
        <v>1</v>
      </c>
      <c r="N20" s="48">
        <v>1</v>
      </c>
      <c r="O20" s="48">
        <v>1</v>
      </c>
      <c r="P20" s="48">
        <v>1</v>
      </c>
      <c r="Q20" s="48">
        <v>1</v>
      </c>
      <c r="R20" s="46">
        <v>0</v>
      </c>
      <c r="S20" s="48">
        <v>1</v>
      </c>
      <c r="T20" s="48">
        <v>1</v>
      </c>
      <c r="U20" s="48">
        <v>1</v>
      </c>
      <c r="V20" s="46">
        <v>0</v>
      </c>
      <c r="W20" s="48">
        <v>1</v>
      </c>
      <c r="X20" s="48">
        <v>1</v>
      </c>
      <c r="Y20" s="48">
        <v>1</v>
      </c>
    </row>
    <row r="21" spans="2:25">
      <c r="B21" s="1" t="s">
        <v>457</v>
      </c>
      <c r="C21" s="9" t="s">
        <v>87</v>
      </c>
      <c r="E21" s="10">
        <f>VLOOKUP(B21,'City Population Stats'!B:E,4,FALSE)</f>
        <v>260357</v>
      </c>
      <c r="G21" s="47">
        <v>0.89</v>
      </c>
      <c r="H21" s="46">
        <v>0</v>
      </c>
      <c r="I21" s="48">
        <v>0.91</v>
      </c>
      <c r="J21" s="48">
        <v>0.92</v>
      </c>
      <c r="K21" s="48">
        <v>0.94</v>
      </c>
      <c r="L21" s="48">
        <v>0.93</v>
      </c>
      <c r="M21" s="48">
        <v>0.89</v>
      </c>
      <c r="N21" s="48">
        <v>0.87</v>
      </c>
      <c r="O21" s="48">
        <v>0.89</v>
      </c>
      <c r="P21" s="48">
        <v>0.91</v>
      </c>
      <c r="Q21" s="48">
        <v>0.87</v>
      </c>
      <c r="R21" s="46">
        <v>0</v>
      </c>
      <c r="S21" s="48">
        <v>0.9</v>
      </c>
      <c r="T21" s="48">
        <v>0.88</v>
      </c>
      <c r="U21" s="48">
        <v>0.87</v>
      </c>
      <c r="V21" s="46">
        <v>0</v>
      </c>
      <c r="W21" s="48">
        <v>0.91</v>
      </c>
      <c r="X21" s="48">
        <v>0.89</v>
      </c>
      <c r="Y21" s="48">
        <v>0.88</v>
      </c>
    </row>
    <row r="22" spans="2:25">
      <c r="B22" s="1" t="s">
        <v>458</v>
      </c>
      <c r="C22" s="9" t="s">
        <v>92</v>
      </c>
      <c r="E22" s="10">
        <f>VLOOKUP(B22,'City Population Stats'!B:E,4,FALSE)</f>
        <v>281520</v>
      </c>
      <c r="G22" s="47">
        <v>0.63</v>
      </c>
      <c r="H22" s="46">
        <v>0</v>
      </c>
      <c r="I22" s="48">
        <v>0.64</v>
      </c>
      <c r="J22" s="48">
        <v>0.69</v>
      </c>
      <c r="K22" s="48">
        <v>0.59</v>
      </c>
      <c r="L22" s="48">
        <v>0.61</v>
      </c>
      <c r="M22" s="48">
        <v>0.63</v>
      </c>
      <c r="N22" s="48">
        <v>0.67</v>
      </c>
      <c r="O22" s="48">
        <v>0.67</v>
      </c>
      <c r="P22" s="48">
        <v>0.66</v>
      </c>
      <c r="Q22" s="48">
        <v>0.6</v>
      </c>
      <c r="R22" s="46">
        <v>0</v>
      </c>
      <c r="S22" s="48">
        <v>0.62</v>
      </c>
      <c r="T22" s="48">
        <v>0.62</v>
      </c>
      <c r="U22" s="48">
        <v>0.6</v>
      </c>
      <c r="V22" s="46">
        <v>0</v>
      </c>
      <c r="W22" s="48">
        <v>0.64</v>
      </c>
      <c r="X22" s="48">
        <v>0.63</v>
      </c>
      <c r="Y22" s="48">
        <v>0.56</v>
      </c>
    </row>
    <row r="23" spans="2:25">
      <c r="B23" s="1" t="s">
        <v>459</v>
      </c>
      <c r="C23" s="9" t="s">
        <v>589</v>
      </c>
      <c r="E23" s="10">
        <f>VLOOKUP(B23,'City Population Stats'!B:E,4,FALSE)</f>
        <v>1115617</v>
      </c>
      <c r="G23" s="47">
        <v>0.39</v>
      </c>
      <c r="H23" s="46">
        <v>0</v>
      </c>
      <c r="I23" s="48">
        <v>0.43</v>
      </c>
      <c r="J23" s="48">
        <v>0.37</v>
      </c>
      <c r="K23" s="48">
        <v>0.34</v>
      </c>
      <c r="L23" s="48">
        <v>0.37</v>
      </c>
      <c r="M23" s="48">
        <v>0.37</v>
      </c>
      <c r="N23" s="48">
        <v>0.38</v>
      </c>
      <c r="O23" s="48">
        <v>0.38</v>
      </c>
      <c r="P23" s="48">
        <v>0.4</v>
      </c>
      <c r="Q23" s="48">
        <v>0.38</v>
      </c>
      <c r="R23" s="46">
        <v>0</v>
      </c>
      <c r="S23" s="48">
        <v>0.43</v>
      </c>
      <c r="T23" s="48">
        <v>0.4</v>
      </c>
      <c r="U23" s="48">
        <v>0.39</v>
      </c>
      <c r="V23" s="46">
        <v>0</v>
      </c>
      <c r="W23" s="48">
        <v>0.37</v>
      </c>
      <c r="X23" s="48">
        <v>0.4</v>
      </c>
      <c r="Y23" s="48">
        <v>0.38</v>
      </c>
    </row>
    <row r="24" spans="2:25">
      <c r="B24" s="1" t="s">
        <v>460</v>
      </c>
      <c r="C24" s="9" t="s">
        <v>96</v>
      </c>
      <c r="E24" s="10">
        <f>VLOOKUP(B24,'City Population Stats'!B:E,4,FALSE)</f>
        <v>249746</v>
      </c>
      <c r="G24" s="47">
        <v>0.45</v>
      </c>
      <c r="H24" s="46">
        <v>0</v>
      </c>
      <c r="I24" s="48">
        <v>0.54</v>
      </c>
      <c r="J24" s="48">
        <v>0.46</v>
      </c>
      <c r="K24" s="48">
        <v>0.42</v>
      </c>
      <c r="L24" s="48">
        <v>0.45</v>
      </c>
      <c r="M24" s="48">
        <v>0.46</v>
      </c>
      <c r="N24" s="48">
        <v>0.46</v>
      </c>
      <c r="O24" s="48">
        <v>0.43</v>
      </c>
      <c r="P24" s="48">
        <v>0.51</v>
      </c>
      <c r="Q24" s="48">
        <v>0.39</v>
      </c>
      <c r="R24" s="46">
        <v>0</v>
      </c>
      <c r="S24" s="48">
        <v>0.53</v>
      </c>
      <c r="T24" s="48">
        <v>0.47</v>
      </c>
      <c r="U24" s="48">
        <v>0.4</v>
      </c>
      <c r="V24" s="46">
        <v>0</v>
      </c>
      <c r="W24" s="48">
        <v>0.46</v>
      </c>
      <c r="X24" s="48">
        <v>0.44</v>
      </c>
      <c r="Y24" s="48">
        <v>0.44</v>
      </c>
    </row>
    <row r="25" spans="2:25">
      <c r="B25" s="1" t="s">
        <v>461</v>
      </c>
      <c r="C25" s="9" t="s">
        <v>100</v>
      </c>
      <c r="E25" s="10">
        <f>VLOOKUP(B25,'City Population Stats'!B:E,4,FALSE)</f>
        <v>2740225</v>
      </c>
      <c r="G25" s="47">
        <v>0.98</v>
      </c>
      <c r="H25" s="46">
        <v>0</v>
      </c>
      <c r="I25" s="48">
        <v>0.99</v>
      </c>
      <c r="J25" s="48">
        <v>0.98</v>
      </c>
      <c r="K25" s="48">
        <v>0.99</v>
      </c>
      <c r="L25" s="48">
        <v>0.99</v>
      </c>
      <c r="M25" s="48">
        <v>0.99</v>
      </c>
      <c r="N25" s="48">
        <v>0.98</v>
      </c>
      <c r="O25" s="48">
        <v>0.99</v>
      </c>
      <c r="P25" s="48">
        <v>0.98</v>
      </c>
      <c r="Q25" s="48">
        <v>0.98</v>
      </c>
      <c r="R25" s="46">
        <v>0</v>
      </c>
      <c r="S25" s="48">
        <v>0.99</v>
      </c>
      <c r="T25" s="48">
        <v>0.98</v>
      </c>
      <c r="U25" s="48">
        <v>0.98</v>
      </c>
      <c r="V25" s="46">
        <v>0</v>
      </c>
      <c r="W25" s="48">
        <v>0.98</v>
      </c>
      <c r="X25" s="48">
        <v>0.98</v>
      </c>
      <c r="Y25" s="48">
        <v>0.98</v>
      </c>
    </row>
    <row r="26" spans="2:25">
      <c r="B26" s="1" t="s">
        <v>462</v>
      </c>
      <c r="C26" s="9" t="s">
        <v>106</v>
      </c>
      <c r="E26" s="10">
        <f>VLOOKUP(B26,'City Population Stats'!B:E,4,FALSE)</f>
        <v>275373</v>
      </c>
      <c r="G26" s="47">
        <v>0.68</v>
      </c>
      <c r="H26" s="46">
        <v>0</v>
      </c>
      <c r="I26" s="48">
        <v>0.7</v>
      </c>
      <c r="J26" s="48">
        <v>0.67</v>
      </c>
      <c r="K26" s="48">
        <v>0.73</v>
      </c>
      <c r="L26" s="48">
        <v>0.67</v>
      </c>
      <c r="M26" s="48">
        <v>0.71</v>
      </c>
      <c r="N26" s="48">
        <v>0.66</v>
      </c>
      <c r="O26" s="48">
        <v>0.62</v>
      </c>
      <c r="P26" s="48">
        <v>0.69</v>
      </c>
      <c r="Q26" s="48">
        <v>0.67</v>
      </c>
      <c r="R26" s="46">
        <v>0</v>
      </c>
      <c r="S26" s="48">
        <v>0.65</v>
      </c>
      <c r="T26" s="48">
        <v>0.66</v>
      </c>
      <c r="U26" s="48">
        <v>0.7</v>
      </c>
      <c r="V26" s="46">
        <v>0</v>
      </c>
      <c r="W26" s="48">
        <v>0.69</v>
      </c>
      <c r="X26" s="48">
        <v>0.68</v>
      </c>
      <c r="Y26" s="48">
        <v>0.65</v>
      </c>
    </row>
    <row r="27" spans="2:25">
      <c r="B27" s="1" t="s">
        <v>464</v>
      </c>
      <c r="C27" s="9" t="s">
        <v>110</v>
      </c>
      <c r="E27" s="10">
        <f>VLOOKUP(B27,'City Population Stats'!B:E,4,FALSE)</f>
        <v>309456</v>
      </c>
      <c r="G27" s="47">
        <v>0.87</v>
      </c>
      <c r="H27" s="46">
        <v>0</v>
      </c>
      <c r="I27" s="48">
        <v>0.86</v>
      </c>
      <c r="J27" s="48">
        <v>0.86</v>
      </c>
      <c r="K27" s="48">
        <v>0.89</v>
      </c>
      <c r="L27" s="48">
        <v>0.88</v>
      </c>
      <c r="M27" s="48">
        <v>0.86</v>
      </c>
      <c r="N27" s="48">
        <v>0.88</v>
      </c>
      <c r="O27" s="48">
        <v>0.87</v>
      </c>
      <c r="P27" s="48">
        <v>0.86</v>
      </c>
      <c r="Q27" s="48">
        <v>0.87</v>
      </c>
      <c r="R27" s="46">
        <v>0</v>
      </c>
      <c r="S27" s="48">
        <v>0.87</v>
      </c>
      <c r="T27" s="48">
        <v>0.86</v>
      </c>
      <c r="U27" s="48">
        <v>0.86</v>
      </c>
      <c r="V27" s="46">
        <v>0</v>
      </c>
      <c r="W27" s="48">
        <v>0.87</v>
      </c>
      <c r="X27" s="48">
        <v>0.87</v>
      </c>
      <c r="Y27" s="48">
        <v>0.85</v>
      </c>
    </row>
    <row r="28" spans="2:25">
      <c r="B28" s="1" t="s">
        <v>465</v>
      </c>
      <c r="C28" s="9" t="s">
        <v>115</v>
      </c>
      <c r="E28" s="10">
        <f>VLOOKUP(B28,'City Population Stats'!B:E,4,FALSE)</f>
        <v>376362</v>
      </c>
      <c r="G28" s="47">
        <v>0.83</v>
      </c>
      <c r="H28" s="46">
        <v>0</v>
      </c>
      <c r="I28" s="48">
        <v>0.87</v>
      </c>
      <c r="J28" s="48">
        <v>0.78</v>
      </c>
      <c r="K28" s="48">
        <v>0.79</v>
      </c>
      <c r="L28" s="48">
        <v>0.82</v>
      </c>
      <c r="M28" s="48">
        <v>0.82</v>
      </c>
      <c r="N28" s="48">
        <v>0.84</v>
      </c>
      <c r="O28" s="48">
        <v>0.82</v>
      </c>
      <c r="P28" s="48">
        <v>0.85</v>
      </c>
      <c r="Q28" s="48">
        <v>0.79</v>
      </c>
      <c r="R28" s="46">
        <v>0</v>
      </c>
      <c r="S28" s="48">
        <v>0.85</v>
      </c>
      <c r="T28" s="48">
        <v>0.83</v>
      </c>
      <c r="U28" s="48">
        <v>0.82</v>
      </c>
      <c r="V28" s="46">
        <v>0</v>
      </c>
      <c r="W28" s="48">
        <v>0.84</v>
      </c>
      <c r="X28" s="48">
        <v>0.83</v>
      </c>
      <c r="Y28" s="48">
        <v>0.84</v>
      </c>
    </row>
    <row r="29" spans="2:25">
      <c r="B29" s="1" t="s">
        <v>466</v>
      </c>
      <c r="C29" s="9" t="s">
        <v>118</v>
      </c>
      <c r="E29" s="10">
        <f>VLOOKUP(B29,'City Population Stats'!B:E,4,FALSE)</f>
        <v>485817</v>
      </c>
      <c r="G29" s="47">
        <v>0.77</v>
      </c>
      <c r="H29" s="46">
        <v>0</v>
      </c>
      <c r="I29" s="48">
        <v>0.8</v>
      </c>
      <c r="J29" s="48">
        <v>0.79</v>
      </c>
      <c r="K29" s="48">
        <v>0.74</v>
      </c>
      <c r="L29" s="48">
        <v>0.76</v>
      </c>
      <c r="M29" s="48">
        <v>0.79</v>
      </c>
      <c r="N29" s="48">
        <v>0.8</v>
      </c>
      <c r="O29" s="48">
        <v>0.8</v>
      </c>
      <c r="P29" s="48">
        <v>0.78</v>
      </c>
      <c r="Q29" s="48">
        <v>0.77</v>
      </c>
      <c r="R29" s="46">
        <v>0</v>
      </c>
      <c r="S29" s="48">
        <v>0.79</v>
      </c>
      <c r="T29" s="48">
        <v>0.8</v>
      </c>
      <c r="U29" s="48">
        <v>0.75</v>
      </c>
      <c r="V29" s="46">
        <v>0</v>
      </c>
      <c r="W29" s="48">
        <v>0.77</v>
      </c>
      <c r="X29" s="48">
        <v>0.77</v>
      </c>
      <c r="Y29" s="48">
        <v>0.77</v>
      </c>
    </row>
    <row r="30" spans="2:25">
      <c r="B30" s="1" t="s">
        <v>467</v>
      </c>
      <c r="C30" s="9" t="s">
        <v>122</v>
      </c>
      <c r="E30" s="10">
        <f>VLOOKUP(B30,'City Population Stats'!B:E,4,FALSE)</f>
        <v>888145</v>
      </c>
      <c r="G30" s="47">
        <v>0.68</v>
      </c>
      <c r="H30" s="46">
        <v>0</v>
      </c>
      <c r="I30" s="48">
        <v>0.73</v>
      </c>
      <c r="J30" s="48">
        <v>0.63</v>
      </c>
      <c r="K30" s="48">
        <v>0.57</v>
      </c>
      <c r="L30" s="48">
        <v>0.67</v>
      </c>
      <c r="M30" s="48">
        <v>0.69</v>
      </c>
      <c r="N30" s="48">
        <v>0.7</v>
      </c>
      <c r="O30" s="48">
        <v>0.72</v>
      </c>
      <c r="P30" s="48">
        <v>0.69</v>
      </c>
      <c r="Q30" s="48">
        <v>0.66</v>
      </c>
      <c r="R30" s="46">
        <v>0</v>
      </c>
      <c r="S30" s="48">
        <v>0.72</v>
      </c>
      <c r="T30" s="48">
        <v>0.66</v>
      </c>
      <c r="U30" s="48">
        <v>0.65</v>
      </c>
      <c r="V30" s="46">
        <v>0</v>
      </c>
      <c r="W30" s="48">
        <v>0.67</v>
      </c>
      <c r="X30" s="48">
        <v>0.68</v>
      </c>
      <c r="Y30" s="48">
        <v>0.7</v>
      </c>
    </row>
    <row r="31" spans="2:25">
      <c r="B31" s="1" t="s">
        <v>468</v>
      </c>
      <c r="C31" s="9" t="s">
        <v>125</v>
      </c>
      <c r="E31" s="10">
        <f>VLOOKUP(B31,'City Population Stats'!B:E,4,FALSE)</f>
        <v>329746</v>
      </c>
      <c r="G31" s="47">
        <v>0.75</v>
      </c>
      <c r="H31" s="46">
        <v>0</v>
      </c>
      <c r="I31" s="48">
        <v>0.77</v>
      </c>
      <c r="J31" s="48">
        <v>0.78</v>
      </c>
      <c r="K31" s="48">
        <v>0.67</v>
      </c>
      <c r="L31" s="48">
        <v>0.72</v>
      </c>
      <c r="M31" s="48">
        <v>0.66</v>
      </c>
      <c r="N31" s="48">
        <v>0.66</v>
      </c>
      <c r="O31" s="48">
        <v>0.71</v>
      </c>
      <c r="P31" s="48">
        <v>0.77</v>
      </c>
      <c r="Q31" s="48">
        <v>0.7</v>
      </c>
      <c r="R31" s="46">
        <v>0</v>
      </c>
      <c r="S31" s="48">
        <v>0.79</v>
      </c>
      <c r="T31" s="48">
        <v>0.76</v>
      </c>
      <c r="U31" s="48">
        <v>0.73</v>
      </c>
      <c r="V31" s="46">
        <v>0</v>
      </c>
      <c r="W31" s="48">
        <v>0.74</v>
      </c>
      <c r="X31" s="48">
        <v>0.75</v>
      </c>
      <c r="Y31" s="48">
        <v>0.78</v>
      </c>
    </row>
    <row r="32" spans="2:25">
      <c r="B32" s="1" t="s">
        <v>469</v>
      </c>
      <c r="C32" s="9" t="s">
        <v>129</v>
      </c>
      <c r="E32" s="10">
        <f>VLOOKUP(B32,'City Population Stats'!B:E,4,FALSE)</f>
        <v>1379343</v>
      </c>
      <c r="G32" s="47">
        <v>0.73</v>
      </c>
      <c r="H32" s="46">
        <v>0</v>
      </c>
      <c r="I32" s="48">
        <v>0.72</v>
      </c>
      <c r="J32" s="48">
        <v>0.75</v>
      </c>
      <c r="K32" s="48">
        <v>0.63</v>
      </c>
      <c r="L32" s="48">
        <v>0.71</v>
      </c>
      <c r="M32" s="48">
        <v>0.72</v>
      </c>
      <c r="N32" s="48">
        <v>0.74</v>
      </c>
      <c r="O32" s="48">
        <v>0.74</v>
      </c>
      <c r="P32" s="48">
        <v>0.73</v>
      </c>
      <c r="Q32" s="48">
        <v>0.74</v>
      </c>
      <c r="R32" s="46">
        <v>0</v>
      </c>
      <c r="S32" s="48">
        <v>0.72</v>
      </c>
      <c r="T32" s="48">
        <v>0.72</v>
      </c>
      <c r="U32" s="48">
        <v>0.75</v>
      </c>
      <c r="V32" s="46">
        <v>0</v>
      </c>
      <c r="W32" s="48">
        <v>0.73</v>
      </c>
      <c r="X32" s="48">
        <v>0.73</v>
      </c>
      <c r="Y32" s="48">
        <v>0.74</v>
      </c>
    </row>
    <row r="33" spans="2:25">
      <c r="B33" s="1" t="s">
        <v>470</v>
      </c>
      <c r="C33" s="9" t="s">
        <v>131</v>
      </c>
      <c r="E33" s="10">
        <f>VLOOKUP(B33,'City Population Stats'!B:E,4,FALSE)</f>
        <v>741500</v>
      </c>
      <c r="G33" s="47">
        <v>0.9</v>
      </c>
      <c r="H33" s="46">
        <v>0</v>
      </c>
      <c r="I33" s="48">
        <v>0.87</v>
      </c>
      <c r="J33" s="48">
        <v>0.92</v>
      </c>
      <c r="K33" s="48">
        <v>0.89</v>
      </c>
      <c r="L33" s="48">
        <v>0.91</v>
      </c>
      <c r="M33" s="48">
        <v>0.88</v>
      </c>
      <c r="N33" s="48">
        <v>0.84</v>
      </c>
      <c r="O33" s="48">
        <v>0.92</v>
      </c>
      <c r="P33" s="48">
        <v>0.91</v>
      </c>
      <c r="Q33" s="48">
        <v>0.89</v>
      </c>
      <c r="R33" s="46">
        <v>0</v>
      </c>
      <c r="S33" s="48">
        <v>0.9</v>
      </c>
      <c r="T33" s="48">
        <v>0.89</v>
      </c>
      <c r="U33" s="48">
        <v>0.9</v>
      </c>
      <c r="V33" s="46">
        <v>0</v>
      </c>
      <c r="W33" s="48">
        <v>0.9</v>
      </c>
      <c r="X33" s="48">
        <v>0.9</v>
      </c>
      <c r="Y33" s="48">
        <v>0.88</v>
      </c>
    </row>
    <row r="34" spans="2:25">
      <c r="B34" s="1" t="s">
        <v>471</v>
      </c>
      <c r="C34" s="9" t="s">
        <v>133</v>
      </c>
      <c r="E34" s="10">
        <f>VLOOKUP(B34,'City Population Stats'!B:E,4,FALSE)</f>
        <v>228877</v>
      </c>
      <c r="G34" s="47">
        <v>0.71</v>
      </c>
      <c r="H34" s="46">
        <v>0</v>
      </c>
      <c r="I34" s="48">
        <v>0.77</v>
      </c>
      <c r="J34" s="48">
        <v>0.73</v>
      </c>
      <c r="K34" s="48">
        <v>0.72</v>
      </c>
      <c r="L34" s="48">
        <v>0.83</v>
      </c>
      <c r="M34" s="48">
        <v>0.72</v>
      </c>
      <c r="N34" s="48">
        <v>0.74</v>
      </c>
      <c r="O34" s="48">
        <v>0.69</v>
      </c>
      <c r="P34" s="48">
        <v>0.74</v>
      </c>
      <c r="Q34" s="48">
        <v>0.7</v>
      </c>
      <c r="R34" s="46">
        <v>0</v>
      </c>
      <c r="S34" s="48">
        <v>0.72</v>
      </c>
      <c r="T34" s="48">
        <v>0.7</v>
      </c>
      <c r="U34" s="48">
        <v>0.73</v>
      </c>
      <c r="V34" s="46">
        <v>0</v>
      </c>
      <c r="W34" s="48">
        <v>0.71</v>
      </c>
      <c r="X34" s="48">
        <v>0.72</v>
      </c>
      <c r="Y34" s="48">
        <v>0.7</v>
      </c>
    </row>
    <row r="35" spans="2:25">
      <c r="B35" s="1" t="s">
        <v>472</v>
      </c>
      <c r="C35" s="9" t="s">
        <v>137</v>
      </c>
      <c r="E35" s="10">
        <f>VLOOKUP(B35,'City Population Stats'!B:E,4,FALSE)</f>
        <v>660628</v>
      </c>
      <c r="G35" s="47">
        <v>0.8</v>
      </c>
      <c r="H35" s="46">
        <v>0</v>
      </c>
      <c r="I35" s="48">
        <v>0.8</v>
      </c>
      <c r="J35" s="48">
        <v>0.81</v>
      </c>
      <c r="K35" s="48">
        <v>0.85</v>
      </c>
      <c r="L35" s="48">
        <v>0.83</v>
      </c>
      <c r="M35" s="48">
        <v>0.8</v>
      </c>
      <c r="N35" s="48">
        <v>0.76</v>
      </c>
      <c r="O35" s="48">
        <v>0.82</v>
      </c>
      <c r="P35" s="48">
        <v>0.81</v>
      </c>
      <c r="Q35" s="48">
        <v>0.79</v>
      </c>
      <c r="R35" s="46">
        <v>0</v>
      </c>
      <c r="S35" s="48">
        <v>0.82</v>
      </c>
      <c r="T35" s="48">
        <v>0.81</v>
      </c>
      <c r="U35" s="48">
        <v>0.8</v>
      </c>
      <c r="V35" s="46">
        <v>0</v>
      </c>
      <c r="W35" s="48">
        <v>0.8</v>
      </c>
      <c r="X35" s="48">
        <v>0.81</v>
      </c>
      <c r="Y35" s="48">
        <v>0.81</v>
      </c>
    </row>
    <row r="36" spans="2:25">
      <c r="B36" s="1" t="s">
        <v>473</v>
      </c>
      <c r="C36" s="9" t="s">
        <v>140</v>
      </c>
      <c r="E36" s="10">
        <f>VLOOKUP(B36,'City Population Stats'!B:E,4,FALSE)</f>
        <v>279277</v>
      </c>
      <c r="G36" s="47">
        <v>0.51</v>
      </c>
      <c r="H36" s="46">
        <v>0</v>
      </c>
      <c r="I36" s="48">
        <v>0.56</v>
      </c>
      <c r="J36" s="48">
        <v>0.58</v>
      </c>
      <c r="K36" s="48">
        <v>0.42</v>
      </c>
      <c r="L36" s="48">
        <v>0.53</v>
      </c>
      <c r="M36" s="48">
        <v>0.47</v>
      </c>
      <c r="N36" s="48">
        <v>0.43</v>
      </c>
      <c r="O36" s="48">
        <v>0.52</v>
      </c>
      <c r="P36" s="48">
        <v>0.55</v>
      </c>
      <c r="Q36" s="48">
        <v>0.45</v>
      </c>
      <c r="R36" s="46">
        <v>0</v>
      </c>
      <c r="S36" s="48">
        <v>0.59</v>
      </c>
      <c r="T36" s="48">
        <v>0.48</v>
      </c>
      <c r="U36" s="48">
        <v>0.42</v>
      </c>
      <c r="V36" s="46">
        <v>0</v>
      </c>
      <c r="W36" s="48">
        <v>0.53</v>
      </c>
      <c r="X36" s="48">
        <v>0.5</v>
      </c>
      <c r="Y36" s="48">
        <v>0.49</v>
      </c>
    </row>
    <row r="37" spans="2:25">
      <c r="B37" s="1" t="s">
        <v>474</v>
      </c>
      <c r="C37" s="9" t="s">
        <v>143</v>
      </c>
      <c r="E37" s="10">
        <f>VLOOKUP(B37,'City Population Stats'!B:E,4,FALSE)</f>
        <v>702073</v>
      </c>
      <c r="G37" s="47">
        <v>0.6</v>
      </c>
      <c r="H37" s="46">
        <v>0</v>
      </c>
      <c r="I37" s="48">
        <v>0.54</v>
      </c>
      <c r="J37" s="48">
        <v>0.61</v>
      </c>
      <c r="K37" s="48">
        <v>0.51</v>
      </c>
      <c r="L37" s="48">
        <v>0.56</v>
      </c>
      <c r="M37" s="48">
        <v>0.51</v>
      </c>
      <c r="N37" s="48">
        <v>0.47</v>
      </c>
      <c r="O37" s="48">
        <v>0.58</v>
      </c>
      <c r="P37" s="48">
        <v>0.61</v>
      </c>
      <c r="Q37" s="48">
        <v>0.53</v>
      </c>
      <c r="R37" s="46">
        <v>0</v>
      </c>
      <c r="S37" s="48">
        <v>0.66</v>
      </c>
      <c r="T37" s="48">
        <v>0.6</v>
      </c>
      <c r="U37" s="48">
        <v>0.56</v>
      </c>
      <c r="V37" s="46">
        <v>0</v>
      </c>
      <c r="W37" s="48">
        <v>0.59</v>
      </c>
      <c r="X37" s="48">
        <v>0.59</v>
      </c>
      <c r="Y37" s="48">
        <v>0.63</v>
      </c>
    </row>
    <row r="38" spans="2:25">
      <c r="B38" s="1" t="s">
        <v>475</v>
      </c>
      <c r="C38" s="9" t="s">
        <v>148</v>
      </c>
      <c r="E38" s="10">
        <f>VLOOKUP(B38,'City Population Stats'!B:E,4,FALSE)</f>
        <v>920349</v>
      </c>
      <c r="G38" s="47">
        <v>0.6</v>
      </c>
      <c r="H38" s="46">
        <v>0</v>
      </c>
      <c r="I38" s="48">
        <v>0.58</v>
      </c>
      <c r="J38" s="48">
        <v>0.65</v>
      </c>
      <c r="K38" s="48">
        <v>0.59</v>
      </c>
      <c r="L38" s="48">
        <v>0.6</v>
      </c>
      <c r="M38" s="48">
        <v>0.58</v>
      </c>
      <c r="N38" s="48">
        <v>0.55</v>
      </c>
      <c r="O38" s="48">
        <v>0.59</v>
      </c>
      <c r="P38" s="48">
        <v>0.62</v>
      </c>
      <c r="Q38" s="48">
        <v>0.58</v>
      </c>
      <c r="R38" s="46">
        <v>0</v>
      </c>
      <c r="S38" s="48">
        <v>0.62</v>
      </c>
      <c r="T38" s="48">
        <v>0.6</v>
      </c>
      <c r="U38" s="48">
        <v>0.58</v>
      </c>
      <c r="V38" s="46">
        <v>0</v>
      </c>
      <c r="W38" s="48">
        <v>0.6</v>
      </c>
      <c r="X38" s="48">
        <v>0.6</v>
      </c>
      <c r="Y38" s="48">
        <v>0.61</v>
      </c>
    </row>
    <row r="39" spans="2:25">
      <c r="B39" s="1" t="s">
        <v>476</v>
      </c>
      <c r="C39" s="9" t="s">
        <v>150</v>
      </c>
      <c r="E39" s="10">
        <f>VLOOKUP(B39,'City Population Stats'!B:E,4,FALSE)</f>
        <v>231567</v>
      </c>
      <c r="G39" s="47">
        <v>0.7</v>
      </c>
      <c r="H39" s="46">
        <v>0</v>
      </c>
      <c r="I39" s="48">
        <v>0.72</v>
      </c>
      <c r="J39" s="48">
        <v>0.67</v>
      </c>
      <c r="K39" s="48">
        <v>0.7</v>
      </c>
      <c r="L39" s="48">
        <v>0.73</v>
      </c>
      <c r="M39" s="48">
        <v>0.72</v>
      </c>
      <c r="N39" s="48">
        <v>0.73</v>
      </c>
      <c r="O39" s="48">
        <v>0.71</v>
      </c>
      <c r="P39" s="48">
        <v>0.7</v>
      </c>
      <c r="Q39" s="48">
        <v>0.7</v>
      </c>
      <c r="R39" s="46">
        <v>0</v>
      </c>
      <c r="S39" s="48">
        <v>0.72</v>
      </c>
      <c r="T39" s="48">
        <v>0.69</v>
      </c>
      <c r="U39" s="48">
        <v>0.7</v>
      </c>
      <c r="V39" s="46">
        <v>0</v>
      </c>
      <c r="W39" s="48">
        <v>0.71</v>
      </c>
      <c r="X39" s="48">
        <v>0.69</v>
      </c>
      <c r="Y39" s="48">
        <v>0.7</v>
      </c>
    </row>
    <row r="40" spans="2:25">
      <c r="B40" s="1" t="s">
        <v>477</v>
      </c>
      <c r="C40" s="9" t="s">
        <v>154</v>
      </c>
      <c r="E40" s="10">
        <f>VLOOKUP(B40,'City Population Stats'!B:E,4,FALSE)</f>
        <v>533232</v>
      </c>
      <c r="G40" s="47">
        <v>0.67</v>
      </c>
      <c r="H40" s="46">
        <v>0</v>
      </c>
      <c r="I40" s="48">
        <v>0.67</v>
      </c>
      <c r="J40" s="48">
        <v>0.68</v>
      </c>
      <c r="K40" s="48">
        <v>0.71</v>
      </c>
      <c r="L40" s="48">
        <v>0.7</v>
      </c>
      <c r="M40" s="48">
        <v>0.67</v>
      </c>
      <c r="N40" s="48">
        <v>0.62</v>
      </c>
      <c r="O40" s="48">
        <v>0.65</v>
      </c>
      <c r="P40" s="48">
        <v>0.68</v>
      </c>
      <c r="Q40" s="48">
        <v>0.66</v>
      </c>
      <c r="R40" s="46">
        <v>0</v>
      </c>
      <c r="S40" s="48">
        <v>0.65</v>
      </c>
      <c r="T40" s="48">
        <v>0.64</v>
      </c>
      <c r="U40" s="48">
        <v>0.68</v>
      </c>
      <c r="V40" s="46">
        <v>0</v>
      </c>
      <c r="W40" s="48">
        <v>0.68</v>
      </c>
      <c r="X40" s="48">
        <v>0.67</v>
      </c>
      <c r="Y40" s="48">
        <v>0.66</v>
      </c>
    </row>
    <row r="41" spans="2:25">
      <c r="B41" s="1" t="s">
        <v>478</v>
      </c>
      <c r="C41" s="9" t="s">
        <v>159</v>
      </c>
      <c r="E41" s="10">
        <f>VLOOKUP(B41,'City Population Stats'!B:E,4,FALSE)</f>
        <v>248467</v>
      </c>
      <c r="G41" s="47">
        <v>0.63</v>
      </c>
      <c r="H41" s="46">
        <v>0</v>
      </c>
      <c r="I41" s="48">
        <v>0.62</v>
      </c>
      <c r="J41" s="48">
        <v>0.65</v>
      </c>
      <c r="K41" s="48">
        <v>0.6</v>
      </c>
      <c r="L41" s="48">
        <v>0.61</v>
      </c>
      <c r="M41" s="48">
        <v>0.6</v>
      </c>
      <c r="N41" s="48">
        <v>0.69</v>
      </c>
      <c r="O41" s="48">
        <v>0.62</v>
      </c>
      <c r="P41" s="48">
        <v>0.63</v>
      </c>
      <c r="Q41" s="48">
        <v>0.62</v>
      </c>
      <c r="R41" s="46">
        <v>0</v>
      </c>
      <c r="S41" s="48">
        <v>0.61</v>
      </c>
      <c r="T41" s="48">
        <v>0.62</v>
      </c>
      <c r="U41" s="48">
        <v>0.62</v>
      </c>
      <c r="V41" s="46">
        <v>0</v>
      </c>
      <c r="W41" s="48">
        <v>0.63</v>
      </c>
      <c r="X41" s="48">
        <v>0.62</v>
      </c>
      <c r="Y41" s="48">
        <v>0.62</v>
      </c>
    </row>
    <row r="42" spans="2:25">
      <c r="B42" s="1" t="s">
        <v>479</v>
      </c>
      <c r="C42" s="9" t="s">
        <v>162</v>
      </c>
      <c r="E42" s="10">
        <f>VLOOKUP(B42,'City Population Stats'!B:E,4,FALSE)</f>
        <v>271521</v>
      </c>
      <c r="G42" s="47">
        <v>0.44</v>
      </c>
      <c r="H42" s="46">
        <v>0</v>
      </c>
      <c r="I42" s="48">
        <v>0.41</v>
      </c>
      <c r="J42" s="48">
        <v>0.46</v>
      </c>
      <c r="K42" s="48">
        <v>0.42</v>
      </c>
      <c r="L42" s="48">
        <v>0.4</v>
      </c>
      <c r="M42" s="48">
        <v>0.43</v>
      </c>
      <c r="N42" s="48">
        <v>0.41</v>
      </c>
      <c r="O42" s="48">
        <v>0.45</v>
      </c>
      <c r="P42" s="48">
        <v>0.44</v>
      </c>
      <c r="Q42" s="48">
        <v>0.44</v>
      </c>
      <c r="R42" s="46">
        <v>0</v>
      </c>
      <c r="S42" s="48">
        <v>0.45</v>
      </c>
      <c r="T42" s="48">
        <v>0.44</v>
      </c>
      <c r="U42" s="48">
        <v>0.43</v>
      </c>
      <c r="V42" s="46">
        <v>0</v>
      </c>
      <c r="W42" s="48">
        <v>0.44</v>
      </c>
      <c r="X42" s="48">
        <v>0.45</v>
      </c>
      <c r="Y42" s="48">
        <v>0.43</v>
      </c>
    </row>
    <row r="43" spans="2:25">
      <c r="B43" s="1" t="s">
        <v>480</v>
      </c>
      <c r="C43" s="9" t="s">
        <v>164</v>
      </c>
      <c r="E43" s="10">
        <f>VLOOKUP(B43,'City Population Stats'!B:E,4,FALSE)</f>
        <v>248267</v>
      </c>
      <c r="G43" s="47">
        <v>0.75</v>
      </c>
      <c r="H43" s="46">
        <v>0</v>
      </c>
      <c r="I43" s="48">
        <v>0.72</v>
      </c>
      <c r="J43" s="48">
        <v>0.77</v>
      </c>
      <c r="K43" s="48">
        <v>0.72</v>
      </c>
      <c r="L43" s="48">
        <v>0.73</v>
      </c>
      <c r="M43" s="48">
        <v>0.72</v>
      </c>
      <c r="N43" s="48">
        <v>0.71</v>
      </c>
      <c r="O43" s="48">
        <v>0.75</v>
      </c>
      <c r="P43" s="48">
        <v>0.75</v>
      </c>
      <c r="Q43" s="48">
        <v>0.74</v>
      </c>
      <c r="R43" s="46">
        <v>0</v>
      </c>
      <c r="S43" s="48">
        <v>0.74</v>
      </c>
      <c r="T43" s="48">
        <v>0.74</v>
      </c>
      <c r="U43" s="48">
        <v>0.74</v>
      </c>
      <c r="V43" s="46">
        <v>0</v>
      </c>
      <c r="W43" s="48">
        <v>0.74</v>
      </c>
      <c r="X43" s="48">
        <v>0.74</v>
      </c>
      <c r="Y43" s="48">
        <v>0.76</v>
      </c>
    </row>
    <row r="44" spans="2:25">
      <c r="B44" s="1" t="s">
        <v>481</v>
      </c>
      <c r="C44" s="9" t="s">
        <v>166</v>
      </c>
      <c r="E44" s="10">
        <f>VLOOKUP(B44,'City Population Stats'!B:E,4,FALSE)</f>
        <v>293622</v>
      </c>
      <c r="G44" s="47">
        <v>0.63</v>
      </c>
      <c r="H44" s="46">
        <v>0</v>
      </c>
      <c r="I44" s="48">
        <v>0.68</v>
      </c>
      <c r="J44" s="48">
        <v>0.59</v>
      </c>
      <c r="K44" s="48">
        <v>0.61</v>
      </c>
      <c r="L44" s="48">
        <v>0.62</v>
      </c>
      <c r="M44" s="48">
        <v>0.62</v>
      </c>
      <c r="N44" s="48">
        <v>0.56</v>
      </c>
      <c r="O44" s="48">
        <v>0.66</v>
      </c>
      <c r="P44" s="48">
        <v>0.66</v>
      </c>
      <c r="Q44" s="48">
        <v>0.59</v>
      </c>
      <c r="R44" s="46">
        <v>0</v>
      </c>
      <c r="S44" s="48">
        <v>0.69</v>
      </c>
      <c r="T44" s="48">
        <v>0.63</v>
      </c>
      <c r="U44" s="48">
        <v>0.58</v>
      </c>
      <c r="V44" s="46">
        <v>0</v>
      </c>
      <c r="W44" s="48">
        <v>0.63</v>
      </c>
      <c r="X44" s="48">
        <v>0.63</v>
      </c>
      <c r="Y44" s="48">
        <v>0.64</v>
      </c>
    </row>
    <row r="45" spans="2:25">
      <c r="B45" s="1" t="s">
        <v>482</v>
      </c>
      <c r="C45" s="9" t="s">
        <v>169</v>
      </c>
      <c r="E45" s="10">
        <f>VLOOKUP(B45,'City Population Stats'!B:E,4,FALSE)</f>
        <v>314232</v>
      </c>
      <c r="G45" s="47">
        <v>0.67</v>
      </c>
      <c r="H45" s="46">
        <v>0</v>
      </c>
      <c r="I45" s="48">
        <v>0.68</v>
      </c>
      <c r="J45" s="48">
        <v>0.7</v>
      </c>
      <c r="K45" s="48">
        <v>0.63</v>
      </c>
      <c r="L45" s="48">
        <v>0.68</v>
      </c>
      <c r="M45" s="48">
        <v>0.69</v>
      </c>
      <c r="N45" s="48">
        <v>0.71</v>
      </c>
      <c r="O45" s="48">
        <v>0.72</v>
      </c>
      <c r="P45" s="48">
        <v>0.68</v>
      </c>
      <c r="Q45" s="48">
        <v>0.66</v>
      </c>
      <c r="R45" s="46">
        <v>0</v>
      </c>
      <c r="S45" s="48">
        <v>0.68</v>
      </c>
      <c r="T45" s="48">
        <v>0.66</v>
      </c>
      <c r="U45" s="48">
        <v>0.65</v>
      </c>
      <c r="V45" s="46">
        <v>0</v>
      </c>
      <c r="W45" s="48">
        <v>0.7</v>
      </c>
      <c r="X45" s="48">
        <v>0.69</v>
      </c>
      <c r="Y45" s="48">
        <v>0.59</v>
      </c>
    </row>
    <row r="46" spans="2:25">
      <c r="B46" s="1" t="s">
        <v>483</v>
      </c>
      <c r="C46" s="9" t="s">
        <v>172</v>
      </c>
      <c r="E46" s="10">
        <f>VLOOKUP(B46,'City Population Stats'!B:E,4,FALSE)</f>
        <v>237924</v>
      </c>
      <c r="G46" s="47">
        <v>0.69</v>
      </c>
      <c r="H46" s="46">
        <v>0</v>
      </c>
      <c r="I46" s="48">
        <v>0.74</v>
      </c>
      <c r="J46" s="48">
        <v>0.69</v>
      </c>
      <c r="K46" s="48">
        <v>0.75</v>
      </c>
      <c r="L46" s="48">
        <v>0.66</v>
      </c>
      <c r="M46" s="48">
        <v>0.7</v>
      </c>
      <c r="N46" s="48">
        <v>1</v>
      </c>
      <c r="O46" s="48">
        <v>0.62</v>
      </c>
      <c r="P46" s="48">
        <v>0.69</v>
      </c>
      <c r="Q46" s="48">
        <v>0.69</v>
      </c>
      <c r="R46" s="46">
        <v>0</v>
      </c>
      <c r="S46" s="48">
        <v>0.68</v>
      </c>
      <c r="T46" s="48">
        <v>0.7</v>
      </c>
      <c r="U46" s="48">
        <v>0.69</v>
      </c>
      <c r="V46" s="46">
        <v>0</v>
      </c>
      <c r="W46" s="48">
        <v>0.69</v>
      </c>
      <c r="X46" s="48">
        <v>0.69</v>
      </c>
      <c r="Y46" s="48">
        <v>0.68</v>
      </c>
    </row>
    <row r="47" spans="2:25">
      <c r="B47" s="1" t="s">
        <v>484</v>
      </c>
      <c r="C47" s="9" t="s">
        <v>174</v>
      </c>
      <c r="E47" s="10">
        <f>VLOOKUP(B47,'City Population Stats'!B:E,4,FALSE)</f>
        <v>995251</v>
      </c>
      <c r="G47" s="47">
        <v>0.7</v>
      </c>
      <c r="H47" s="46">
        <v>0</v>
      </c>
      <c r="I47" s="48">
        <v>0.48</v>
      </c>
      <c r="J47" s="48">
        <v>0.64</v>
      </c>
      <c r="K47" s="48">
        <v>0.78</v>
      </c>
      <c r="L47" s="48">
        <v>0.66</v>
      </c>
      <c r="M47" s="48">
        <v>0.7</v>
      </c>
      <c r="N47" s="48">
        <v>0.72</v>
      </c>
      <c r="O47" s="48">
        <v>0.54</v>
      </c>
      <c r="P47" s="48">
        <v>0.73</v>
      </c>
      <c r="Q47" s="48">
        <v>0.6</v>
      </c>
      <c r="R47" s="46">
        <v>0</v>
      </c>
      <c r="S47" s="48">
        <v>0.79</v>
      </c>
      <c r="T47" s="48">
        <v>0.74</v>
      </c>
      <c r="U47" s="48">
        <v>0.71</v>
      </c>
      <c r="V47" s="46">
        <v>0</v>
      </c>
      <c r="W47" s="48">
        <v>0.66</v>
      </c>
      <c r="X47" s="48">
        <v>0.7</v>
      </c>
      <c r="Y47" s="48">
        <v>0.77</v>
      </c>
    </row>
    <row r="48" spans="2:25">
      <c r="B48" s="1" t="s">
        <v>485</v>
      </c>
      <c r="C48" s="9" t="s">
        <v>179</v>
      </c>
      <c r="E48" s="10">
        <f>VLOOKUP(B48,'City Population Stats'!B:E,4,FALSE)</f>
        <v>2419240</v>
      </c>
      <c r="G48" s="47">
        <v>0.61</v>
      </c>
      <c r="H48" s="46">
        <v>0</v>
      </c>
      <c r="I48" s="48">
        <v>0.58</v>
      </c>
      <c r="J48" s="48">
        <v>0.61</v>
      </c>
      <c r="K48" s="48">
        <v>0.55</v>
      </c>
      <c r="L48" s="48">
        <v>0.65</v>
      </c>
      <c r="M48" s="48">
        <v>0.59</v>
      </c>
      <c r="N48" s="48">
        <v>0.55</v>
      </c>
      <c r="O48" s="48">
        <v>0.62</v>
      </c>
      <c r="P48" s="48">
        <v>0.6</v>
      </c>
      <c r="Q48" s="48">
        <v>0.65</v>
      </c>
      <c r="R48" s="46">
        <v>0</v>
      </c>
      <c r="S48" s="48">
        <v>0.6</v>
      </c>
      <c r="T48" s="48">
        <v>0.59</v>
      </c>
      <c r="U48" s="48">
        <v>0.64</v>
      </c>
      <c r="V48" s="46">
        <v>0</v>
      </c>
      <c r="W48" s="48">
        <v>0.6</v>
      </c>
      <c r="X48" s="48">
        <v>0.61</v>
      </c>
      <c r="Y48" s="48">
        <v>0.63</v>
      </c>
    </row>
    <row r="49" spans="2:25">
      <c r="B49" s="1" t="s">
        <v>486</v>
      </c>
      <c r="C49" s="9" t="s">
        <v>191</v>
      </c>
      <c r="E49" s="10">
        <f>VLOOKUP(B49,'City Population Stats'!B:E,4,FALSE)</f>
        <v>278739</v>
      </c>
      <c r="G49" s="47">
        <v>0.89</v>
      </c>
      <c r="H49" s="46">
        <v>0</v>
      </c>
      <c r="I49" s="48">
        <v>0.86</v>
      </c>
      <c r="J49" s="48">
        <v>0.86</v>
      </c>
      <c r="K49" s="48">
        <v>0.9</v>
      </c>
      <c r="L49" s="48">
        <v>0.92</v>
      </c>
      <c r="M49" s="48">
        <v>0.9</v>
      </c>
      <c r="N49" s="48">
        <v>0.84</v>
      </c>
      <c r="O49" s="48">
        <v>0.86</v>
      </c>
      <c r="P49" s="48">
        <v>0.89</v>
      </c>
      <c r="Q49" s="48">
        <v>0.88</v>
      </c>
      <c r="R49" s="46">
        <v>0</v>
      </c>
      <c r="S49" s="48">
        <v>0.85</v>
      </c>
      <c r="T49" s="48">
        <v>0.87</v>
      </c>
      <c r="U49" s="48">
        <v>0.87</v>
      </c>
      <c r="V49" s="46">
        <v>0</v>
      </c>
      <c r="W49" s="48">
        <v>0.91</v>
      </c>
      <c r="X49" s="48">
        <v>0.88</v>
      </c>
      <c r="Y49" s="48">
        <v>0.9</v>
      </c>
    </row>
    <row r="50" spans="2:25">
      <c r="B50" s="1" t="s">
        <v>487</v>
      </c>
      <c r="C50" s="9" t="s">
        <v>194</v>
      </c>
      <c r="E50" s="10">
        <f>VLOOKUP(B50,'City Population Stats'!B:E,4,FALSE)</f>
        <v>250063</v>
      </c>
      <c r="G50" s="47">
        <v>0.63</v>
      </c>
      <c r="H50" s="46">
        <v>0</v>
      </c>
      <c r="I50" s="48">
        <v>0.55</v>
      </c>
      <c r="J50" s="48">
        <v>0.68</v>
      </c>
      <c r="K50" s="48">
        <v>0.56</v>
      </c>
      <c r="L50" s="48">
        <v>0.62</v>
      </c>
      <c r="M50" s="48">
        <v>0.6</v>
      </c>
      <c r="N50" s="48">
        <v>0.55</v>
      </c>
      <c r="O50" s="48">
        <v>0.64</v>
      </c>
      <c r="P50" s="48">
        <v>0.63</v>
      </c>
      <c r="Q50" s="48">
        <v>0.63</v>
      </c>
      <c r="R50" s="46">
        <v>0</v>
      </c>
      <c r="S50" s="48">
        <v>0.6</v>
      </c>
      <c r="T50" s="48">
        <v>0.63</v>
      </c>
      <c r="U50" s="48">
        <v>0.6</v>
      </c>
      <c r="V50" s="46">
        <v>0</v>
      </c>
      <c r="W50" s="48">
        <v>0.64</v>
      </c>
      <c r="X50" s="48">
        <v>0.62</v>
      </c>
      <c r="Y50" s="48">
        <v>0.66</v>
      </c>
    </row>
    <row r="51" spans="2:25">
      <c r="B51" s="1" t="s">
        <v>488</v>
      </c>
      <c r="C51" s="9" t="s">
        <v>197</v>
      </c>
      <c r="E51" s="10">
        <f>VLOOKUP(B51,'City Population Stats'!B:E,4,FALSE)</f>
        <v>937821</v>
      </c>
      <c r="G51" s="47">
        <v>0.35</v>
      </c>
      <c r="H51" s="46">
        <v>0</v>
      </c>
      <c r="I51" s="48">
        <v>0.45</v>
      </c>
      <c r="J51" s="48">
        <v>0.29</v>
      </c>
      <c r="K51" s="48">
        <v>0.21</v>
      </c>
      <c r="L51" s="48">
        <v>0.3</v>
      </c>
      <c r="M51" s="48">
        <v>0.31</v>
      </c>
      <c r="N51" s="48">
        <v>0.35</v>
      </c>
      <c r="O51" s="48">
        <v>0.36</v>
      </c>
      <c r="P51" s="48">
        <v>0.38</v>
      </c>
      <c r="Q51" s="48">
        <v>0.32</v>
      </c>
      <c r="R51" s="46">
        <v>0</v>
      </c>
      <c r="S51" s="48">
        <v>0.44</v>
      </c>
      <c r="T51" s="48">
        <v>0.35</v>
      </c>
      <c r="U51" s="48">
        <v>0.29</v>
      </c>
      <c r="V51" s="46">
        <v>0</v>
      </c>
      <c r="W51" s="48">
        <v>0.34</v>
      </c>
      <c r="X51" s="48">
        <v>0.34</v>
      </c>
      <c r="Y51" s="48">
        <v>0.39</v>
      </c>
    </row>
    <row r="52" spans="2:25">
      <c r="B52" s="1" t="s">
        <v>489</v>
      </c>
      <c r="C52" s="9" t="s">
        <v>203</v>
      </c>
      <c r="E52" s="10">
        <f>VLOOKUP(B52,'City Population Stats'!B:E,4,FALSE)</f>
        <v>281829</v>
      </c>
      <c r="G52" s="47">
        <v>0.94</v>
      </c>
      <c r="H52" s="46">
        <v>0</v>
      </c>
      <c r="I52" s="48">
        <v>0.98</v>
      </c>
      <c r="J52" s="48">
        <v>0.98</v>
      </c>
      <c r="K52" s="48">
        <v>0.87</v>
      </c>
      <c r="L52" s="48">
        <v>0.96</v>
      </c>
      <c r="M52" s="48">
        <v>0.95</v>
      </c>
      <c r="N52" s="48">
        <v>0.96</v>
      </c>
      <c r="O52" s="48">
        <v>0.95</v>
      </c>
      <c r="P52" s="48">
        <v>0.94</v>
      </c>
      <c r="Q52" s="48">
        <v>0.93</v>
      </c>
      <c r="R52" s="46">
        <v>0</v>
      </c>
      <c r="S52" s="48">
        <v>0.97</v>
      </c>
      <c r="T52" s="48">
        <v>0.96</v>
      </c>
      <c r="U52" s="48">
        <v>0.91</v>
      </c>
      <c r="V52" s="46">
        <v>0</v>
      </c>
      <c r="W52" s="48">
        <v>0.95</v>
      </c>
      <c r="X52" s="48">
        <v>0.93</v>
      </c>
      <c r="Y52" s="48">
        <v>0.96</v>
      </c>
    </row>
    <row r="53" spans="2:25">
      <c r="B53" s="1" t="s">
        <v>490</v>
      </c>
      <c r="C53" s="9" t="s">
        <v>207</v>
      </c>
      <c r="E53" s="10">
        <f>VLOOKUP(B53,'City Population Stats'!B:E,4,FALSE)</f>
        <v>509608</v>
      </c>
      <c r="G53" s="47">
        <v>0.7</v>
      </c>
      <c r="H53" s="46">
        <v>0</v>
      </c>
      <c r="I53" s="48">
        <v>0.78</v>
      </c>
      <c r="J53" s="48">
        <v>0.79</v>
      </c>
      <c r="K53" s="48">
        <v>0.71</v>
      </c>
      <c r="L53" s="48">
        <v>0.72</v>
      </c>
      <c r="M53" s="48">
        <v>0.7</v>
      </c>
      <c r="N53" s="48">
        <v>0.61</v>
      </c>
      <c r="O53" s="48">
        <v>0.71</v>
      </c>
      <c r="P53" s="48">
        <v>0.77</v>
      </c>
      <c r="Q53" s="48">
        <v>0.63</v>
      </c>
      <c r="R53" s="46">
        <v>0</v>
      </c>
      <c r="S53" s="48">
        <v>0.78</v>
      </c>
      <c r="T53" s="48">
        <v>0.72</v>
      </c>
      <c r="U53" s="48">
        <v>0.64</v>
      </c>
      <c r="V53" s="46">
        <v>0</v>
      </c>
      <c r="W53" s="48">
        <v>0.69</v>
      </c>
      <c r="X53" s="48">
        <v>0.7</v>
      </c>
      <c r="Y53" s="48">
        <v>0.69</v>
      </c>
    </row>
    <row r="54" spans="2:25">
      <c r="B54" s="1" t="s">
        <v>491</v>
      </c>
      <c r="C54" s="9" t="s">
        <v>210</v>
      </c>
      <c r="E54" s="10">
        <f>VLOOKUP(B54,'City Population Stats'!B:E,4,FALSE)</f>
        <v>269616</v>
      </c>
      <c r="G54" s="47">
        <v>0.54</v>
      </c>
      <c r="H54" s="46">
        <v>0</v>
      </c>
      <c r="I54" s="48">
        <v>0.37</v>
      </c>
      <c r="J54" s="48">
        <v>0.55</v>
      </c>
      <c r="K54" s="48">
        <v>0.31</v>
      </c>
      <c r="L54" s="48">
        <v>0.44</v>
      </c>
      <c r="M54" s="48">
        <v>0.42</v>
      </c>
      <c r="N54" s="48">
        <v>0.43</v>
      </c>
      <c r="O54" s="48">
        <v>0.46</v>
      </c>
      <c r="P54" s="48">
        <v>0.55</v>
      </c>
      <c r="Q54" s="48">
        <v>0.44</v>
      </c>
      <c r="R54" s="46">
        <v>0</v>
      </c>
      <c r="S54" s="48">
        <v>0.64</v>
      </c>
      <c r="T54" s="48">
        <v>0.58</v>
      </c>
      <c r="U54" s="48">
        <v>0.47</v>
      </c>
      <c r="V54" s="46">
        <v>0</v>
      </c>
      <c r="W54" s="48">
        <v>0.54</v>
      </c>
      <c r="X54" s="48">
        <v>0.53</v>
      </c>
      <c r="Y54" s="48">
        <v>0.62</v>
      </c>
    </row>
    <row r="55" spans="2:25">
      <c r="B55" s="1" t="s">
        <v>492</v>
      </c>
      <c r="C55" s="9" t="s">
        <v>590</v>
      </c>
      <c r="E55" s="10">
        <f>VLOOKUP(B55,'City Population Stats'!B:E,4,FALSE)</f>
        <v>323809</v>
      </c>
      <c r="G55" s="47">
        <v>0.54</v>
      </c>
      <c r="H55" s="46">
        <v>0</v>
      </c>
      <c r="I55" s="48">
        <v>0.61</v>
      </c>
      <c r="J55" s="48">
        <v>0.57</v>
      </c>
      <c r="K55" s="48">
        <v>0.51</v>
      </c>
      <c r="L55" s="48">
        <v>0.49</v>
      </c>
      <c r="M55" s="48">
        <v>0.55</v>
      </c>
      <c r="N55" s="48">
        <v>0.55</v>
      </c>
      <c r="O55" s="48">
        <v>0.55</v>
      </c>
      <c r="P55" s="48">
        <v>0.58</v>
      </c>
      <c r="Q55" s="48">
        <v>0.52</v>
      </c>
      <c r="R55" s="46">
        <v>0</v>
      </c>
      <c r="S55" s="48">
        <v>0.64</v>
      </c>
      <c r="T55" s="48">
        <v>0.58</v>
      </c>
      <c r="U55" s="48">
        <v>0.5</v>
      </c>
      <c r="V55" s="46">
        <v>0</v>
      </c>
      <c r="W55" s="48">
        <v>0.51</v>
      </c>
      <c r="X55" s="48">
        <v>0.54</v>
      </c>
      <c r="Y55" s="48">
        <v>0.54</v>
      </c>
    </row>
    <row r="56" spans="2:25">
      <c r="B56" s="1" t="s">
        <v>493</v>
      </c>
      <c r="C56" s="9" t="s">
        <v>216</v>
      </c>
      <c r="E56" s="10">
        <f>VLOOKUP(B56,'City Population Stats'!B:E,4,FALSE)</f>
        <v>293761</v>
      </c>
      <c r="G56" s="47">
        <v>0.91</v>
      </c>
      <c r="H56" s="46">
        <v>0</v>
      </c>
      <c r="I56" s="48">
        <v>0.91</v>
      </c>
      <c r="J56" s="48">
        <v>0.92</v>
      </c>
      <c r="K56" s="48">
        <v>0.9</v>
      </c>
      <c r="L56" s="48">
        <v>0.9</v>
      </c>
      <c r="M56" s="48">
        <v>0.93</v>
      </c>
      <c r="N56" s="48">
        <v>0.93</v>
      </c>
      <c r="O56" s="48">
        <v>0.91</v>
      </c>
      <c r="P56" s="48">
        <v>0.91</v>
      </c>
      <c r="Q56" s="48">
        <v>0.91</v>
      </c>
      <c r="R56" s="46">
        <v>0</v>
      </c>
      <c r="S56" s="48">
        <v>0.93</v>
      </c>
      <c r="T56" s="48">
        <v>0.93</v>
      </c>
      <c r="U56" s="48">
        <v>0.91</v>
      </c>
      <c r="V56" s="46">
        <v>0</v>
      </c>
      <c r="W56" s="48">
        <v>0.92</v>
      </c>
      <c r="X56" s="48">
        <v>0.91</v>
      </c>
      <c r="Y56" s="48">
        <v>0.91</v>
      </c>
    </row>
    <row r="57" spans="2:25">
      <c r="B57" s="1" t="s">
        <v>494</v>
      </c>
      <c r="C57" s="9" t="s">
        <v>218</v>
      </c>
      <c r="E57" s="10">
        <f>VLOOKUP(B57,'City Population Stats'!B:E,4,FALSE)</f>
        <v>473567</v>
      </c>
      <c r="G57" s="47">
        <v>0.84</v>
      </c>
      <c r="H57" s="46">
        <v>0</v>
      </c>
      <c r="I57" s="48">
        <v>0.86</v>
      </c>
      <c r="J57" s="48">
        <v>0.86</v>
      </c>
      <c r="K57" s="48">
        <v>0.85</v>
      </c>
      <c r="L57" s="48">
        <v>0.84</v>
      </c>
      <c r="M57" s="48">
        <v>0.83</v>
      </c>
      <c r="N57" s="48">
        <v>0.83</v>
      </c>
      <c r="O57" s="48">
        <v>0.85</v>
      </c>
      <c r="P57" s="48">
        <v>0.85</v>
      </c>
      <c r="Q57" s="48">
        <v>0.8</v>
      </c>
      <c r="R57" s="46">
        <v>0</v>
      </c>
      <c r="S57" s="48">
        <v>0.89</v>
      </c>
      <c r="T57" s="48">
        <v>0.86</v>
      </c>
      <c r="U57" s="48">
        <v>0.81</v>
      </c>
      <c r="V57" s="46">
        <v>0</v>
      </c>
      <c r="W57" s="48">
        <v>0.84</v>
      </c>
      <c r="X57" s="48">
        <v>0.85</v>
      </c>
      <c r="Y57" s="48">
        <v>0.82</v>
      </c>
    </row>
    <row r="58" spans="2:25">
      <c r="B58" s="1" t="s">
        <v>495</v>
      </c>
      <c r="C58" s="9" t="s">
        <v>220</v>
      </c>
      <c r="E58" s="10">
        <f>VLOOKUP(B58,'City Population Stats'!B:E,4,FALSE)</f>
        <v>3967152</v>
      </c>
      <c r="G58" s="47">
        <v>0.64</v>
      </c>
      <c r="H58" s="46">
        <v>0</v>
      </c>
      <c r="I58" s="48">
        <v>0.68</v>
      </c>
      <c r="J58" s="48">
        <v>0.69</v>
      </c>
      <c r="K58" s="48">
        <v>0.63</v>
      </c>
      <c r="L58" s="48">
        <v>0.63</v>
      </c>
      <c r="M58" s="48">
        <v>0.57</v>
      </c>
      <c r="N58" s="48">
        <v>0.61</v>
      </c>
      <c r="O58" s="48">
        <v>0.64</v>
      </c>
      <c r="P58" s="48">
        <v>0.67</v>
      </c>
      <c r="Q58" s="48">
        <v>0.54</v>
      </c>
      <c r="R58" s="46">
        <v>0</v>
      </c>
      <c r="S58" s="48">
        <v>0.69</v>
      </c>
      <c r="T58" s="48">
        <v>0.64</v>
      </c>
      <c r="U58" s="48">
        <v>0.57</v>
      </c>
      <c r="V58" s="46">
        <v>0</v>
      </c>
      <c r="W58" s="48">
        <v>0.65</v>
      </c>
      <c r="X58" s="48">
        <v>0.64</v>
      </c>
      <c r="Y58" s="48">
        <v>0.59</v>
      </c>
    </row>
    <row r="59" spans="2:25">
      <c r="B59" s="1" t="s">
        <v>496</v>
      </c>
      <c r="C59" s="9" t="s">
        <v>228</v>
      </c>
      <c r="E59" s="10">
        <f>VLOOKUP(B59,'City Population Stats'!B:E,4,FALSE)</f>
        <v>627770</v>
      </c>
      <c r="G59" s="47">
        <v>0.38</v>
      </c>
      <c r="H59" s="46">
        <v>0</v>
      </c>
      <c r="I59" s="48">
        <v>0.57</v>
      </c>
      <c r="J59" s="48">
        <v>0.31</v>
      </c>
      <c r="K59" s="48">
        <v>0.28</v>
      </c>
      <c r="L59" s="48">
        <v>0.37</v>
      </c>
      <c r="M59" s="48">
        <v>0.41</v>
      </c>
      <c r="N59" s="48">
        <v>0.34</v>
      </c>
      <c r="O59" s="48">
        <v>0.43</v>
      </c>
      <c r="P59" s="48">
        <v>0.48</v>
      </c>
      <c r="Q59" s="48">
        <v>0.33</v>
      </c>
      <c r="R59" s="46">
        <v>0</v>
      </c>
      <c r="S59" s="48">
        <v>0.52</v>
      </c>
      <c r="T59" s="48">
        <v>0.41</v>
      </c>
      <c r="U59" s="48">
        <v>0.32</v>
      </c>
      <c r="V59" s="46">
        <v>0</v>
      </c>
      <c r="W59" s="48">
        <v>0.37</v>
      </c>
      <c r="X59" s="48">
        <v>0.39</v>
      </c>
      <c r="Y59" s="48">
        <v>0.36</v>
      </c>
    </row>
    <row r="60" spans="2:25">
      <c r="B60" s="1" t="s">
        <v>497</v>
      </c>
      <c r="C60" s="9" t="s">
        <v>233</v>
      </c>
      <c r="E60" s="10">
        <f>VLOOKUP(B60,'City Population Stats'!B:E,4,FALSE)</f>
        <v>264518</v>
      </c>
      <c r="G60" s="47">
        <v>0.56</v>
      </c>
      <c r="H60" s="46">
        <v>0</v>
      </c>
      <c r="I60" s="48">
        <v>0.6</v>
      </c>
      <c r="J60" s="48">
        <v>0.6</v>
      </c>
      <c r="K60" s="48">
        <v>0.49</v>
      </c>
      <c r="L60" s="48">
        <v>0.63</v>
      </c>
      <c r="M60" s="48">
        <v>0.53</v>
      </c>
      <c r="N60" s="48">
        <v>0.59</v>
      </c>
      <c r="O60" s="48">
        <v>0.55</v>
      </c>
      <c r="P60" s="48">
        <v>0.59</v>
      </c>
      <c r="Q60" s="48">
        <v>0.52</v>
      </c>
      <c r="R60" s="46">
        <v>0</v>
      </c>
      <c r="S60" s="48">
        <v>0.62</v>
      </c>
      <c r="T60" s="48">
        <v>0.57</v>
      </c>
      <c r="U60" s="48">
        <v>0.52</v>
      </c>
      <c r="V60" s="46">
        <v>0</v>
      </c>
      <c r="W60" s="48">
        <v>0.54</v>
      </c>
      <c r="X60" s="48">
        <v>0.56</v>
      </c>
      <c r="Y60" s="48">
        <v>0.59</v>
      </c>
    </row>
    <row r="61" spans="2:25">
      <c r="B61" s="1" t="s">
        <v>498</v>
      </c>
      <c r="C61" s="9" t="s">
        <v>235</v>
      </c>
      <c r="E61" s="10">
        <f>VLOOKUP(B61,'City Population Stats'!B:E,4,FALSE)</f>
        <v>264742</v>
      </c>
      <c r="G61" s="47">
        <v>0.95</v>
      </c>
      <c r="H61" s="46">
        <v>0</v>
      </c>
      <c r="I61" s="48">
        <v>0.94</v>
      </c>
      <c r="J61" s="48">
        <v>0.95</v>
      </c>
      <c r="K61" s="48">
        <v>0.95</v>
      </c>
      <c r="L61" s="48">
        <v>0.94</v>
      </c>
      <c r="M61" s="48">
        <v>0.95</v>
      </c>
      <c r="N61" s="48">
        <v>0.95</v>
      </c>
      <c r="O61" s="48">
        <v>0.96</v>
      </c>
      <c r="P61" s="48">
        <v>0.95</v>
      </c>
      <c r="Q61" s="48">
        <v>0.95</v>
      </c>
      <c r="R61" s="46">
        <v>0</v>
      </c>
      <c r="S61" s="48">
        <v>0.95</v>
      </c>
      <c r="T61" s="48">
        <v>0.94</v>
      </c>
      <c r="U61" s="48">
        <v>0.95</v>
      </c>
      <c r="V61" s="46">
        <v>0</v>
      </c>
      <c r="W61" s="48">
        <v>0.95</v>
      </c>
      <c r="X61" s="48">
        <v>0.95</v>
      </c>
      <c r="Y61" s="48">
        <v>0.93</v>
      </c>
    </row>
    <row r="62" spans="2:25">
      <c r="B62" s="1" t="s">
        <v>499</v>
      </c>
      <c r="C62" s="9" t="s">
        <v>239</v>
      </c>
      <c r="E62" s="10">
        <f>VLOOKUP(B62,'City Population Stats'!B:E,4,FALSE)</f>
        <v>652804</v>
      </c>
      <c r="G62" s="47">
        <v>0.46</v>
      </c>
      <c r="H62" s="46">
        <v>0</v>
      </c>
      <c r="I62" s="48">
        <v>0.49</v>
      </c>
      <c r="J62" s="48">
        <v>0.35</v>
      </c>
      <c r="K62" s="48">
        <v>0.39</v>
      </c>
      <c r="L62" s="48">
        <v>0.41</v>
      </c>
      <c r="M62" s="48">
        <v>0.44</v>
      </c>
      <c r="N62" s="48">
        <v>0.45</v>
      </c>
      <c r="O62" s="48">
        <v>0.45</v>
      </c>
      <c r="P62" s="48">
        <v>0.47</v>
      </c>
      <c r="Q62" s="48">
        <v>0.42</v>
      </c>
      <c r="R62" s="46">
        <v>0</v>
      </c>
      <c r="S62" s="48">
        <v>0.5</v>
      </c>
      <c r="T62" s="48">
        <v>0.43</v>
      </c>
      <c r="U62" s="48">
        <v>0.42</v>
      </c>
      <c r="V62" s="46">
        <v>0</v>
      </c>
      <c r="W62" s="48">
        <v>0.45</v>
      </c>
      <c r="X62" s="48">
        <v>0.46</v>
      </c>
      <c r="Y62" s="48">
        <v>0.47</v>
      </c>
    </row>
    <row r="63" spans="2:25">
      <c r="B63" s="1" t="s">
        <v>500</v>
      </c>
      <c r="C63" s="9" t="s">
        <v>244</v>
      </c>
      <c r="E63" s="10">
        <f>VLOOKUP(B63,'City Population Stats'!B:E,4,FALSE)</f>
        <v>514144</v>
      </c>
      <c r="G63" s="47">
        <v>0.66</v>
      </c>
      <c r="H63" s="46">
        <v>0</v>
      </c>
      <c r="I63" s="48">
        <v>0.65</v>
      </c>
      <c r="J63" s="48">
        <v>0.73</v>
      </c>
      <c r="K63" s="48">
        <v>0.59</v>
      </c>
      <c r="L63" s="48">
        <v>0.74</v>
      </c>
      <c r="M63" s="48">
        <v>0.65</v>
      </c>
      <c r="N63" s="48">
        <v>0.72</v>
      </c>
      <c r="O63" s="48">
        <v>0.67</v>
      </c>
      <c r="P63" s="48">
        <v>0.71</v>
      </c>
      <c r="Q63" s="48">
        <v>0.62</v>
      </c>
      <c r="R63" s="46">
        <v>0</v>
      </c>
      <c r="S63" s="48">
        <v>0.64</v>
      </c>
      <c r="T63" s="48">
        <v>0.64</v>
      </c>
      <c r="U63" s="48">
        <v>0.63</v>
      </c>
      <c r="V63" s="46">
        <v>0</v>
      </c>
      <c r="W63" s="48">
        <v>0.69</v>
      </c>
      <c r="X63" s="48">
        <v>0.68</v>
      </c>
      <c r="Y63" s="48">
        <v>0.55</v>
      </c>
    </row>
    <row r="64" spans="2:25">
      <c r="B64" s="1" t="s">
        <v>501</v>
      </c>
      <c r="C64" s="9" t="s">
        <v>246</v>
      </c>
      <c r="E64" s="10">
        <f>VLOOKUP(B64,'City Population Stats'!B:E,4,FALSE)</f>
        <v>461859</v>
      </c>
      <c r="G64" s="47">
        <v>0.87</v>
      </c>
      <c r="H64" s="46">
        <v>0</v>
      </c>
      <c r="I64" s="48">
        <v>0.95</v>
      </c>
      <c r="J64" s="48">
        <v>0.85</v>
      </c>
      <c r="K64" s="48">
        <v>0.91</v>
      </c>
      <c r="L64" s="48">
        <v>0.93</v>
      </c>
      <c r="M64" s="48">
        <v>0.94</v>
      </c>
      <c r="N64" s="48">
        <v>0.91</v>
      </c>
      <c r="O64" s="48">
        <v>0.95</v>
      </c>
      <c r="P64" s="48">
        <v>0.87</v>
      </c>
      <c r="Q64" s="48">
        <v>0.93</v>
      </c>
      <c r="R64" s="46">
        <v>0</v>
      </c>
      <c r="S64" s="48">
        <v>0.88</v>
      </c>
      <c r="T64" s="48">
        <v>0.87</v>
      </c>
      <c r="U64" s="48">
        <v>0.9</v>
      </c>
      <c r="V64" s="46">
        <v>0</v>
      </c>
      <c r="W64" s="48">
        <v>0.87</v>
      </c>
      <c r="X64" s="48">
        <v>0.88</v>
      </c>
      <c r="Y64" s="48">
        <v>0.85</v>
      </c>
    </row>
    <row r="65" spans="2:25">
      <c r="B65" s="1" t="s">
        <v>502</v>
      </c>
      <c r="C65" s="9" t="s">
        <v>251</v>
      </c>
      <c r="E65" s="10">
        <f>VLOOKUP(B65,'City Population Stats'!B:E,4,FALSE)</f>
        <v>588573</v>
      </c>
      <c r="G65" s="47">
        <v>0.92</v>
      </c>
      <c r="H65" s="46">
        <v>0</v>
      </c>
      <c r="I65" s="48">
        <v>0.92</v>
      </c>
      <c r="J65" s="48">
        <v>0.94</v>
      </c>
      <c r="K65" s="48">
        <v>0.91</v>
      </c>
      <c r="L65" s="48">
        <v>0.89</v>
      </c>
      <c r="M65" s="48">
        <v>0.91</v>
      </c>
      <c r="N65" s="48">
        <v>0.88</v>
      </c>
      <c r="O65" s="48">
        <v>0.91</v>
      </c>
      <c r="P65" s="48">
        <v>0.92</v>
      </c>
      <c r="Q65" s="48">
        <v>0.91</v>
      </c>
      <c r="R65" s="46">
        <v>0</v>
      </c>
      <c r="S65" s="48">
        <v>0.93</v>
      </c>
      <c r="T65" s="48">
        <v>0.92</v>
      </c>
      <c r="U65" s="48">
        <v>0.91</v>
      </c>
      <c r="V65" s="46">
        <v>0</v>
      </c>
      <c r="W65" s="48">
        <v>0.92</v>
      </c>
      <c r="X65" s="48">
        <v>0.92</v>
      </c>
      <c r="Y65" s="48">
        <v>0.9</v>
      </c>
    </row>
    <row r="66" spans="2:25">
      <c r="B66" s="1" t="s">
        <v>503</v>
      </c>
      <c r="C66" s="9" t="s">
        <v>256</v>
      </c>
      <c r="E66" s="10">
        <f>VLOOKUP(B66,'City Population Stats'!B:E,4,FALSE)</f>
        <v>424175</v>
      </c>
      <c r="G66" s="47">
        <v>0.98</v>
      </c>
      <c r="H66" s="46">
        <v>0</v>
      </c>
      <c r="I66" s="48">
        <v>0.99</v>
      </c>
      <c r="J66" s="48">
        <v>0.98</v>
      </c>
      <c r="K66" s="48">
        <v>0.97</v>
      </c>
      <c r="L66" s="48">
        <v>0.97</v>
      </c>
      <c r="M66" s="48">
        <v>0.98</v>
      </c>
      <c r="N66" s="48">
        <v>0.98</v>
      </c>
      <c r="O66" s="48">
        <v>0.98</v>
      </c>
      <c r="P66" s="48">
        <v>0.98</v>
      </c>
      <c r="Q66" s="48">
        <v>0.98</v>
      </c>
      <c r="R66" s="46">
        <v>0</v>
      </c>
      <c r="S66" s="48">
        <v>0.98</v>
      </c>
      <c r="T66" s="48">
        <v>0.98</v>
      </c>
      <c r="U66" s="48">
        <v>0.98</v>
      </c>
      <c r="V66" s="46">
        <v>0</v>
      </c>
      <c r="W66" s="48">
        <v>0.98</v>
      </c>
      <c r="X66" s="48">
        <v>0.98</v>
      </c>
      <c r="Y66" s="48">
        <v>0.98</v>
      </c>
    </row>
    <row r="67" spans="2:25">
      <c r="B67" s="1" t="s">
        <v>504</v>
      </c>
      <c r="C67" s="9" t="s">
        <v>591</v>
      </c>
      <c r="E67" s="10">
        <f>VLOOKUP(B67,'City Population Stats'!B:E,4,FALSE)</f>
        <v>696653</v>
      </c>
      <c r="G67" s="47">
        <v>0.45</v>
      </c>
      <c r="H67" s="46">
        <v>0</v>
      </c>
      <c r="I67" s="48">
        <v>0.5</v>
      </c>
      <c r="J67" s="48">
        <v>0.39</v>
      </c>
      <c r="K67" s="48">
        <v>0.44</v>
      </c>
      <c r="L67" s="48">
        <v>0.43</v>
      </c>
      <c r="M67" s="48">
        <v>0.44</v>
      </c>
      <c r="N67" s="48">
        <v>0.4</v>
      </c>
      <c r="O67" s="48">
        <v>0.46</v>
      </c>
      <c r="P67" s="48">
        <v>0.47</v>
      </c>
      <c r="Q67" s="48">
        <v>0.43</v>
      </c>
      <c r="R67" s="46">
        <v>0</v>
      </c>
      <c r="S67" s="48">
        <v>0.5</v>
      </c>
      <c r="T67" s="48">
        <v>0.44</v>
      </c>
      <c r="U67" s="48">
        <v>0.44</v>
      </c>
      <c r="V67" s="46">
        <v>0</v>
      </c>
      <c r="W67" s="48">
        <v>0.43</v>
      </c>
      <c r="X67" s="48">
        <v>0.45</v>
      </c>
      <c r="Y67" s="48">
        <v>0.44</v>
      </c>
    </row>
    <row r="68" spans="2:25">
      <c r="B68" s="1" t="s">
        <v>505</v>
      </c>
      <c r="C68" s="9" t="s">
        <v>263</v>
      </c>
      <c r="E68" s="10">
        <f>VLOOKUP(B68,'City Population Stats'!B:E,4,FALSE)</f>
        <v>387637</v>
      </c>
      <c r="G68" s="47">
        <v>0.8</v>
      </c>
      <c r="H68" s="46">
        <v>0</v>
      </c>
      <c r="I68" s="48">
        <v>0.77</v>
      </c>
      <c r="J68" s="48">
        <v>0.84</v>
      </c>
      <c r="K68" s="48">
        <v>0.6</v>
      </c>
      <c r="L68" s="48">
        <v>0.79</v>
      </c>
      <c r="M68" s="48">
        <v>0.81</v>
      </c>
      <c r="N68" s="48">
        <v>0.84</v>
      </c>
      <c r="O68" s="48">
        <v>0.81</v>
      </c>
      <c r="P68" s="48">
        <v>0.77</v>
      </c>
      <c r="Q68" s="48">
        <v>0.87</v>
      </c>
      <c r="R68" s="46">
        <v>0</v>
      </c>
      <c r="S68" s="48">
        <v>0.82</v>
      </c>
      <c r="T68" s="48">
        <v>0.81</v>
      </c>
      <c r="U68" s="48">
        <v>0.83</v>
      </c>
      <c r="V68" s="46">
        <v>0</v>
      </c>
      <c r="W68" s="48">
        <v>0.77</v>
      </c>
      <c r="X68" s="48">
        <v>0.81</v>
      </c>
      <c r="Y68" s="48">
        <v>0.82</v>
      </c>
    </row>
    <row r="69" spans="2:25">
      <c r="B69" s="1" t="s">
        <v>506</v>
      </c>
      <c r="C69" s="9" t="s">
        <v>272</v>
      </c>
      <c r="E69" s="10">
        <f>VLOOKUP(B69,'City Population Stats'!B:E,4,FALSE)</f>
        <v>8502614</v>
      </c>
      <c r="G69" s="47">
        <v>0.99</v>
      </c>
      <c r="H69" s="46">
        <v>0</v>
      </c>
      <c r="I69" s="48">
        <v>0.99</v>
      </c>
      <c r="J69" s="48">
        <v>0.99</v>
      </c>
      <c r="K69" s="48">
        <v>0.99</v>
      </c>
      <c r="L69" s="48">
        <v>0.99</v>
      </c>
      <c r="M69" s="48">
        <v>0.99</v>
      </c>
      <c r="N69" s="48">
        <v>0.99</v>
      </c>
      <c r="O69" s="48">
        <v>0.99</v>
      </c>
      <c r="P69" s="48">
        <v>0.99</v>
      </c>
      <c r="Q69" s="48">
        <v>0.99</v>
      </c>
      <c r="R69" s="46">
        <v>0</v>
      </c>
      <c r="S69" s="48">
        <v>0.99</v>
      </c>
      <c r="T69" s="48">
        <v>0.99</v>
      </c>
      <c r="U69" s="48">
        <v>0.99</v>
      </c>
      <c r="V69" s="46">
        <v>0</v>
      </c>
      <c r="W69" s="48">
        <v>0.99</v>
      </c>
      <c r="X69" s="48">
        <v>0.99</v>
      </c>
      <c r="Y69" s="48">
        <v>0.99</v>
      </c>
    </row>
    <row r="70" spans="2:25">
      <c r="B70" s="1" t="s">
        <v>507</v>
      </c>
      <c r="C70" s="9" t="s">
        <v>279</v>
      </c>
      <c r="E70" s="10">
        <f>VLOOKUP(B70,'City Population Stats'!B:E,4,FALSE)</f>
        <v>284074</v>
      </c>
      <c r="G70" s="47">
        <v>0.94</v>
      </c>
      <c r="H70" s="46">
        <v>0</v>
      </c>
      <c r="I70" s="48">
        <v>0.9</v>
      </c>
      <c r="J70" s="48">
        <v>0.97</v>
      </c>
      <c r="K70" s="48">
        <v>0.96</v>
      </c>
      <c r="L70" s="48">
        <v>0.99</v>
      </c>
      <c r="M70" s="48">
        <v>0.96</v>
      </c>
      <c r="N70" s="48">
        <v>1</v>
      </c>
      <c r="O70" s="48">
        <v>0.95</v>
      </c>
      <c r="P70" s="48">
        <v>0.93</v>
      </c>
      <c r="Q70" s="48">
        <v>0.96</v>
      </c>
      <c r="R70" s="46">
        <v>0</v>
      </c>
      <c r="S70" s="48">
        <v>0.96</v>
      </c>
      <c r="T70" s="48">
        <v>0.95</v>
      </c>
      <c r="U70" s="48">
        <v>0.95</v>
      </c>
      <c r="V70" s="46">
        <v>0</v>
      </c>
      <c r="W70" s="48">
        <v>0.96</v>
      </c>
      <c r="X70" s="48">
        <v>0.92</v>
      </c>
      <c r="Y70" s="48">
        <v>0.95</v>
      </c>
    </row>
    <row r="71" spans="2:25">
      <c r="B71" s="1" t="s">
        <v>508</v>
      </c>
      <c r="C71" s="9" t="s">
        <v>282</v>
      </c>
      <c r="E71" s="10">
        <f>VLOOKUP(B71,'City Population Stats'!B:E,4,FALSE)</f>
        <v>248416</v>
      </c>
      <c r="G71" s="47">
        <v>0.76</v>
      </c>
      <c r="H71" s="46">
        <v>0</v>
      </c>
      <c r="I71" s="48">
        <v>0.77</v>
      </c>
      <c r="J71" s="48">
        <v>0.66</v>
      </c>
      <c r="K71" s="48">
        <v>0.76</v>
      </c>
      <c r="L71" s="48">
        <v>0.76</v>
      </c>
      <c r="M71" s="48">
        <v>0.79</v>
      </c>
      <c r="N71" s="48">
        <v>0.75</v>
      </c>
      <c r="O71" s="48">
        <v>0.74</v>
      </c>
      <c r="P71" s="48">
        <v>0.75</v>
      </c>
      <c r="Q71" s="48">
        <v>0.76</v>
      </c>
      <c r="R71" s="46">
        <v>0</v>
      </c>
      <c r="S71" s="48">
        <v>0.84</v>
      </c>
      <c r="T71" s="48">
        <v>0.81</v>
      </c>
      <c r="U71" s="48">
        <v>0.83</v>
      </c>
      <c r="V71" s="46">
        <v>0</v>
      </c>
      <c r="W71" s="48">
        <v>0.77</v>
      </c>
      <c r="X71" s="48">
        <v>0.74</v>
      </c>
      <c r="Y71" s="48">
        <v>0.82</v>
      </c>
    </row>
    <row r="72" spans="2:25">
      <c r="B72" s="1" t="s">
        <v>509</v>
      </c>
      <c r="C72" s="9" t="s">
        <v>284</v>
      </c>
      <c r="E72" s="10">
        <f>VLOOKUP(B72,'City Population Stats'!B:E,4,FALSE)</f>
        <v>252566</v>
      </c>
      <c r="G72" s="47">
        <v>0.63</v>
      </c>
      <c r="H72" s="46">
        <v>0</v>
      </c>
      <c r="I72" s="48">
        <v>0.6</v>
      </c>
      <c r="J72" s="48">
        <v>0.71</v>
      </c>
      <c r="K72" s="48">
        <v>0.55</v>
      </c>
      <c r="L72" s="48">
        <v>0.6</v>
      </c>
      <c r="M72" s="48">
        <v>0.57</v>
      </c>
      <c r="N72" s="48">
        <v>0.55</v>
      </c>
      <c r="O72" s="48">
        <v>0.62</v>
      </c>
      <c r="P72" s="48">
        <v>0.66</v>
      </c>
      <c r="Q72" s="48">
        <v>0.57</v>
      </c>
      <c r="R72" s="46">
        <v>0</v>
      </c>
      <c r="S72" s="48">
        <v>0.68</v>
      </c>
      <c r="T72" s="48">
        <v>0.61</v>
      </c>
      <c r="U72" s="48">
        <v>0.57</v>
      </c>
      <c r="V72" s="46">
        <v>0</v>
      </c>
      <c r="W72" s="48">
        <v>0.65</v>
      </c>
      <c r="X72" s="48">
        <v>0.63</v>
      </c>
      <c r="Y72" s="48">
        <v>0.6</v>
      </c>
    </row>
    <row r="73" spans="2:25">
      <c r="B73" s="1" t="s">
        <v>510</v>
      </c>
      <c r="C73" s="9" t="s">
        <v>287</v>
      </c>
      <c r="E73" s="10">
        <f>VLOOKUP(B73,'City Population Stats'!B:E,4,FALSE)</f>
        <v>417040</v>
      </c>
      <c r="G73" s="47">
        <v>0.89</v>
      </c>
      <c r="H73" s="46">
        <v>0</v>
      </c>
      <c r="I73" s="48">
        <v>0.9</v>
      </c>
      <c r="J73" s="48">
        <v>0.91</v>
      </c>
      <c r="K73" s="48">
        <v>0.91</v>
      </c>
      <c r="L73" s="48">
        <v>0.87</v>
      </c>
      <c r="M73" s="48">
        <v>0.87</v>
      </c>
      <c r="N73" s="48">
        <v>0.89</v>
      </c>
      <c r="O73" s="48">
        <v>0.9</v>
      </c>
      <c r="P73" s="48">
        <v>0.9</v>
      </c>
      <c r="Q73" s="48">
        <v>0.83</v>
      </c>
      <c r="R73" s="46">
        <v>0</v>
      </c>
      <c r="S73" s="48">
        <v>0.93</v>
      </c>
      <c r="T73" s="48">
        <v>0.9</v>
      </c>
      <c r="U73" s="48">
        <v>0.85</v>
      </c>
      <c r="V73" s="46">
        <v>0</v>
      </c>
      <c r="W73" s="48">
        <v>0.88</v>
      </c>
      <c r="X73" s="48">
        <v>0.89</v>
      </c>
      <c r="Y73" s="48">
        <v>0.87</v>
      </c>
    </row>
    <row r="74" spans="2:25">
      <c r="B74" s="1" t="s">
        <v>511</v>
      </c>
      <c r="C74" s="9" t="s">
        <v>291</v>
      </c>
      <c r="E74" s="10">
        <f>VLOOKUP(B74,'City Population Stats'!B:E,4,FALSE)</f>
        <v>670553</v>
      </c>
      <c r="G74" s="47">
        <v>0.38</v>
      </c>
      <c r="H74" s="46">
        <v>0</v>
      </c>
      <c r="I74" s="48">
        <v>0.43</v>
      </c>
      <c r="J74" s="48">
        <v>0.59</v>
      </c>
      <c r="K74" s="48">
        <v>0.28</v>
      </c>
      <c r="L74" s="48">
        <v>0.39</v>
      </c>
      <c r="M74" s="48">
        <v>0.34</v>
      </c>
      <c r="N74" s="48">
        <v>0.34</v>
      </c>
      <c r="O74" s="48">
        <v>0.39</v>
      </c>
      <c r="P74" s="48">
        <v>0.47</v>
      </c>
      <c r="Q74" s="48">
        <v>0.29</v>
      </c>
      <c r="R74" s="46">
        <v>0</v>
      </c>
      <c r="S74" s="48">
        <v>0.5</v>
      </c>
      <c r="T74" s="48">
        <v>0.43</v>
      </c>
      <c r="U74" s="48">
        <v>0.3</v>
      </c>
      <c r="V74" s="46">
        <v>0</v>
      </c>
      <c r="W74" s="48">
        <v>0.39</v>
      </c>
      <c r="X74" s="48">
        <v>0.37</v>
      </c>
      <c r="Y74" s="48">
        <v>0.37</v>
      </c>
    </row>
    <row r="75" spans="2:25">
      <c r="B75" s="1" t="s">
        <v>512</v>
      </c>
      <c r="C75" s="9" t="s">
        <v>293</v>
      </c>
      <c r="E75" s="10">
        <f>VLOOKUP(B75,'City Population Stats'!B:E,4,FALSE)</f>
        <v>496604</v>
      </c>
      <c r="G75" s="47">
        <v>0.82</v>
      </c>
      <c r="H75" s="46">
        <v>0</v>
      </c>
      <c r="I75" s="48">
        <v>0.8</v>
      </c>
      <c r="J75" s="48">
        <v>0.87</v>
      </c>
      <c r="K75" s="48">
        <v>0.81</v>
      </c>
      <c r="L75" s="48">
        <v>0.84</v>
      </c>
      <c r="M75" s="48">
        <v>0.81</v>
      </c>
      <c r="N75" s="48">
        <v>0.84</v>
      </c>
      <c r="O75" s="48">
        <v>0.84</v>
      </c>
      <c r="P75" s="48">
        <v>0.83</v>
      </c>
      <c r="Q75" s="48">
        <v>0.81</v>
      </c>
      <c r="R75" s="46">
        <v>0</v>
      </c>
      <c r="S75" s="48">
        <v>0.8</v>
      </c>
      <c r="T75" s="48">
        <v>0.82</v>
      </c>
      <c r="U75" s="48">
        <v>0.81</v>
      </c>
      <c r="V75" s="46">
        <v>0</v>
      </c>
      <c r="W75" s="48">
        <v>0.83</v>
      </c>
      <c r="X75" s="48">
        <v>0.82</v>
      </c>
      <c r="Y75" s="48">
        <v>0.79</v>
      </c>
    </row>
    <row r="76" spans="2:25">
      <c r="B76" s="1" t="s">
        <v>513</v>
      </c>
      <c r="C76" s="9" t="s">
        <v>295</v>
      </c>
      <c r="E76" s="10">
        <f>VLOOKUP(B76,'City Population Stats'!B:E,4,FALSE)</f>
        <v>301050</v>
      </c>
      <c r="G76" s="47">
        <v>0.64</v>
      </c>
      <c r="H76" s="46">
        <v>0</v>
      </c>
      <c r="I76" s="48">
        <v>0.68</v>
      </c>
      <c r="J76" s="48">
        <v>0.53</v>
      </c>
      <c r="K76" s="48">
        <v>0.61</v>
      </c>
      <c r="L76" s="48">
        <v>0.59</v>
      </c>
      <c r="M76" s="48">
        <v>0.64</v>
      </c>
      <c r="N76" s="48">
        <v>0.61</v>
      </c>
      <c r="O76" s="48">
        <v>0.63</v>
      </c>
      <c r="P76" s="48">
        <v>0.6</v>
      </c>
      <c r="Q76" s="48">
        <v>0.71</v>
      </c>
      <c r="R76" s="46">
        <v>0</v>
      </c>
      <c r="S76" s="48">
        <v>0.63</v>
      </c>
      <c r="T76" s="48">
        <v>0.63</v>
      </c>
      <c r="U76" s="48">
        <v>0.69</v>
      </c>
      <c r="V76" s="46">
        <v>0</v>
      </c>
      <c r="W76" s="48">
        <v>0.61</v>
      </c>
      <c r="X76" s="48">
        <v>0.64</v>
      </c>
      <c r="Y76" s="48">
        <v>0.67</v>
      </c>
    </row>
    <row r="77" spans="2:25">
      <c r="B77" s="1" t="s">
        <v>514</v>
      </c>
      <c r="C77" s="9" t="s">
        <v>298</v>
      </c>
      <c r="E77" s="10">
        <f>VLOOKUP(B77,'City Population Stats'!B:E,4,FALSE)</f>
        <v>1595579</v>
      </c>
      <c r="G77" s="47">
        <v>0.95</v>
      </c>
      <c r="H77" s="46">
        <v>0</v>
      </c>
      <c r="I77" s="48">
        <v>0.96</v>
      </c>
      <c r="J77" s="48">
        <v>0.96</v>
      </c>
      <c r="K77" s="48">
        <v>0.94</v>
      </c>
      <c r="L77" s="48">
        <v>0.93</v>
      </c>
      <c r="M77" s="48">
        <v>0.95</v>
      </c>
      <c r="N77" s="48">
        <v>0.94</v>
      </c>
      <c r="O77" s="48">
        <v>0.95</v>
      </c>
      <c r="P77" s="48">
        <v>0.96</v>
      </c>
      <c r="Q77" s="48">
        <v>0.93</v>
      </c>
      <c r="R77" s="46">
        <v>0</v>
      </c>
      <c r="S77" s="48">
        <v>0.95</v>
      </c>
      <c r="T77" s="48">
        <v>0.94</v>
      </c>
      <c r="U77" s="48">
        <v>0.94</v>
      </c>
      <c r="V77" s="46">
        <v>0</v>
      </c>
      <c r="W77" s="48">
        <v>0.95</v>
      </c>
      <c r="X77" s="48">
        <v>0.95</v>
      </c>
      <c r="Y77" s="48">
        <v>0.93</v>
      </c>
    </row>
    <row r="78" spans="2:25">
      <c r="B78" s="1" t="s">
        <v>515</v>
      </c>
      <c r="C78" s="9" t="s">
        <v>304</v>
      </c>
      <c r="E78" s="10">
        <f>VLOOKUP(B78,'City Population Stats'!B:E,4,FALSE)</f>
        <v>1628812</v>
      </c>
      <c r="G78" s="47">
        <v>0.49</v>
      </c>
      <c r="H78" s="46">
        <v>0</v>
      </c>
      <c r="I78" s="48">
        <v>0.54</v>
      </c>
      <c r="J78" s="48">
        <v>0.53</v>
      </c>
      <c r="K78" s="48">
        <v>0.42</v>
      </c>
      <c r="L78" s="48">
        <v>0.48</v>
      </c>
      <c r="M78" s="48">
        <v>0.47</v>
      </c>
      <c r="N78" s="48">
        <v>0.46</v>
      </c>
      <c r="O78" s="48">
        <v>0.53</v>
      </c>
      <c r="P78" s="48">
        <v>0.52</v>
      </c>
      <c r="Q78" s="48">
        <v>0.44</v>
      </c>
      <c r="R78" s="46">
        <v>0</v>
      </c>
      <c r="S78" s="48">
        <v>0.53</v>
      </c>
      <c r="T78" s="48">
        <v>0.48</v>
      </c>
      <c r="U78" s="48">
        <v>0.45</v>
      </c>
      <c r="V78" s="46">
        <v>0</v>
      </c>
      <c r="W78" s="48">
        <v>0.49</v>
      </c>
      <c r="X78" s="48">
        <v>0.49</v>
      </c>
      <c r="Y78" s="48">
        <v>0.48</v>
      </c>
    </row>
    <row r="79" spans="2:25">
      <c r="B79" s="1" t="s">
        <v>516</v>
      </c>
      <c r="C79" s="9" t="s">
        <v>307</v>
      </c>
      <c r="E79" s="10">
        <f>VLOOKUP(B79,'City Population Stats'!B:E,4,FALSE)</f>
        <v>308432</v>
      </c>
      <c r="G79" s="47">
        <v>0.92</v>
      </c>
      <c r="H79" s="46">
        <v>0</v>
      </c>
      <c r="I79" s="48">
        <v>0.93</v>
      </c>
      <c r="J79" s="48">
        <v>0.93</v>
      </c>
      <c r="K79" s="48">
        <v>0.9</v>
      </c>
      <c r="L79" s="48">
        <v>0.92</v>
      </c>
      <c r="M79" s="48">
        <v>0.92</v>
      </c>
      <c r="N79" s="48">
        <v>0.94</v>
      </c>
      <c r="O79" s="48">
        <v>0.93</v>
      </c>
      <c r="P79" s="48">
        <v>0.92</v>
      </c>
      <c r="Q79" s="48">
        <v>0.92</v>
      </c>
      <c r="R79" s="46">
        <v>0</v>
      </c>
      <c r="S79" s="48">
        <v>0.92</v>
      </c>
      <c r="T79" s="48">
        <v>0.92</v>
      </c>
      <c r="U79" s="48">
        <v>0.93</v>
      </c>
      <c r="V79" s="46">
        <v>0</v>
      </c>
      <c r="W79" s="48">
        <v>0.91</v>
      </c>
      <c r="X79" s="48">
        <v>0.93</v>
      </c>
      <c r="Y79" s="48">
        <v>0.91</v>
      </c>
    </row>
    <row r="80" spans="2:25">
      <c r="B80" s="1" t="s">
        <v>517</v>
      </c>
      <c r="C80" s="9" t="s">
        <v>310</v>
      </c>
      <c r="E80" s="10">
        <f>VLOOKUP(B80,'City Population Stats'!B:E,4,FALSE)</f>
        <v>306426</v>
      </c>
      <c r="G80" s="47">
        <v>0.78</v>
      </c>
      <c r="H80" s="46">
        <v>0</v>
      </c>
      <c r="I80" s="48">
        <v>0.75</v>
      </c>
      <c r="J80" s="48">
        <v>0.78</v>
      </c>
      <c r="K80" s="48">
        <v>0.79</v>
      </c>
      <c r="L80" s="48">
        <v>0.79</v>
      </c>
      <c r="M80" s="48">
        <v>0.79</v>
      </c>
      <c r="N80" s="48">
        <v>0.74</v>
      </c>
      <c r="O80" s="48">
        <v>0.8</v>
      </c>
      <c r="P80" s="48">
        <v>0.78</v>
      </c>
      <c r="Q80" s="48">
        <v>0.78</v>
      </c>
      <c r="R80" s="46">
        <v>0</v>
      </c>
      <c r="S80" s="48">
        <v>0.74</v>
      </c>
      <c r="T80" s="48">
        <v>0.75</v>
      </c>
      <c r="U80" s="48">
        <v>0.78</v>
      </c>
      <c r="V80" s="46">
        <v>0</v>
      </c>
      <c r="W80" s="48">
        <v>0.79</v>
      </c>
      <c r="X80" s="48">
        <v>0.78</v>
      </c>
      <c r="Y80" s="48">
        <v>0.77</v>
      </c>
    </row>
    <row r="81" spans="2:25">
      <c r="B81" s="1" t="s">
        <v>518</v>
      </c>
      <c r="C81" s="9" t="s">
        <v>312</v>
      </c>
      <c r="E81" s="10">
        <f>VLOOKUP(B81,'City Population Stats'!B:E,4,FALSE)</f>
        <v>656300</v>
      </c>
      <c r="G81" s="47">
        <v>0.9</v>
      </c>
      <c r="H81" s="46">
        <v>0</v>
      </c>
      <c r="I81" s="48">
        <v>0.91</v>
      </c>
      <c r="J81" s="48">
        <v>0.9</v>
      </c>
      <c r="K81" s="48">
        <v>0.91</v>
      </c>
      <c r="L81" s="48">
        <v>0.9</v>
      </c>
      <c r="M81" s="48">
        <v>0.91</v>
      </c>
      <c r="N81" s="48">
        <v>0.9</v>
      </c>
      <c r="O81" s="48">
        <v>0.92</v>
      </c>
      <c r="P81" s="48">
        <v>0.91</v>
      </c>
      <c r="Q81" s="48">
        <v>0.9</v>
      </c>
      <c r="R81" s="46">
        <v>0</v>
      </c>
      <c r="S81" s="48">
        <v>0.92</v>
      </c>
      <c r="T81" s="48">
        <v>0.91</v>
      </c>
      <c r="U81" s="48">
        <v>0.9</v>
      </c>
      <c r="V81" s="46">
        <v>0</v>
      </c>
      <c r="W81" s="48">
        <v>0.89</v>
      </c>
      <c r="X81" s="48">
        <v>0.91</v>
      </c>
      <c r="Y81" s="48">
        <v>0.89</v>
      </c>
    </row>
    <row r="82" spans="2:25">
      <c r="B82" s="1" t="s">
        <v>519</v>
      </c>
      <c r="C82" s="9" t="s">
        <v>316</v>
      </c>
      <c r="E82" s="10">
        <f>VLOOKUP(B82,'City Population Stats'!B:E,4,FALSE)</f>
        <v>477476</v>
      </c>
      <c r="G82" s="47">
        <v>0.58</v>
      </c>
      <c r="H82" s="46">
        <v>0</v>
      </c>
      <c r="I82" s="48">
        <v>0.63</v>
      </c>
      <c r="J82" s="48">
        <v>0.57</v>
      </c>
      <c r="K82" s="48">
        <v>0.52</v>
      </c>
      <c r="L82" s="48">
        <v>0.54</v>
      </c>
      <c r="M82" s="48">
        <v>0.56</v>
      </c>
      <c r="N82" s="48">
        <v>0.56</v>
      </c>
      <c r="O82" s="48">
        <v>0.59</v>
      </c>
      <c r="P82" s="48">
        <v>0.6</v>
      </c>
      <c r="Q82" s="48">
        <v>0.56</v>
      </c>
      <c r="R82" s="46">
        <v>0</v>
      </c>
      <c r="S82" s="48">
        <v>0.63</v>
      </c>
      <c r="T82" s="48">
        <v>0.55</v>
      </c>
      <c r="U82" s="48">
        <v>0.54</v>
      </c>
      <c r="V82" s="46">
        <v>0</v>
      </c>
      <c r="W82" s="48">
        <v>0.57</v>
      </c>
      <c r="X82" s="48">
        <v>0.58</v>
      </c>
      <c r="Y82" s="48">
        <v>0.57</v>
      </c>
    </row>
    <row r="83" spans="2:25">
      <c r="B83" s="1" t="s">
        <v>520</v>
      </c>
      <c r="C83" s="9" t="s">
        <v>320</v>
      </c>
      <c r="E83" s="10">
        <f>VLOOKUP(B83,'City Population Stats'!B:E,4,FALSE)</f>
        <v>265857</v>
      </c>
      <c r="G83" s="47">
        <v>0.76</v>
      </c>
      <c r="H83" s="46">
        <v>0</v>
      </c>
      <c r="I83" s="48">
        <v>0.78</v>
      </c>
      <c r="J83" s="48">
        <v>0.78</v>
      </c>
      <c r="K83" s="48">
        <v>0.78</v>
      </c>
      <c r="L83" s="48">
        <v>0.79</v>
      </c>
      <c r="M83" s="48">
        <v>0.77</v>
      </c>
      <c r="N83" s="48">
        <v>0.79</v>
      </c>
      <c r="O83" s="48">
        <v>0.76</v>
      </c>
      <c r="P83" s="48">
        <v>0.78</v>
      </c>
      <c r="Q83" s="48">
        <v>0.75</v>
      </c>
      <c r="R83" s="46">
        <v>0</v>
      </c>
      <c r="S83" s="48">
        <v>0.82</v>
      </c>
      <c r="T83" s="48">
        <v>0.76</v>
      </c>
      <c r="U83" s="48">
        <v>0.74</v>
      </c>
      <c r="V83" s="46">
        <v>0</v>
      </c>
      <c r="W83" s="48">
        <v>0.76</v>
      </c>
      <c r="X83" s="48">
        <v>0.77</v>
      </c>
      <c r="Y83" s="48">
        <v>0.74</v>
      </c>
    </row>
    <row r="84" spans="2:25">
      <c r="B84" s="1" t="s">
        <v>521</v>
      </c>
      <c r="C84" s="9" t="s">
        <v>323</v>
      </c>
      <c r="E84" s="10">
        <f>VLOOKUP(B84,'City Population Stats'!B:E,4,FALSE)</f>
        <v>230163</v>
      </c>
      <c r="G84" s="47">
        <v>0.79</v>
      </c>
      <c r="H84" s="46">
        <v>0</v>
      </c>
      <c r="I84" s="48">
        <v>0.82</v>
      </c>
      <c r="J84" s="48">
        <v>0.63</v>
      </c>
      <c r="K84" s="48">
        <v>0.87</v>
      </c>
      <c r="L84" s="48">
        <v>0.76</v>
      </c>
      <c r="M84" s="48">
        <v>0.82</v>
      </c>
      <c r="N84" s="48">
        <v>0.71</v>
      </c>
      <c r="O84" s="48">
        <v>0.77</v>
      </c>
      <c r="P84" s="48">
        <v>0.79</v>
      </c>
      <c r="Q84" s="48">
        <v>0.78</v>
      </c>
      <c r="R84" s="46">
        <v>0</v>
      </c>
      <c r="S84" s="48">
        <v>0.82</v>
      </c>
      <c r="T84" s="48">
        <v>0.79</v>
      </c>
      <c r="U84" s="48">
        <v>0.79</v>
      </c>
      <c r="V84" s="46">
        <v>0</v>
      </c>
      <c r="W84" s="48">
        <v>0.77</v>
      </c>
      <c r="X84" s="48">
        <v>0.81</v>
      </c>
      <c r="Y84" s="48">
        <v>0.75</v>
      </c>
    </row>
    <row r="85" spans="2:25">
      <c r="B85" s="1" t="s">
        <v>522</v>
      </c>
      <c r="C85" s="9" t="s">
        <v>325</v>
      </c>
      <c r="E85" s="10">
        <f>VLOOKUP(B85,'City Population Stats'!B:E,4,FALSE)</f>
        <v>321461</v>
      </c>
      <c r="G85" s="47">
        <v>0.51</v>
      </c>
      <c r="H85" s="46">
        <v>0</v>
      </c>
      <c r="I85" s="48">
        <v>0.53</v>
      </c>
      <c r="J85" s="48">
        <v>0.53</v>
      </c>
      <c r="K85" s="48">
        <v>0.52</v>
      </c>
      <c r="L85" s="48">
        <v>0.55</v>
      </c>
      <c r="M85" s="48">
        <v>0.51</v>
      </c>
      <c r="N85" s="48">
        <v>0.49</v>
      </c>
      <c r="O85" s="48">
        <v>0.53</v>
      </c>
      <c r="P85" s="48">
        <v>0.52</v>
      </c>
      <c r="Q85" s="48">
        <v>0.48</v>
      </c>
      <c r="R85" s="46">
        <v>0</v>
      </c>
      <c r="S85" s="48">
        <v>0.54</v>
      </c>
      <c r="T85" s="48">
        <v>0.52</v>
      </c>
      <c r="U85" s="48">
        <v>0.48</v>
      </c>
      <c r="V85" s="46">
        <v>0</v>
      </c>
      <c r="W85" s="48">
        <v>0.52</v>
      </c>
      <c r="X85" s="48">
        <v>0.52</v>
      </c>
      <c r="Y85" s="48">
        <v>0.48</v>
      </c>
    </row>
    <row r="86" spans="2:25">
      <c r="B86" s="1" t="s">
        <v>523</v>
      </c>
      <c r="C86" s="9" t="s">
        <v>329</v>
      </c>
      <c r="E86" s="10">
        <f>VLOOKUP(B86,'City Population Stats'!B:E,4,FALSE)</f>
        <v>508357</v>
      </c>
      <c r="G86" s="47">
        <v>0.83</v>
      </c>
      <c r="H86" s="46">
        <v>0</v>
      </c>
      <c r="I86" s="48">
        <v>0.84</v>
      </c>
      <c r="J86" s="48">
        <v>0.82</v>
      </c>
      <c r="K86" s="48">
        <v>0.84</v>
      </c>
      <c r="L86" s="48">
        <v>0.84</v>
      </c>
      <c r="M86" s="48">
        <v>0.84</v>
      </c>
      <c r="N86" s="48">
        <v>0.83</v>
      </c>
      <c r="O86" s="48">
        <v>0.81</v>
      </c>
      <c r="P86" s="48">
        <v>0.83</v>
      </c>
      <c r="Q86" s="48">
        <v>0.83</v>
      </c>
      <c r="R86" s="46">
        <v>0</v>
      </c>
      <c r="S86" s="48">
        <v>0.81</v>
      </c>
      <c r="T86" s="48">
        <v>0.82</v>
      </c>
      <c r="U86" s="48">
        <v>0.85</v>
      </c>
      <c r="V86" s="46">
        <v>0</v>
      </c>
      <c r="W86" s="48">
        <v>0.83</v>
      </c>
      <c r="X86" s="48">
        <v>0.84</v>
      </c>
      <c r="Y86" s="48">
        <v>0.82</v>
      </c>
    </row>
    <row r="87" spans="2:25">
      <c r="B87" s="1" t="s">
        <v>524</v>
      </c>
      <c r="C87" s="9" t="s">
        <v>333</v>
      </c>
      <c r="E87" s="10">
        <f>VLOOKUP(B87,'City Population Stats'!B:E,4,FALSE)</f>
        <v>1458346</v>
      </c>
      <c r="G87" s="47">
        <v>0.48</v>
      </c>
      <c r="H87" s="46">
        <v>0</v>
      </c>
      <c r="I87" s="48">
        <v>0.47</v>
      </c>
      <c r="J87" s="48">
        <v>0.52</v>
      </c>
      <c r="K87" s="48">
        <v>0.32</v>
      </c>
      <c r="L87" s="48">
        <v>0.45</v>
      </c>
      <c r="M87" s="48">
        <v>0.39</v>
      </c>
      <c r="N87" s="48">
        <v>0.39</v>
      </c>
      <c r="O87" s="48">
        <v>0.47</v>
      </c>
      <c r="P87" s="48">
        <v>0.51</v>
      </c>
      <c r="Q87" s="48">
        <v>0.4</v>
      </c>
      <c r="R87" s="46">
        <v>0</v>
      </c>
      <c r="S87" s="48">
        <v>0.53</v>
      </c>
      <c r="T87" s="48">
        <v>0.48</v>
      </c>
      <c r="U87" s="48">
        <v>0.4</v>
      </c>
      <c r="V87" s="46">
        <v>0</v>
      </c>
      <c r="W87" s="48">
        <v>0.49</v>
      </c>
      <c r="X87" s="48">
        <v>0.47</v>
      </c>
      <c r="Y87" s="48">
        <v>0.5</v>
      </c>
    </row>
    <row r="88" spans="2:25">
      <c r="B88" s="1" t="s">
        <v>525</v>
      </c>
      <c r="C88" s="9" t="s">
        <v>339</v>
      </c>
      <c r="E88" s="10">
        <f>VLOOKUP(B88,'City Population Stats'!B:E,4,FALSE)</f>
        <v>1394515</v>
      </c>
      <c r="G88" s="47">
        <v>0.81</v>
      </c>
      <c r="H88" s="46">
        <v>0</v>
      </c>
      <c r="I88" s="48">
        <v>0.83</v>
      </c>
      <c r="J88" s="48">
        <v>0.83</v>
      </c>
      <c r="K88" s="48">
        <v>0.82</v>
      </c>
      <c r="L88" s="48">
        <v>0.83</v>
      </c>
      <c r="M88" s="48">
        <v>0.8</v>
      </c>
      <c r="N88" s="48">
        <v>0.79</v>
      </c>
      <c r="O88" s="48">
        <v>0.79</v>
      </c>
      <c r="P88" s="48">
        <v>0.83</v>
      </c>
      <c r="Q88" s="48">
        <v>0.8</v>
      </c>
      <c r="R88" s="46">
        <v>0</v>
      </c>
      <c r="S88" s="48">
        <v>0.84</v>
      </c>
      <c r="T88" s="48">
        <v>0.82</v>
      </c>
      <c r="U88" s="48">
        <v>0.82</v>
      </c>
      <c r="V88" s="46">
        <v>0</v>
      </c>
      <c r="W88" s="48">
        <v>0.81</v>
      </c>
      <c r="X88" s="48">
        <v>0.82</v>
      </c>
      <c r="Y88" s="48">
        <v>0.79</v>
      </c>
    </row>
    <row r="89" spans="2:25">
      <c r="B89" s="1" t="s">
        <v>526</v>
      </c>
      <c r="C89" s="9" t="s">
        <v>346</v>
      </c>
      <c r="E89" s="10">
        <f>VLOOKUP(B89,'City Population Stats'!B:E,4,FALSE)</f>
        <v>881791</v>
      </c>
      <c r="G89" s="47">
        <v>1</v>
      </c>
      <c r="H89" s="46">
        <v>0</v>
      </c>
      <c r="I89" s="48">
        <v>1</v>
      </c>
      <c r="J89" s="48">
        <v>1</v>
      </c>
      <c r="K89" s="48">
        <v>1</v>
      </c>
      <c r="L89" s="48">
        <v>1</v>
      </c>
      <c r="M89" s="48">
        <v>1</v>
      </c>
      <c r="N89" s="48">
        <v>1</v>
      </c>
      <c r="O89" s="48">
        <v>1</v>
      </c>
      <c r="P89" s="48">
        <v>1</v>
      </c>
      <c r="Q89" s="48">
        <v>1</v>
      </c>
      <c r="R89" s="46">
        <v>0</v>
      </c>
      <c r="S89" s="48">
        <v>1</v>
      </c>
      <c r="T89" s="48">
        <v>1</v>
      </c>
      <c r="U89" s="48">
        <v>1</v>
      </c>
      <c r="V89" s="46">
        <v>0</v>
      </c>
      <c r="W89" s="48">
        <v>1</v>
      </c>
      <c r="X89" s="48">
        <v>1</v>
      </c>
      <c r="Y89" s="48">
        <v>1</v>
      </c>
    </row>
    <row r="90" spans="2:25">
      <c r="B90" s="1" t="s">
        <v>527</v>
      </c>
      <c r="C90" s="9" t="s">
        <v>353</v>
      </c>
      <c r="E90" s="10">
        <f>VLOOKUP(B90,'City Population Stats'!B:E,4,FALSE)</f>
        <v>1013400</v>
      </c>
      <c r="G90" s="47">
        <v>0.8</v>
      </c>
      <c r="H90" s="46">
        <v>0</v>
      </c>
      <c r="I90" s="48">
        <v>0.81</v>
      </c>
      <c r="J90" s="48">
        <v>0.82</v>
      </c>
      <c r="K90" s="48">
        <v>0.8</v>
      </c>
      <c r="L90" s="48">
        <v>0.82</v>
      </c>
      <c r="M90" s="48">
        <v>0.79</v>
      </c>
      <c r="N90" s="48">
        <v>0.76</v>
      </c>
      <c r="O90" s="48">
        <v>0.81</v>
      </c>
      <c r="P90" s="48">
        <v>0.81</v>
      </c>
      <c r="Q90" s="48">
        <v>0.77</v>
      </c>
      <c r="R90" s="46">
        <v>0</v>
      </c>
      <c r="S90" s="48">
        <v>0.8</v>
      </c>
      <c r="T90" s="48">
        <v>0.8</v>
      </c>
      <c r="U90" s="48">
        <v>0.79</v>
      </c>
      <c r="V90" s="46">
        <v>0</v>
      </c>
      <c r="W90" s="48">
        <v>0.8</v>
      </c>
      <c r="X90" s="48">
        <v>0.8</v>
      </c>
      <c r="Y90" s="48">
        <v>0.78</v>
      </c>
    </row>
    <row r="91" spans="2:25">
      <c r="B91" s="1" t="s">
        <v>528</v>
      </c>
      <c r="C91" s="9" t="s">
        <v>358</v>
      </c>
      <c r="E91" s="10">
        <f>VLOOKUP(B91,'City Population Stats'!B:E,4,FALSE)</f>
        <v>336744</v>
      </c>
      <c r="G91" s="47">
        <v>0.75</v>
      </c>
      <c r="H91" s="46">
        <v>0</v>
      </c>
      <c r="I91" s="48">
        <v>0.76</v>
      </c>
      <c r="J91" s="48">
        <v>0.76</v>
      </c>
      <c r="K91" s="48">
        <v>0.7</v>
      </c>
      <c r="L91" s="48">
        <v>0.77</v>
      </c>
      <c r="M91" s="48">
        <v>0.75</v>
      </c>
      <c r="N91" s="48">
        <v>0.7</v>
      </c>
      <c r="O91" s="48">
        <v>0.73</v>
      </c>
      <c r="P91" s="48">
        <v>0.75</v>
      </c>
      <c r="Q91" s="48">
        <v>0.72</v>
      </c>
      <c r="R91" s="46">
        <v>0</v>
      </c>
      <c r="S91" s="48">
        <v>0.76</v>
      </c>
      <c r="T91" s="48">
        <v>0.74</v>
      </c>
      <c r="U91" s="48">
        <v>0.74</v>
      </c>
      <c r="V91" s="46">
        <v>0</v>
      </c>
      <c r="W91" s="48">
        <v>0.76</v>
      </c>
      <c r="X91" s="48">
        <v>0.75</v>
      </c>
      <c r="Y91" s="48">
        <v>0.74</v>
      </c>
    </row>
    <row r="92" spans="2:25">
      <c r="B92" s="1" t="s">
        <v>529</v>
      </c>
      <c r="C92" s="9" t="s">
        <v>361</v>
      </c>
      <c r="E92" s="10">
        <f>VLOOKUP(B92,'City Population Stats'!B:E,4,FALSE)</f>
        <v>252383</v>
      </c>
      <c r="G92" s="47">
        <v>0.4</v>
      </c>
      <c r="H92" s="46">
        <v>0</v>
      </c>
      <c r="I92" s="48">
        <v>0.47</v>
      </c>
      <c r="J92" s="48">
        <v>0.53</v>
      </c>
      <c r="K92" s="48">
        <v>0.38</v>
      </c>
      <c r="L92" s="48">
        <v>0.43</v>
      </c>
      <c r="M92" s="48">
        <v>0.42</v>
      </c>
      <c r="N92" s="48">
        <v>0.45</v>
      </c>
      <c r="O92" s="48">
        <v>0.58</v>
      </c>
      <c r="P92" s="48">
        <v>0.48</v>
      </c>
      <c r="Q92" s="48">
        <v>0.38</v>
      </c>
      <c r="R92" s="46">
        <v>0</v>
      </c>
      <c r="S92" s="48">
        <v>0.49</v>
      </c>
      <c r="T92" s="48">
        <v>0.48</v>
      </c>
      <c r="U92" s="48">
        <v>0.37</v>
      </c>
      <c r="V92" s="46">
        <v>0</v>
      </c>
      <c r="W92" s="48">
        <v>0.38</v>
      </c>
      <c r="X92" s="48">
        <v>0.42</v>
      </c>
      <c r="Y92" s="48">
        <v>0.36</v>
      </c>
    </row>
    <row r="93" spans="2:25">
      <c r="B93" s="1" t="s">
        <v>530</v>
      </c>
      <c r="C93" s="9" t="s">
        <v>363</v>
      </c>
      <c r="E93" s="10">
        <f>VLOOKUP(B93,'City Population Stats'!B:E,4,FALSE)</f>
        <v>740227</v>
      </c>
      <c r="G93" s="47">
        <v>0.97</v>
      </c>
      <c r="H93" s="46">
        <v>0</v>
      </c>
      <c r="I93" s="48">
        <v>0.97</v>
      </c>
      <c r="J93" s="48">
        <v>0.97</v>
      </c>
      <c r="K93" s="48">
        <v>0.97</v>
      </c>
      <c r="L93" s="48">
        <v>0.97</v>
      </c>
      <c r="M93" s="48">
        <v>0.97</v>
      </c>
      <c r="N93" s="48">
        <v>0.96</v>
      </c>
      <c r="O93" s="48">
        <v>0.96</v>
      </c>
      <c r="P93" s="48">
        <v>0.97</v>
      </c>
      <c r="Q93" s="48">
        <v>0.97</v>
      </c>
      <c r="R93" s="46">
        <v>0</v>
      </c>
      <c r="S93" s="48">
        <v>0.98</v>
      </c>
      <c r="T93" s="48">
        <v>0.97</v>
      </c>
      <c r="U93" s="48">
        <v>0.97</v>
      </c>
      <c r="V93" s="46">
        <v>0</v>
      </c>
      <c r="W93" s="48">
        <v>0.97</v>
      </c>
      <c r="X93" s="48">
        <v>0.97</v>
      </c>
      <c r="Y93" s="48">
        <v>0.97</v>
      </c>
    </row>
    <row r="94" spans="2:25">
      <c r="B94" s="1" t="s">
        <v>531</v>
      </c>
      <c r="C94" s="9" t="s">
        <v>366</v>
      </c>
      <c r="E94" s="10">
        <f>VLOOKUP(B94,'City Population Stats'!B:E,4,FALSE)</f>
        <v>231598</v>
      </c>
      <c r="G94" s="47">
        <v>0.87</v>
      </c>
      <c r="H94" s="46">
        <v>0</v>
      </c>
      <c r="I94" s="48">
        <v>0.9</v>
      </c>
      <c r="J94" s="48">
        <v>0.88</v>
      </c>
      <c r="K94" s="48">
        <v>0.83</v>
      </c>
      <c r="L94" s="48">
        <v>0.92</v>
      </c>
      <c r="M94" s="48">
        <v>0.89</v>
      </c>
      <c r="N94" s="48">
        <v>0.89</v>
      </c>
      <c r="O94" s="48">
        <v>0.91</v>
      </c>
      <c r="P94" s="48">
        <v>0.88</v>
      </c>
      <c r="Q94" s="48">
        <v>0.87</v>
      </c>
      <c r="R94" s="46">
        <v>0</v>
      </c>
      <c r="S94" s="48">
        <v>0.9</v>
      </c>
      <c r="T94" s="48">
        <v>0.88</v>
      </c>
      <c r="U94" s="48">
        <v>0.84</v>
      </c>
      <c r="V94" s="46">
        <v>0</v>
      </c>
      <c r="W94" s="48">
        <v>0.87</v>
      </c>
      <c r="X94" s="48">
        <v>0.87</v>
      </c>
      <c r="Y94" s="48">
        <v>0.86</v>
      </c>
    </row>
    <row r="95" spans="2:25">
      <c r="B95" s="1" t="s">
        <v>532</v>
      </c>
      <c r="C95" s="9" t="s">
        <v>369</v>
      </c>
      <c r="E95" s="10">
        <f>VLOOKUP(B95,'City Population Stats'!B:E,4,FALSE)</f>
        <v>313929</v>
      </c>
      <c r="G95" s="47">
        <v>0.98</v>
      </c>
      <c r="H95" s="46">
        <v>0</v>
      </c>
      <c r="I95" s="48">
        <v>0.98</v>
      </c>
      <c r="J95" s="48">
        <v>0.97</v>
      </c>
      <c r="K95" s="48">
        <v>0.97</v>
      </c>
      <c r="L95" s="48">
        <v>0.98</v>
      </c>
      <c r="M95" s="48">
        <v>0.98</v>
      </c>
      <c r="N95" s="48">
        <v>0.99</v>
      </c>
      <c r="O95" s="48">
        <v>0.99</v>
      </c>
      <c r="P95" s="48">
        <v>0.98</v>
      </c>
      <c r="Q95" s="48">
        <v>0.98</v>
      </c>
      <c r="R95" s="46">
        <v>0</v>
      </c>
      <c r="S95" s="48">
        <v>0.98</v>
      </c>
      <c r="T95" s="48">
        <v>0.98</v>
      </c>
      <c r="U95" s="48">
        <v>0.98</v>
      </c>
      <c r="V95" s="46">
        <v>0</v>
      </c>
      <c r="W95" s="48">
        <v>0.97</v>
      </c>
      <c r="X95" s="48">
        <v>0.98</v>
      </c>
      <c r="Y95" s="48">
        <v>0.98</v>
      </c>
    </row>
    <row r="96" spans="2:25">
      <c r="B96" s="1" t="s">
        <v>533</v>
      </c>
      <c r="C96" s="9" t="s">
        <v>374</v>
      </c>
      <c r="E96" s="10">
        <f>VLOOKUP(B96,'City Population Stats'!B:E,4,FALSE)</f>
        <v>304197</v>
      </c>
      <c r="G96" s="47">
        <v>0.99</v>
      </c>
      <c r="H96" s="46">
        <v>0</v>
      </c>
      <c r="I96" s="48">
        <v>0.99</v>
      </c>
      <c r="J96" s="48">
        <v>0.99</v>
      </c>
      <c r="K96" s="48">
        <v>0.99</v>
      </c>
      <c r="L96" s="48">
        <v>0.98</v>
      </c>
      <c r="M96" s="48">
        <v>0.99</v>
      </c>
      <c r="N96" s="48">
        <v>0.99</v>
      </c>
      <c r="O96" s="48">
        <v>0.99</v>
      </c>
      <c r="P96" s="48">
        <v>0.99</v>
      </c>
      <c r="Q96" s="48">
        <v>0.99</v>
      </c>
      <c r="R96" s="46">
        <v>0</v>
      </c>
      <c r="S96" s="48">
        <v>0.99</v>
      </c>
      <c r="T96" s="48">
        <v>0.99</v>
      </c>
      <c r="U96" s="48">
        <v>0.99</v>
      </c>
      <c r="V96" s="46">
        <v>0</v>
      </c>
      <c r="W96" s="48">
        <v>0.99</v>
      </c>
      <c r="X96" s="48">
        <v>0.99</v>
      </c>
      <c r="Y96" s="48">
        <v>0.99</v>
      </c>
    </row>
    <row r="97" spans="2:25">
      <c r="B97" s="1" t="s">
        <v>534</v>
      </c>
      <c r="C97" s="9" t="s">
        <v>378</v>
      </c>
      <c r="E97" s="10">
        <f>VLOOKUP(B97,'City Population Stats'!B:E,4,FALSE)</f>
        <v>265119</v>
      </c>
      <c r="G97" s="47">
        <v>0.75</v>
      </c>
      <c r="H97" s="46">
        <v>0</v>
      </c>
      <c r="I97" s="48">
        <v>0.85</v>
      </c>
      <c r="J97" s="48">
        <v>0.72</v>
      </c>
      <c r="K97" s="48">
        <v>0.68</v>
      </c>
      <c r="L97" s="48">
        <v>0.72</v>
      </c>
      <c r="M97" s="48">
        <v>0.76</v>
      </c>
      <c r="N97" s="48">
        <v>0.73</v>
      </c>
      <c r="O97" s="48">
        <v>0.78</v>
      </c>
      <c r="P97" s="48">
        <v>0.8</v>
      </c>
      <c r="Q97" s="48">
        <v>0.72</v>
      </c>
      <c r="R97" s="46">
        <v>0</v>
      </c>
      <c r="S97" s="48">
        <v>0.78</v>
      </c>
      <c r="T97" s="48">
        <v>0.73</v>
      </c>
      <c r="U97" s="48">
        <v>0.72</v>
      </c>
      <c r="V97" s="46">
        <v>0</v>
      </c>
      <c r="W97" s="48">
        <v>0.78</v>
      </c>
      <c r="X97" s="48">
        <v>0.75</v>
      </c>
      <c r="Y97" s="48">
        <v>0.72</v>
      </c>
    </row>
    <row r="98" spans="2:25">
      <c r="B98" s="1" t="s">
        <v>535</v>
      </c>
      <c r="C98" s="9" t="s">
        <v>381</v>
      </c>
      <c r="E98" s="10">
        <f>VLOOKUP(B98,'City Population Stats'!B:E,4,FALSE)</f>
        <v>314573</v>
      </c>
      <c r="G98" s="47">
        <v>0.74</v>
      </c>
      <c r="H98" s="46">
        <v>0</v>
      </c>
      <c r="I98" s="48">
        <v>0.75</v>
      </c>
      <c r="J98" s="48">
        <v>0.74</v>
      </c>
      <c r="K98" s="48">
        <v>0.73</v>
      </c>
      <c r="L98" s="48">
        <v>0.74</v>
      </c>
      <c r="M98" s="48">
        <v>0.73</v>
      </c>
      <c r="N98" s="48">
        <v>0.76</v>
      </c>
      <c r="O98" s="48">
        <v>0.76</v>
      </c>
      <c r="P98" s="48">
        <v>0.74</v>
      </c>
      <c r="Q98" s="48">
        <v>0.73</v>
      </c>
      <c r="R98" s="46">
        <v>0</v>
      </c>
      <c r="S98" s="48">
        <v>0.77</v>
      </c>
      <c r="T98" s="48">
        <v>0.75</v>
      </c>
      <c r="U98" s="48">
        <v>0.71</v>
      </c>
      <c r="V98" s="46">
        <v>0</v>
      </c>
      <c r="W98" s="48">
        <v>0.74</v>
      </c>
      <c r="X98" s="48">
        <v>0.74</v>
      </c>
      <c r="Y98" s="48">
        <v>0.74</v>
      </c>
    </row>
    <row r="99" spans="2:25">
      <c r="B99" s="1" t="s">
        <v>536</v>
      </c>
      <c r="C99" s="9" t="s">
        <v>383</v>
      </c>
      <c r="E99" s="10">
        <f>VLOOKUP(B99,'City Population Stats'!B:E,4,FALSE)</f>
        <v>390996</v>
      </c>
      <c r="G99" s="47">
        <v>0.65</v>
      </c>
      <c r="H99" s="46">
        <v>0</v>
      </c>
      <c r="I99" s="48">
        <v>0.67</v>
      </c>
      <c r="J99" s="48">
        <v>0.67</v>
      </c>
      <c r="K99" s="48">
        <v>0.44</v>
      </c>
      <c r="L99" s="48">
        <v>0.56</v>
      </c>
      <c r="M99" s="48">
        <v>0.59</v>
      </c>
      <c r="N99" s="48">
        <v>0.61</v>
      </c>
      <c r="O99" s="48">
        <v>0.63</v>
      </c>
      <c r="P99" s="48">
        <v>0.65</v>
      </c>
      <c r="Q99" s="48">
        <v>0.64</v>
      </c>
      <c r="R99" s="46">
        <v>0</v>
      </c>
      <c r="S99" s="48">
        <v>0.69</v>
      </c>
      <c r="T99" s="48">
        <v>0.66</v>
      </c>
      <c r="U99" s="48">
        <v>0.65</v>
      </c>
      <c r="V99" s="46">
        <v>0</v>
      </c>
      <c r="W99" s="48">
        <v>0.62</v>
      </c>
      <c r="X99" s="48">
        <v>0.64</v>
      </c>
      <c r="Y99" s="48">
        <v>0.7</v>
      </c>
    </row>
    <row r="100" spans="2:25">
      <c r="B100" s="1" t="s">
        <v>537</v>
      </c>
      <c r="C100" s="9" t="s">
        <v>388</v>
      </c>
      <c r="E100" s="10">
        <f>VLOOKUP(B100,'City Population Stats'!B:E,4,FALSE)</f>
        <v>276602</v>
      </c>
      <c r="G100" s="47">
        <v>0.81</v>
      </c>
      <c r="H100" s="46">
        <v>0</v>
      </c>
      <c r="I100" s="48">
        <v>0.88</v>
      </c>
      <c r="J100" s="48">
        <v>0.85</v>
      </c>
      <c r="K100" s="48">
        <v>0.8</v>
      </c>
      <c r="L100" s="48">
        <v>0.81</v>
      </c>
      <c r="M100" s="48">
        <v>0.82</v>
      </c>
      <c r="N100" s="48">
        <v>0.68</v>
      </c>
      <c r="O100" s="48">
        <v>0.82</v>
      </c>
      <c r="P100" s="48">
        <v>0.87</v>
      </c>
      <c r="Q100" s="48">
        <v>0.77</v>
      </c>
      <c r="R100" s="46">
        <v>0</v>
      </c>
      <c r="S100" s="48">
        <v>0.83</v>
      </c>
      <c r="T100" s="48">
        <v>0.78</v>
      </c>
      <c r="U100" s="48">
        <v>0.77</v>
      </c>
      <c r="V100" s="46">
        <v>0</v>
      </c>
      <c r="W100" s="48">
        <v>0.83</v>
      </c>
      <c r="X100" s="48">
        <v>0.81</v>
      </c>
      <c r="Y100" s="48">
        <v>0.78</v>
      </c>
    </row>
    <row r="101" spans="2:25">
      <c r="B101" s="1" t="s">
        <v>538</v>
      </c>
      <c r="C101" s="9" t="s">
        <v>391</v>
      </c>
      <c r="E101" s="10">
        <f>VLOOKUP(B101,'City Population Stats'!B:E,4,FALSE)</f>
        <v>557827</v>
      </c>
      <c r="G101" s="47">
        <v>0.64</v>
      </c>
      <c r="H101" s="46">
        <v>0</v>
      </c>
      <c r="I101" s="48">
        <v>0.62</v>
      </c>
      <c r="J101" s="48">
        <v>0.66</v>
      </c>
      <c r="K101" s="48">
        <v>0.65</v>
      </c>
      <c r="L101" s="48">
        <v>0.64</v>
      </c>
      <c r="M101" s="48">
        <v>0.63</v>
      </c>
      <c r="N101" s="48">
        <v>0.59</v>
      </c>
      <c r="O101" s="48">
        <v>0.68</v>
      </c>
      <c r="P101" s="48">
        <v>0.66</v>
      </c>
      <c r="Q101" s="48">
        <v>0.61</v>
      </c>
      <c r="R101" s="46">
        <v>0</v>
      </c>
      <c r="S101" s="48">
        <v>0.68</v>
      </c>
      <c r="T101" s="48">
        <v>0.65</v>
      </c>
      <c r="U101" s="48">
        <v>0.6</v>
      </c>
      <c r="V101" s="46">
        <v>0</v>
      </c>
      <c r="W101" s="48">
        <v>0.64</v>
      </c>
      <c r="X101" s="48">
        <v>0.64</v>
      </c>
      <c r="Y101" s="48">
        <v>0.62</v>
      </c>
    </row>
    <row r="102" spans="2:25">
      <c r="B102" s="1" t="s">
        <v>539</v>
      </c>
      <c r="C102" s="9" t="s">
        <v>394</v>
      </c>
      <c r="E102" s="10">
        <f>VLOOKUP(B102,'City Population Stats'!B:E,4,FALSE)</f>
        <v>405327</v>
      </c>
      <c r="G102" s="47">
        <v>0.6</v>
      </c>
      <c r="H102" s="46">
        <v>0</v>
      </c>
      <c r="I102" s="48">
        <v>0.69</v>
      </c>
      <c r="J102" s="48">
        <v>0.64</v>
      </c>
      <c r="K102" s="48">
        <v>0.48</v>
      </c>
      <c r="L102" s="48">
        <v>0.59</v>
      </c>
      <c r="M102" s="48">
        <v>0.62</v>
      </c>
      <c r="N102" s="48">
        <v>0.58</v>
      </c>
      <c r="O102" s="48">
        <v>0.62</v>
      </c>
      <c r="P102" s="48">
        <v>0.64</v>
      </c>
      <c r="Q102" s="48">
        <v>0.56</v>
      </c>
      <c r="R102" s="46">
        <v>0</v>
      </c>
      <c r="S102" s="48">
        <v>0.67</v>
      </c>
      <c r="T102" s="48">
        <v>0.62</v>
      </c>
      <c r="U102" s="48">
        <v>0.56</v>
      </c>
      <c r="V102" s="46">
        <v>0</v>
      </c>
      <c r="W102" s="48">
        <v>0.6</v>
      </c>
      <c r="X102" s="48">
        <v>0.6</v>
      </c>
      <c r="Y102" s="48">
        <v>0.58</v>
      </c>
    </row>
    <row r="103" spans="2:25">
      <c r="B103" s="1" t="s">
        <v>540</v>
      </c>
      <c r="C103" s="9" t="s">
        <v>398</v>
      </c>
      <c r="E103" s="10">
        <f>VLOOKUP(B103,'City Population Stats'!B:E,4,FALSE)</f>
        <v>453291</v>
      </c>
      <c r="G103" s="47">
        <v>0.63</v>
      </c>
      <c r="H103" s="46">
        <v>0</v>
      </c>
      <c r="I103" s="48">
        <v>0.64</v>
      </c>
      <c r="J103" s="48">
        <v>0.63</v>
      </c>
      <c r="K103" s="48">
        <v>0.65</v>
      </c>
      <c r="L103" s="48">
        <v>0.64</v>
      </c>
      <c r="M103" s="48">
        <v>0.62</v>
      </c>
      <c r="N103" s="48">
        <v>0.57</v>
      </c>
      <c r="O103" s="48">
        <v>0.63</v>
      </c>
      <c r="P103" s="48">
        <v>0.64</v>
      </c>
      <c r="Q103" s="48">
        <v>0.62</v>
      </c>
      <c r="R103" s="46">
        <v>0</v>
      </c>
      <c r="S103" s="48">
        <v>0.64</v>
      </c>
      <c r="T103" s="48">
        <v>0.63</v>
      </c>
      <c r="U103" s="48">
        <v>0.64</v>
      </c>
      <c r="V103" s="46">
        <v>0</v>
      </c>
      <c r="W103" s="48">
        <v>0.63</v>
      </c>
      <c r="X103" s="48">
        <v>0.63</v>
      </c>
      <c r="Y103" s="48">
        <v>0.64</v>
      </c>
    </row>
    <row r="104" spans="2:25">
      <c r="B104" s="1" t="s">
        <v>541</v>
      </c>
      <c r="C104" s="9" t="s">
        <v>404</v>
      </c>
      <c r="E104" s="10">
        <f>VLOOKUP(B104,'City Population Stats'!B:E,4,FALSE)</f>
        <v>706137</v>
      </c>
      <c r="G104" s="47">
        <v>0.98</v>
      </c>
      <c r="H104" s="46">
        <v>0</v>
      </c>
      <c r="I104" s="48">
        <v>0.98</v>
      </c>
      <c r="J104" s="48">
        <v>0.99</v>
      </c>
      <c r="K104" s="48">
        <v>0.99</v>
      </c>
      <c r="L104" s="48">
        <v>0.99</v>
      </c>
      <c r="M104" s="48">
        <v>0.98</v>
      </c>
      <c r="N104" s="48">
        <v>0.94</v>
      </c>
      <c r="O104" s="48">
        <v>0.98</v>
      </c>
      <c r="P104" s="48">
        <v>0.98</v>
      </c>
      <c r="Q104" s="48">
        <v>0.99</v>
      </c>
      <c r="R104" s="46">
        <v>0</v>
      </c>
      <c r="S104" s="48">
        <v>0.98</v>
      </c>
      <c r="T104" s="48">
        <v>0.98</v>
      </c>
      <c r="U104" s="48">
        <v>0.99</v>
      </c>
      <c r="V104" s="46">
        <v>0</v>
      </c>
      <c r="W104" s="48">
        <v>0.98</v>
      </c>
      <c r="X104" s="48">
        <v>0.99</v>
      </c>
      <c r="Y104" s="48">
        <v>0.98</v>
      </c>
    </row>
    <row r="105" spans="2:25">
      <c r="B105" s="1" t="s">
        <v>542</v>
      </c>
      <c r="C105" s="9" t="s">
        <v>408</v>
      </c>
      <c r="E105" s="10">
        <f>VLOOKUP(B105,'City Population Stats'!B:E,4,FALSE)</f>
        <v>399411</v>
      </c>
      <c r="G105" s="47">
        <v>0.54</v>
      </c>
      <c r="H105" s="46">
        <v>0</v>
      </c>
      <c r="I105" s="48">
        <v>0.65</v>
      </c>
      <c r="J105" s="48">
        <v>0.65</v>
      </c>
      <c r="K105" s="48">
        <v>0.43</v>
      </c>
      <c r="L105" s="48">
        <v>0.54</v>
      </c>
      <c r="M105" s="48">
        <v>0.56</v>
      </c>
      <c r="N105" s="48">
        <v>0.52</v>
      </c>
      <c r="O105" s="48">
        <v>0.56</v>
      </c>
      <c r="P105" s="48">
        <v>0.61</v>
      </c>
      <c r="Q105" s="48">
        <v>0.49</v>
      </c>
      <c r="R105" s="46">
        <v>0</v>
      </c>
      <c r="S105" s="48">
        <v>0.63</v>
      </c>
      <c r="T105" s="48">
        <v>0.58</v>
      </c>
      <c r="U105" s="48">
        <v>0.48</v>
      </c>
      <c r="V105" s="46">
        <v>0</v>
      </c>
      <c r="W105" s="48">
        <v>0.55</v>
      </c>
      <c r="X105" s="48">
        <v>0.53</v>
      </c>
      <c r="Y105" s="48">
        <v>0.53</v>
      </c>
    </row>
    <row r="106" spans="2:25">
      <c r="B106" s="1" t="s">
        <v>543</v>
      </c>
      <c r="C106" s="9" t="s">
        <v>410</v>
      </c>
      <c r="E106" s="10">
        <f>VLOOKUP(B106,'City Population Stats'!B:E,4,FALSE)</f>
        <v>252154</v>
      </c>
      <c r="G106" s="47">
        <v>0.38</v>
      </c>
      <c r="H106" s="46">
        <v>0</v>
      </c>
      <c r="I106" s="48">
        <v>0.48</v>
      </c>
      <c r="J106" s="48">
        <v>0.38</v>
      </c>
      <c r="K106" s="48">
        <v>0.27</v>
      </c>
      <c r="L106" s="48">
        <v>0.38</v>
      </c>
      <c r="M106" s="48">
        <v>0.37</v>
      </c>
      <c r="N106" s="48">
        <v>0.5</v>
      </c>
      <c r="O106" s="48">
        <v>0.39</v>
      </c>
      <c r="P106" s="48">
        <v>0.44</v>
      </c>
      <c r="Q106" s="48">
        <v>0.3</v>
      </c>
      <c r="R106" s="46">
        <v>0</v>
      </c>
      <c r="S106" s="48">
        <v>0.47</v>
      </c>
      <c r="T106" s="48">
        <v>0.36</v>
      </c>
      <c r="U106" s="48">
        <v>0.32</v>
      </c>
      <c r="V106" s="46">
        <v>0</v>
      </c>
      <c r="W106" s="48">
        <v>0.38</v>
      </c>
      <c r="X106" s="48">
        <v>0.38</v>
      </c>
      <c r="Y106" s="48">
        <v>0.37</v>
      </c>
    </row>
    <row r="107" spans="7:25">
      <c r="G107" s="45"/>
      <c r="H107" s="49"/>
      <c r="I107" s="55"/>
      <c r="J107" s="55"/>
      <c r="K107" s="55"/>
      <c r="L107" s="55"/>
      <c r="M107" s="55"/>
      <c r="N107" s="55"/>
      <c r="O107" s="55"/>
      <c r="P107" s="55"/>
      <c r="Q107" s="55"/>
      <c r="R107" s="49"/>
      <c r="S107" s="55"/>
      <c r="T107" s="55"/>
      <c r="U107" s="55"/>
      <c r="V107" s="49"/>
      <c r="W107" s="55"/>
      <c r="X107" s="55"/>
      <c r="Y107" s="55"/>
    </row>
    <row r="108" spans="3:25">
      <c r="C108" s="50" t="s">
        <v>558</v>
      </c>
      <c r="E108" s="51"/>
      <c r="G108" s="52">
        <v>0.749161826362485</v>
      </c>
      <c r="H108" s="46">
        <v>0</v>
      </c>
      <c r="I108" s="56">
        <v>0.760988038852799</v>
      </c>
      <c r="J108" s="56">
        <v>0.757715478737622</v>
      </c>
      <c r="K108" s="56">
        <v>0.723226023598664</v>
      </c>
      <c r="L108" s="56">
        <v>0.747106596749936</v>
      </c>
      <c r="M108" s="56">
        <v>0.738331145677103</v>
      </c>
      <c r="N108" s="56">
        <v>0.73318496389993</v>
      </c>
      <c r="O108" s="56">
        <v>0.752308923663721</v>
      </c>
      <c r="P108" s="56">
        <v>0.762450858750553</v>
      </c>
      <c r="Q108" s="56">
        <v>0.728620357950959</v>
      </c>
      <c r="R108" s="46">
        <v>0</v>
      </c>
      <c r="S108" s="56">
        <v>0.77257539520747</v>
      </c>
      <c r="T108" s="56">
        <v>0.749677276070241</v>
      </c>
      <c r="U108" s="56">
        <v>0.733929441532019</v>
      </c>
      <c r="V108" s="46">
        <v>0</v>
      </c>
      <c r="W108" s="56">
        <v>0.748124428559394</v>
      </c>
      <c r="X108" s="56">
        <v>0.749984228320294</v>
      </c>
      <c r="Y108" s="56">
        <v>0.744177679598027</v>
      </c>
    </row>
    <row r="109" spans="3:25">
      <c r="C109" s="9" t="s">
        <v>559</v>
      </c>
      <c r="D109" s="6"/>
      <c r="E109" s="8"/>
      <c r="F109" s="6"/>
      <c r="G109" s="47">
        <v>0.72</v>
      </c>
      <c r="H109" s="46">
        <v>0</v>
      </c>
      <c r="I109" s="48">
        <v>0.74</v>
      </c>
      <c r="J109" s="48">
        <v>0.72</v>
      </c>
      <c r="K109" s="48">
        <v>0.71</v>
      </c>
      <c r="L109" s="48">
        <v>0.73</v>
      </c>
      <c r="M109" s="48">
        <v>0.72</v>
      </c>
      <c r="N109" s="48">
        <v>0.71</v>
      </c>
      <c r="O109" s="48">
        <v>0.72</v>
      </c>
      <c r="P109" s="48">
        <v>0.74</v>
      </c>
      <c r="Q109" s="48">
        <v>0.71</v>
      </c>
      <c r="R109" s="46">
        <v>0</v>
      </c>
      <c r="S109" s="48">
        <v>0.74</v>
      </c>
      <c r="T109" s="48">
        <v>0.72</v>
      </c>
      <c r="U109" s="48">
        <v>0.72</v>
      </c>
      <c r="V109" s="46">
        <v>0</v>
      </c>
      <c r="W109" s="48">
        <v>0.72</v>
      </c>
      <c r="X109" s="48">
        <v>0.73</v>
      </c>
      <c r="Y109" s="48">
        <v>0.72</v>
      </c>
    </row>
    <row r="110" spans="3:25">
      <c r="C110" s="4" t="s">
        <v>560</v>
      </c>
      <c r="E110" s="53"/>
      <c r="G110" s="54">
        <v>0.71969696969697</v>
      </c>
      <c r="H110" s="46">
        <v>0</v>
      </c>
      <c r="I110" s="57">
        <v>0.735454545454545</v>
      </c>
      <c r="J110" s="57">
        <v>0.727070707070707</v>
      </c>
      <c r="K110" s="57">
        <v>0.692121212121212</v>
      </c>
      <c r="L110" s="57">
        <v>0.718383838383838</v>
      </c>
      <c r="M110" s="57">
        <v>0.714141414141414</v>
      </c>
      <c r="N110" s="57">
        <v>0.708080808080808</v>
      </c>
      <c r="O110" s="57">
        <v>0.724646464646465</v>
      </c>
      <c r="P110" s="57">
        <v>0.734848484848485</v>
      </c>
      <c r="Q110" s="57">
        <v>0.70030303030303</v>
      </c>
      <c r="R110" s="46">
        <v>0</v>
      </c>
      <c r="S110" s="57">
        <v>0.745858585858586</v>
      </c>
      <c r="T110" s="57">
        <v>0.721515151515152</v>
      </c>
      <c r="U110" s="57">
        <v>0.703434343434343</v>
      </c>
      <c r="V110" s="46">
        <v>0</v>
      </c>
      <c r="W110" s="57">
        <v>0.719393939393939</v>
      </c>
      <c r="X110" s="57">
        <v>0.72040404040404</v>
      </c>
      <c r="Y110" s="57">
        <v>0.714343434343434</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U109"/>
  <sheetViews>
    <sheetView showGridLines="0" workbookViewId="0">
      <selection activeCell="C1" sqref="C1"/>
    </sheetView>
  </sheetViews>
  <sheetFormatPr defaultColWidth="9.10619469026549" defaultRowHeight="12.75"/>
  <cols>
    <col min="1" max="1" width="9.10619469026549" style="1"/>
    <col min="2" max="2" width="8.33628318584071" style="1" hidden="1" customWidth="1"/>
    <col min="3" max="3" width="28.6637168141593" style="1" customWidth="1"/>
    <col min="4" max="4" width="1.44247787610619" style="14" customWidth="1"/>
    <col min="5" max="6" width="16.4424778761062" style="1" customWidth="1"/>
    <col min="7" max="7" width="2.7787610619469" style="14" customWidth="1"/>
    <col min="8" max="8" width="21.6637168141593" style="1" customWidth="1"/>
    <col min="9" max="9" width="8.7787610619469" style="14" customWidth="1"/>
    <col min="10" max="15" width="9.10619469026549" style="1"/>
    <col min="16" max="16" width="12.8849557522124" style="1" customWidth="1"/>
    <col min="17" max="17" width="9.10619469026549" style="1"/>
    <col min="18" max="18" width="13.8849557522124" style="1" customWidth="1"/>
    <col min="19" max="19" width="1.10619469026549" style="14" customWidth="1"/>
    <col min="20" max="20" width="21.3362831858407" style="1" customWidth="1"/>
    <col min="21" max="21" width="18.7787610619469" style="1" customWidth="1"/>
    <col min="22" max="16384" width="9.10619469026549" style="1"/>
  </cols>
  <sheetData>
    <row r="1" ht="15" spans="2:4">
      <c r="B1" s="21"/>
      <c r="C1" s="2" t="s">
        <v>592</v>
      </c>
      <c r="D1" s="15"/>
    </row>
    <row r="2" spans="2:4">
      <c r="B2" s="3"/>
      <c r="C2" s="3" t="s">
        <v>593</v>
      </c>
      <c r="D2" s="16"/>
    </row>
    <row r="3" spans="2:4">
      <c r="B3" s="3"/>
      <c r="C3" s="23" t="s">
        <v>594</v>
      </c>
      <c r="D3" s="24"/>
    </row>
    <row r="4" spans="2:4">
      <c r="B4" s="3"/>
      <c r="C4" s="3" t="s">
        <v>595</v>
      </c>
      <c r="D4" s="16"/>
    </row>
    <row r="5" spans="2:4">
      <c r="B5" s="3"/>
      <c r="C5" s="3"/>
      <c r="D5" s="16"/>
    </row>
    <row r="6" ht="13.5" spans="2:20">
      <c r="B6" s="3"/>
      <c r="E6" s="25" t="s">
        <v>596</v>
      </c>
      <c r="F6" s="25"/>
      <c r="G6" s="25"/>
      <c r="H6" s="25"/>
      <c r="J6" s="25" t="s">
        <v>597</v>
      </c>
      <c r="K6" s="25"/>
      <c r="L6" s="25"/>
      <c r="M6" s="25"/>
      <c r="N6" s="25"/>
      <c r="O6" s="25"/>
      <c r="P6" s="25"/>
      <c r="Q6" s="25"/>
      <c r="R6" s="25"/>
      <c r="S6" s="25"/>
      <c r="T6" s="25"/>
    </row>
    <row r="7" ht="41.4" customHeight="1" spans="5:20">
      <c r="E7" s="26" t="s">
        <v>598</v>
      </c>
      <c r="F7" s="26"/>
      <c r="H7" s="27" t="s">
        <v>599</v>
      </c>
      <c r="J7" s="26" t="s">
        <v>600</v>
      </c>
      <c r="K7" s="26"/>
      <c r="L7" s="26"/>
      <c r="M7" s="26"/>
      <c r="N7" s="26"/>
      <c r="O7" s="26"/>
      <c r="P7" s="26"/>
      <c r="Q7" s="26"/>
      <c r="R7" s="26"/>
      <c r="T7" s="27" t="s">
        <v>601</v>
      </c>
    </row>
    <row r="8" ht="25.5" spans="2:20">
      <c r="B8" s="4" t="s">
        <v>27</v>
      </c>
      <c r="C8" s="4" t="s">
        <v>572</v>
      </c>
      <c r="D8" s="17"/>
      <c r="E8" s="28" t="s">
        <v>602</v>
      </c>
      <c r="F8" s="28" t="s">
        <v>603</v>
      </c>
      <c r="G8" s="29"/>
      <c r="H8" s="30"/>
      <c r="I8" s="32"/>
      <c r="J8" s="28" t="s">
        <v>574</v>
      </c>
      <c r="K8" s="28" t="s">
        <v>575</v>
      </c>
      <c r="L8" s="28" t="s">
        <v>576</v>
      </c>
      <c r="M8" s="28" t="s">
        <v>577</v>
      </c>
      <c r="N8" s="28" t="s">
        <v>578</v>
      </c>
      <c r="O8" s="28" t="s">
        <v>579</v>
      </c>
      <c r="P8" s="28" t="s">
        <v>580</v>
      </c>
      <c r="Q8" s="28" t="s">
        <v>582</v>
      </c>
      <c r="R8" s="28" t="s">
        <v>604</v>
      </c>
      <c r="S8" s="32"/>
      <c r="T8" s="30"/>
    </row>
    <row r="9" spans="2:20">
      <c r="B9" s="1" t="s">
        <v>437</v>
      </c>
      <c r="C9" s="5" t="s">
        <v>37</v>
      </c>
      <c r="D9" s="5"/>
      <c r="E9" s="31">
        <v>-0.0258932544235382</v>
      </c>
      <c r="F9" s="31">
        <v>0.902381604412361</v>
      </c>
      <c r="G9" s="32"/>
      <c r="H9" s="33">
        <v>-0.487954078768768</v>
      </c>
      <c r="I9" s="32"/>
      <c r="J9" s="31">
        <v>0.227021293368603</v>
      </c>
      <c r="K9" s="31">
        <v>-0.00897529706464195</v>
      </c>
      <c r="L9" s="31">
        <v>0.000451976418285316</v>
      </c>
      <c r="M9" s="31"/>
      <c r="N9" s="31">
        <v>-0.0685106363297413</v>
      </c>
      <c r="O9" s="31"/>
      <c r="P9" s="31">
        <v>-0.0333742157463663</v>
      </c>
      <c r="Q9" s="31">
        <v>0.318644003360581</v>
      </c>
      <c r="R9" s="31">
        <v>-0.0151755407771038</v>
      </c>
      <c r="S9" s="32"/>
      <c r="T9" s="33">
        <v>-0.253153663330842</v>
      </c>
    </row>
    <row r="10" spans="2:21">
      <c r="B10" s="1" t="s">
        <v>440</v>
      </c>
      <c r="C10" s="9" t="s">
        <v>41</v>
      </c>
      <c r="D10" s="5"/>
      <c r="E10" s="34">
        <v>-0.368414589959815</v>
      </c>
      <c r="F10" s="34">
        <v>3.08802632293327</v>
      </c>
      <c r="G10" s="35"/>
      <c r="H10" s="36">
        <v>-0.845503587927821</v>
      </c>
      <c r="I10" s="35"/>
      <c r="J10" s="34">
        <v>0.0357072821747215</v>
      </c>
      <c r="K10" s="34">
        <v>-0.597962929258787</v>
      </c>
      <c r="L10" s="34">
        <v>0.332182381419167</v>
      </c>
      <c r="M10" s="34"/>
      <c r="N10" s="34">
        <v>2.09987749557531</v>
      </c>
      <c r="O10" s="34">
        <v>-0.0237391758037657</v>
      </c>
      <c r="P10" s="34"/>
      <c r="Q10" s="34">
        <v>3.24541041818852</v>
      </c>
      <c r="R10" s="34">
        <v>-0.608313139336493</v>
      </c>
      <c r="S10" s="35"/>
      <c r="T10" s="36">
        <v>-0.907738756563741</v>
      </c>
      <c r="U10" s="37"/>
    </row>
    <row r="11" spans="2:20">
      <c r="B11" s="1" t="s">
        <v>443</v>
      </c>
      <c r="C11" s="11" t="s">
        <v>45</v>
      </c>
      <c r="D11" s="17"/>
      <c r="E11" s="34">
        <v>-0.293257683274383</v>
      </c>
      <c r="F11" s="34">
        <v>0.356107065913908</v>
      </c>
      <c r="G11" s="35"/>
      <c r="H11" s="36">
        <v>-0.478844751502826</v>
      </c>
      <c r="I11" s="35"/>
      <c r="J11" s="34">
        <v>0.0622544066259505</v>
      </c>
      <c r="K11" s="34">
        <v>-0.242025882475461</v>
      </c>
      <c r="L11" s="34">
        <v>-0.348642962928208</v>
      </c>
      <c r="M11" s="34"/>
      <c r="N11" s="34">
        <v>-0.318612905439848</v>
      </c>
      <c r="O11" s="34">
        <v>-0.171348161926417</v>
      </c>
      <c r="P11" s="34">
        <v>-0.0868137124759999</v>
      </c>
      <c r="Q11" s="34">
        <v>0.652505282406633</v>
      </c>
      <c r="R11" s="34">
        <v>-0.240600912360539</v>
      </c>
      <c r="S11" s="35"/>
      <c r="T11" s="36">
        <v>-0.540455880489879</v>
      </c>
    </row>
    <row r="12" spans="2:20">
      <c r="B12" s="1" t="s">
        <v>445</v>
      </c>
      <c r="C12" s="9" t="s">
        <v>51</v>
      </c>
      <c r="D12" s="5"/>
      <c r="E12" s="34">
        <v>-0.436253177104294</v>
      </c>
      <c r="F12" s="34">
        <v>0.51581740130841</v>
      </c>
      <c r="G12" s="35"/>
      <c r="H12" s="36">
        <v>-0.628090551698055</v>
      </c>
      <c r="I12" s="35"/>
      <c r="J12" s="34">
        <v>-0.0013623128530259</v>
      </c>
      <c r="K12" s="34">
        <v>-0.526951071656412</v>
      </c>
      <c r="L12" s="34">
        <v>0.0393622981257413</v>
      </c>
      <c r="M12" s="34"/>
      <c r="N12" s="34">
        <v>0.140653721327633</v>
      </c>
      <c r="O12" s="34"/>
      <c r="P12" s="34"/>
      <c r="Q12" s="34">
        <v>0.541341266448634</v>
      </c>
      <c r="R12" s="34">
        <v>-0.526951071656412</v>
      </c>
      <c r="S12" s="35"/>
      <c r="T12" s="36">
        <v>-0.693092677770569</v>
      </c>
    </row>
    <row r="13" spans="2:20">
      <c r="B13" s="1" t="s">
        <v>446</v>
      </c>
      <c r="C13" s="9" t="s">
        <v>53</v>
      </c>
      <c r="D13" s="5"/>
      <c r="E13" s="34">
        <v>-0.18702774054312</v>
      </c>
      <c r="F13" s="34">
        <v>0.225339793064909</v>
      </c>
      <c r="G13" s="35"/>
      <c r="H13" s="36">
        <v>-0.336533209028291</v>
      </c>
      <c r="I13" s="35"/>
      <c r="J13" s="34">
        <v>-0.378270791110741</v>
      </c>
      <c r="K13" s="34">
        <v>-0.225629591853311</v>
      </c>
      <c r="L13" s="34">
        <v>-0.442612997526828</v>
      </c>
      <c r="M13" s="34"/>
      <c r="N13" s="34">
        <v>0.0774023048548202</v>
      </c>
      <c r="O13" s="34"/>
      <c r="P13" s="34"/>
      <c r="Q13" s="34">
        <v>0.111049648772381</v>
      </c>
      <c r="R13" s="34">
        <v>-0.265424647220596</v>
      </c>
      <c r="S13" s="35"/>
      <c r="T13" s="36">
        <v>-0.3388456082866</v>
      </c>
    </row>
    <row r="14" spans="2:20">
      <c r="B14" s="1" t="s">
        <v>447</v>
      </c>
      <c r="C14" s="9" t="s">
        <v>57</v>
      </c>
      <c r="D14" s="5"/>
      <c r="E14" s="34">
        <v>0.00548227491269393</v>
      </c>
      <c r="F14" s="34">
        <v>0.486076627855943</v>
      </c>
      <c r="G14" s="35"/>
      <c r="H14" s="36">
        <v>-0.323398098349038</v>
      </c>
      <c r="I14" s="35"/>
      <c r="J14" s="34">
        <v>0.0283266479310333</v>
      </c>
      <c r="K14" s="34">
        <v>-0.352514540704663</v>
      </c>
      <c r="L14" s="34">
        <v>-0.523214309632046</v>
      </c>
      <c r="M14" s="34"/>
      <c r="N14" s="34">
        <v>-0.190157215984367</v>
      </c>
      <c r="O14" s="34"/>
      <c r="P14" s="34"/>
      <c r="Q14" s="34">
        <v>0.751050903104978</v>
      </c>
      <c r="R14" s="34">
        <v>-0.108851921786877</v>
      </c>
      <c r="S14" s="35"/>
      <c r="T14" s="36">
        <v>-0.491078143165094</v>
      </c>
    </row>
    <row r="15" spans="2:20">
      <c r="B15" s="1" t="s">
        <v>448</v>
      </c>
      <c r="C15" s="9" t="s">
        <v>61</v>
      </c>
      <c r="D15" s="5"/>
      <c r="E15" s="34">
        <v>-0.333008339992676</v>
      </c>
      <c r="F15" s="34">
        <v>0.460042617194621</v>
      </c>
      <c r="G15" s="35"/>
      <c r="H15" s="36">
        <v>-0.543169726778639</v>
      </c>
      <c r="I15" s="35"/>
      <c r="J15" s="34">
        <v>-0.333110424295635</v>
      </c>
      <c r="K15" s="34">
        <v>-0.248386804869926</v>
      </c>
      <c r="L15" s="34">
        <v>0.201325060672213</v>
      </c>
      <c r="M15" s="34"/>
      <c r="N15" s="34">
        <v>0.0772344012028954</v>
      </c>
      <c r="O15" s="34">
        <v>0.0419479692142526</v>
      </c>
      <c r="P15" s="34"/>
      <c r="Q15" s="34">
        <v>0.89117836876843</v>
      </c>
      <c r="R15" s="34">
        <v>-0.426188319028541</v>
      </c>
      <c r="S15" s="35"/>
      <c r="T15" s="36">
        <v>-0.696585107165531</v>
      </c>
    </row>
    <row r="16" spans="2:20">
      <c r="B16" s="1" t="s">
        <v>449</v>
      </c>
      <c r="C16" s="9" t="s">
        <v>64</v>
      </c>
      <c r="D16" s="5"/>
      <c r="E16" s="34">
        <v>-0.321268371395984</v>
      </c>
      <c r="F16" s="34">
        <v>0.413346446860172</v>
      </c>
      <c r="G16" s="35"/>
      <c r="H16" s="36">
        <v>-0.519769811156586</v>
      </c>
      <c r="I16" s="35"/>
      <c r="J16" s="34">
        <v>0.297507925265573</v>
      </c>
      <c r="K16" s="34">
        <v>-0.119511877807573</v>
      </c>
      <c r="L16" s="34">
        <v>-0.279390175488037</v>
      </c>
      <c r="M16" s="34"/>
      <c r="N16" s="34">
        <v>-0.246542130568891</v>
      </c>
      <c r="O16" s="34"/>
      <c r="P16" s="34"/>
      <c r="Q16" s="34">
        <v>0.528791056116273</v>
      </c>
      <c r="R16" s="34">
        <v>0.00901899447973098</v>
      </c>
      <c r="S16" s="35"/>
      <c r="T16" s="36">
        <v>-0.339988947653459</v>
      </c>
    </row>
    <row r="17" spans="2:21">
      <c r="B17" s="1" t="s">
        <v>451</v>
      </c>
      <c r="C17" s="9" t="s">
        <v>69</v>
      </c>
      <c r="D17" s="5"/>
      <c r="E17" s="34">
        <v>-0.103757696201278</v>
      </c>
      <c r="F17" s="34">
        <v>0.482389715467171</v>
      </c>
      <c r="G17" s="35"/>
      <c r="H17" s="36">
        <v>-0.395407097332405</v>
      </c>
      <c r="I17" s="35"/>
      <c r="J17" s="34">
        <v>-0.249277462398394</v>
      </c>
      <c r="K17" s="34">
        <v>-0.358395199927011</v>
      </c>
      <c r="L17" s="34">
        <v>0.102650917332318</v>
      </c>
      <c r="M17" s="34"/>
      <c r="N17" s="34">
        <v>0.156597598883164</v>
      </c>
      <c r="O17" s="34"/>
      <c r="P17" s="34"/>
      <c r="Q17" s="34">
        <v>1.35725496278219</v>
      </c>
      <c r="R17" s="34">
        <v>-0.2467607589031</v>
      </c>
      <c r="S17" s="35"/>
      <c r="T17" s="36">
        <v>-0.680459167597396</v>
      </c>
      <c r="U17" s="37"/>
    </row>
    <row r="18" spans="2:20">
      <c r="B18" s="1" t="s">
        <v>452</v>
      </c>
      <c r="C18" s="9" t="s">
        <v>73</v>
      </c>
      <c r="D18" s="5"/>
      <c r="E18" s="34">
        <v>-0.00779602489949816</v>
      </c>
      <c r="F18" s="34">
        <v>-0.024385645923872</v>
      </c>
      <c r="G18" s="35"/>
      <c r="H18" s="36">
        <v>0.0170042918616804</v>
      </c>
      <c r="I18" s="35"/>
      <c r="J18" s="34">
        <v>0.0850917752519371</v>
      </c>
      <c r="K18" s="34">
        <v>0.0357796910023751</v>
      </c>
      <c r="L18" s="34">
        <v>-0.22986745355977</v>
      </c>
      <c r="M18" s="34"/>
      <c r="N18" s="34">
        <v>0.00319632658394187</v>
      </c>
      <c r="O18" s="34"/>
      <c r="P18" s="34"/>
      <c r="Q18" s="34">
        <v>-0.125575483847806</v>
      </c>
      <c r="R18" s="34">
        <v>0.254727505741756</v>
      </c>
      <c r="S18" s="35"/>
      <c r="T18" s="36">
        <v>0.43491802983126</v>
      </c>
    </row>
    <row r="19" spans="2:20">
      <c r="B19" s="1" t="s">
        <v>454</v>
      </c>
      <c r="C19" s="9" t="s">
        <v>76</v>
      </c>
      <c r="D19" s="5"/>
      <c r="E19" s="34">
        <v>-0.14239851035407</v>
      </c>
      <c r="F19" s="34">
        <v>0.795666249254646</v>
      </c>
      <c r="G19" s="35"/>
      <c r="H19" s="36">
        <v>-0.522404855971562</v>
      </c>
      <c r="I19" s="35"/>
      <c r="J19" s="34">
        <v>0.244358336098384</v>
      </c>
      <c r="K19" s="34">
        <v>-0.415345890844147</v>
      </c>
      <c r="L19" s="34">
        <v>-0.47179341393728</v>
      </c>
      <c r="M19" s="34"/>
      <c r="N19" s="34">
        <v>-0.208541819124687</v>
      </c>
      <c r="O19" s="34"/>
      <c r="P19" s="34"/>
      <c r="Q19" s="34">
        <v>-0.138317782520371</v>
      </c>
      <c r="R19" s="34">
        <v>0.260258685726552</v>
      </c>
      <c r="S19" s="35"/>
      <c r="T19" s="36">
        <v>0.462556203756399</v>
      </c>
    </row>
    <row r="20" spans="2:20">
      <c r="B20" s="1" t="s">
        <v>455</v>
      </c>
      <c r="C20" s="9" t="s">
        <v>78</v>
      </c>
      <c r="D20" s="5"/>
      <c r="E20" s="34">
        <v>0.0711591167510226</v>
      </c>
      <c r="F20" s="34">
        <v>1.79830641379639</v>
      </c>
      <c r="G20" s="35"/>
      <c r="H20" s="36">
        <v>-0.617211642457718</v>
      </c>
      <c r="I20" s="35"/>
      <c r="J20" s="34">
        <v>-0.212508098776198</v>
      </c>
      <c r="K20" s="34">
        <v>-0.558006000731635</v>
      </c>
      <c r="L20" s="34">
        <v>-0.215973944266383</v>
      </c>
      <c r="M20" s="34"/>
      <c r="N20" s="34">
        <v>1.46598328754009</v>
      </c>
      <c r="O20" s="34"/>
      <c r="P20" s="34"/>
      <c r="Q20" s="34">
        <v>2.35226546293104</v>
      </c>
      <c r="R20" s="34">
        <v>-0.215973944266383</v>
      </c>
      <c r="S20" s="35"/>
      <c r="T20" s="36">
        <v>-0.767114839060502</v>
      </c>
    </row>
    <row r="21" spans="2:20">
      <c r="B21" s="1" t="s">
        <v>456</v>
      </c>
      <c r="C21" s="9" t="s">
        <v>81</v>
      </c>
      <c r="D21" s="5"/>
      <c r="E21" s="34">
        <v>-0.088238302578358</v>
      </c>
      <c r="F21" s="34">
        <v>0.146345080050487</v>
      </c>
      <c r="G21" s="35"/>
      <c r="H21" s="36">
        <v>-0.204635923950276</v>
      </c>
      <c r="I21" s="35"/>
      <c r="J21" s="34">
        <v>0.198695467043067</v>
      </c>
      <c r="K21" s="34">
        <v>-0.0183882824939219</v>
      </c>
      <c r="L21" s="34">
        <v>-0.262166947124398</v>
      </c>
      <c r="M21" s="34">
        <v>-0.299399680407957</v>
      </c>
      <c r="N21" s="34">
        <v>-0.284312497347134</v>
      </c>
      <c r="O21" s="34"/>
      <c r="P21" s="34"/>
      <c r="Q21" s="34">
        <v>0.215561984604894</v>
      </c>
      <c r="R21" s="34">
        <v>0.0633558423130811</v>
      </c>
      <c r="S21" s="35"/>
      <c r="T21" s="36">
        <v>-0.125214635090545</v>
      </c>
    </row>
    <row r="22" spans="2:20">
      <c r="B22" s="1" t="s">
        <v>457</v>
      </c>
      <c r="C22" s="9" t="s">
        <v>87</v>
      </c>
      <c r="D22" s="5"/>
      <c r="E22" s="34">
        <v>0.0799020859906374</v>
      </c>
      <c r="F22" s="34">
        <v>0.264726612086374</v>
      </c>
      <c r="G22" s="35"/>
      <c r="H22" s="36">
        <v>-0.146137935965435</v>
      </c>
      <c r="I22" s="35"/>
      <c r="J22" s="34">
        <v>-0.120564005060535</v>
      </c>
      <c r="K22" s="34">
        <v>-0.0281147978491931</v>
      </c>
      <c r="L22" s="34">
        <v>-0.235938269992644</v>
      </c>
      <c r="M22" s="34"/>
      <c r="N22" s="34">
        <v>-0.029540722767918</v>
      </c>
      <c r="O22" s="34"/>
      <c r="P22" s="34"/>
      <c r="Q22" s="34">
        <v>0.955235838739532</v>
      </c>
      <c r="R22" s="34">
        <v>-0.0818597752518084</v>
      </c>
      <c r="S22" s="35"/>
      <c r="T22" s="36">
        <v>-0.530419707248318</v>
      </c>
    </row>
    <row r="23" spans="2:20">
      <c r="B23" s="1" t="s">
        <v>458</v>
      </c>
      <c r="C23" s="9" t="s">
        <v>92</v>
      </c>
      <c r="D23" s="5"/>
      <c r="E23" s="34">
        <v>-0.0621669617684224</v>
      </c>
      <c r="F23" s="34">
        <v>-0.00258489239718906</v>
      </c>
      <c r="G23" s="35"/>
      <c r="H23" s="36">
        <v>-0.0597364810385821</v>
      </c>
      <c r="I23" s="35"/>
      <c r="J23" s="34">
        <v>0.00783653345328483</v>
      </c>
      <c r="K23" s="34">
        <v>0.106895127022778</v>
      </c>
      <c r="L23" s="34">
        <v>-0.166089297657233</v>
      </c>
      <c r="M23" s="34"/>
      <c r="N23" s="34">
        <v>-0.0438319426456387</v>
      </c>
      <c r="O23" s="34"/>
      <c r="P23" s="34">
        <v>-0.0852578387655064</v>
      </c>
      <c r="Q23" s="34">
        <v>-0.0702360836412799</v>
      </c>
      <c r="R23" s="34">
        <v>7.366964815958e-9</v>
      </c>
      <c r="S23" s="35"/>
      <c r="T23" s="36">
        <v>0.0755418477938203</v>
      </c>
    </row>
    <row r="24" spans="2:20">
      <c r="B24" s="1" t="s">
        <v>459</v>
      </c>
      <c r="C24" s="9" t="s">
        <v>589</v>
      </c>
      <c r="D24" s="5"/>
      <c r="E24" s="34">
        <v>0.109860807003732</v>
      </c>
      <c r="F24" s="34">
        <v>-0.0999505132531914</v>
      </c>
      <c r="G24" s="35"/>
      <c r="H24" s="36">
        <v>0.233110850435948</v>
      </c>
      <c r="I24" s="35"/>
      <c r="J24" s="34">
        <v>0.101489315668251</v>
      </c>
      <c r="K24" s="34">
        <v>-0.294322300161208</v>
      </c>
      <c r="L24" s="34">
        <v>-0.301941160968107</v>
      </c>
      <c r="M24" s="34"/>
      <c r="N24" s="34">
        <v>0.113754407496286</v>
      </c>
      <c r="O24" s="34"/>
      <c r="P24" s="34"/>
      <c r="Q24" s="34">
        <v>0.0730962664083534</v>
      </c>
      <c r="R24" s="34">
        <v>0.0463225996075218</v>
      </c>
      <c r="S24" s="35"/>
      <c r="T24" s="36">
        <v>-0.0249499089546958</v>
      </c>
    </row>
    <row r="25" spans="2:20">
      <c r="B25" s="1" t="s">
        <v>460</v>
      </c>
      <c r="C25" s="9" t="s">
        <v>96</v>
      </c>
      <c r="D25" s="5"/>
      <c r="E25" s="34">
        <v>-0.178317976762519</v>
      </c>
      <c r="F25" s="34">
        <v>0.0710794445549725</v>
      </c>
      <c r="G25" s="35"/>
      <c r="H25" s="36">
        <v>-0.232846791820923</v>
      </c>
      <c r="I25" s="35"/>
      <c r="J25" s="34">
        <v>-0.0264787209343713</v>
      </c>
      <c r="K25" s="34">
        <v>-0.0161816997750103</v>
      </c>
      <c r="L25" s="34">
        <v>0.0353239438221373</v>
      </c>
      <c r="M25" s="34"/>
      <c r="N25" s="34">
        <v>-0.0161816997750103</v>
      </c>
      <c r="O25" s="34"/>
      <c r="P25" s="34"/>
      <c r="Q25" s="34">
        <v>0.0629592327530566</v>
      </c>
      <c r="R25" s="34">
        <v>-0.0268175156484812</v>
      </c>
      <c r="S25" s="35"/>
      <c r="T25" s="36">
        <v>-0.0844592608833677</v>
      </c>
    </row>
    <row r="26" spans="2:20">
      <c r="B26" s="1" t="s">
        <v>461</v>
      </c>
      <c r="C26" s="9" t="s">
        <v>100</v>
      </c>
      <c r="D26" s="5"/>
      <c r="E26" s="34">
        <v>0.248017525056764</v>
      </c>
      <c r="F26" s="34">
        <v>0.00067254590078214</v>
      </c>
      <c r="G26" s="35"/>
      <c r="H26" s="36">
        <v>0.247178715531411</v>
      </c>
      <c r="I26" s="35"/>
      <c r="J26" s="34">
        <v>0.255204476597493</v>
      </c>
      <c r="K26" s="34">
        <v>-0.403193285373396</v>
      </c>
      <c r="L26" s="34">
        <v>0.391918324728551</v>
      </c>
      <c r="M26" s="34"/>
      <c r="N26" s="34">
        <v>0.572443712618831</v>
      </c>
      <c r="O26" s="34"/>
      <c r="P26" s="34"/>
      <c r="Q26" s="34">
        <v>0.0893127933663251</v>
      </c>
      <c r="R26" s="34">
        <v>0.219823882961047</v>
      </c>
      <c r="S26" s="35"/>
      <c r="T26" s="36">
        <v>0.119810486788984</v>
      </c>
    </row>
    <row r="27" spans="2:21">
      <c r="B27" s="1" t="s">
        <v>462</v>
      </c>
      <c r="C27" s="9" t="s">
        <v>106</v>
      </c>
      <c r="D27" s="5"/>
      <c r="E27" s="34">
        <v>-0.463932496683505</v>
      </c>
      <c r="F27" s="34">
        <v>0.568255878469808</v>
      </c>
      <c r="G27" s="35"/>
      <c r="H27" s="36">
        <v>-0.658176000437699</v>
      </c>
      <c r="I27" s="35"/>
      <c r="J27" s="34">
        <v>-0.464037064571905</v>
      </c>
      <c r="K27" s="34">
        <v>0.710300585261978</v>
      </c>
      <c r="L27" s="34">
        <v>0.424501844199358</v>
      </c>
      <c r="M27" s="34"/>
      <c r="N27" s="34">
        <v>0.424501844199358</v>
      </c>
      <c r="O27" s="34"/>
      <c r="P27" s="34"/>
      <c r="Q27" s="34">
        <v>0.557554427583266</v>
      </c>
      <c r="R27" s="34">
        <v>-0.204429183331382</v>
      </c>
      <c r="S27" s="35"/>
      <c r="T27" s="36">
        <v>-0.489217951772916</v>
      </c>
      <c r="U27" s="37"/>
    </row>
    <row r="28" spans="2:20">
      <c r="B28" s="1" t="s">
        <v>464</v>
      </c>
      <c r="C28" s="9" t="s">
        <v>110</v>
      </c>
      <c r="D28" s="5"/>
      <c r="E28" s="34">
        <v>-0.166539593863324</v>
      </c>
      <c r="F28" s="34">
        <v>0.0926171942568625</v>
      </c>
      <c r="G28" s="35"/>
      <c r="H28" s="36">
        <v>-0.237189006761077</v>
      </c>
      <c r="I28" s="35"/>
      <c r="J28" s="34">
        <v>-0.12317475420995</v>
      </c>
      <c r="K28" s="34">
        <v>-0.0745164334127123</v>
      </c>
      <c r="L28" s="34">
        <v>0.0138891045952181</v>
      </c>
      <c r="M28" s="34"/>
      <c r="N28" s="34">
        <v>0.0414116853063475</v>
      </c>
      <c r="O28" s="34"/>
      <c r="P28" s="34"/>
      <c r="Q28" s="34">
        <v>-0.089580178214771</v>
      </c>
      <c r="R28" s="34">
        <v>-0.149710863013804</v>
      </c>
      <c r="S28" s="35"/>
      <c r="T28" s="36">
        <v>-0.0660472045821303</v>
      </c>
    </row>
    <row r="29" spans="2:20">
      <c r="B29" s="1" t="s">
        <v>465</v>
      </c>
      <c r="C29" s="9" t="s">
        <v>115</v>
      </c>
      <c r="D29" s="5"/>
      <c r="E29" s="34">
        <v>0.194584630946977</v>
      </c>
      <c r="F29" s="34">
        <v>0.170869809579138</v>
      </c>
      <c r="G29" s="35"/>
      <c r="H29" s="36">
        <v>0.0202540086195586</v>
      </c>
      <c r="I29" s="35"/>
      <c r="J29" s="34">
        <v>0.114446030993989</v>
      </c>
      <c r="K29" s="34">
        <v>-0.332491713081675</v>
      </c>
      <c r="L29" s="34">
        <v>-0.218771449004509</v>
      </c>
      <c r="M29" s="34"/>
      <c r="N29" s="34">
        <v>-0.22635803562004</v>
      </c>
      <c r="O29" s="34"/>
      <c r="P29" s="34"/>
      <c r="Q29" s="34">
        <v>0.108044480618928</v>
      </c>
      <c r="R29" s="34">
        <v>0.13395050961674</v>
      </c>
      <c r="S29" s="35"/>
      <c r="T29" s="36">
        <v>0.0233799606507166</v>
      </c>
    </row>
    <row r="30" spans="2:20">
      <c r="B30" s="1" t="s">
        <v>466</v>
      </c>
      <c r="C30" s="9" t="s">
        <v>118</v>
      </c>
      <c r="D30" s="5"/>
      <c r="E30" s="34">
        <v>0.219642868851025</v>
      </c>
      <c r="F30" s="34">
        <v>-0.132274727327739</v>
      </c>
      <c r="G30" s="35"/>
      <c r="H30" s="36">
        <v>0.405563397306436</v>
      </c>
      <c r="I30" s="35"/>
      <c r="J30" s="34">
        <v>-0.501670969226587</v>
      </c>
      <c r="K30" s="34">
        <v>-0.585278254245256</v>
      </c>
      <c r="L30" s="34">
        <v>-0.510356268463526</v>
      </c>
      <c r="M30" s="34"/>
      <c r="N30" s="34">
        <v>-0.533193744993372</v>
      </c>
      <c r="O30" s="34"/>
      <c r="P30" s="34"/>
      <c r="Q30" s="34">
        <v>1.49090312302539</v>
      </c>
      <c r="R30" s="34">
        <v>-0.585278254245256</v>
      </c>
      <c r="S30" s="35"/>
      <c r="T30" s="36">
        <v>-0.833950064975038</v>
      </c>
    </row>
    <row r="31" spans="2:20">
      <c r="B31" s="1" t="s">
        <v>467</v>
      </c>
      <c r="C31" s="9" t="s">
        <v>122</v>
      </c>
      <c r="D31" s="5"/>
      <c r="E31" s="34">
        <v>-0.169420738612018</v>
      </c>
      <c r="F31" s="34">
        <v>0.159360972640459</v>
      </c>
      <c r="G31" s="35"/>
      <c r="H31" s="36">
        <v>-0.283588732325383</v>
      </c>
      <c r="I31" s="35"/>
      <c r="J31" s="34">
        <v>0.229974546516705</v>
      </c>
      <c r="K31" s="34">
        <v>-0.224686186399246</v>
      </c>
      <c r="L31" s="34">
        <v>-0.331591437776052</v>
      </c>
      <c r="M31" s="34"/>
      <c r="N31" s="34">
        <v>0.152228283542141</v>
      </c>
      <c r="O31" s="34"/>
      <c r="P31" s="34"/>
      <c r="Q31" s="34">
        <v>-0.0279599037687024</v>
      </c>
      <c r="R31" s="34">
        <v>0.127002815538671</v>
      </c>
      <c r="S31" s="35"/>
      <c r="T31" s="36">
        <v>0.159420085428925</v>
      </c>
    </row>
    <row r="32" spans="2:20">
      <c r="B32" s="1" t="s">
        <v>468</v>
      </c>
      <c r="C32" s="9" t="s">
        <v>125</v>
      </c>
      <c r="D32" s="5"/>
      <c r="E32" s="34">
        <v>-0.179773320646802</v>
      </c>
      <c r="F32" s="34">
        <v>0.351447481782604</v>
      </c>
      <c r="G32" s="35"/>
      <c r="H32" s="36">
        <v>-0.393075426873109</v>
      </c>
      <c r="I32" s="35"/>
      <c r="J32" s="34">
        <v>-0.175384054768317</v>
      </c>
      <c r="K32" s="34">
        <v>-0.312138076815244</v>
      </c>
      <c r="L32" s="34">
        <v>-0.269810639808567</v>
      </c>
      <c r="M32" s="34"/>
      <c r="N32" s="34">
        <v>0.279303179718519</v>
      </c>
      <c r="O32" s="34"/>
      <c r="P32" s="34"/>
      <c r="Q32" s="34">
        <v>0.498413544596264</v>
      </c>
      <c r="R32" s="34">
        <v>-0.293877296257679</v>
      </c>
      <c r="S32" s="35"/>
      <c r="T32" s="36">
        <v>-0.528753119787891</v>
      </c>
    </row>
    <row r="33" spans="2:20">
      <c r="B33" s="1" t="s">
        <v>469</v>
      </c>
      <c r="C33" s="9" t="s">
        <v>129</v>
      </c>
      <c r="D33" s="5"/>
      <c r="E33" s="34">
        <v>0.120058830248655</v>
      </c>
      <c r="F33" s="34">
        <v>0.101664679499234</v>
      </c>
      <c r="G33" s="35"/>
      <c r="H33" s="36">
        <v>0.0166966959307775</v>
      </c>
      <c r="I33" s="35"/>
      <c r="J33" s="34">
        <v>0.325323635937723</v>
      </c>
      <c r="K33" s="34">
        <v>-0.109512844833494</v>
      </c>
      <c r="L33" s="34">
        <v>-0.130901631148054</v>
      </c>
      <c r="M33" s="34"/>
      <c r="N33" s="34">
        <v>0.0880961733449048</v>
      </c>
      <c r="O33" s="34"/>
      <c r="P33" s="34"/>
      <c r="Q33" s="34">
        <v>0.177524960641775</v>
      </c>
      <c r="R33" s="34">
        <v>0.475044026518297</v>
      </c>
      <c r="S33" s="35"/>
      <c r="T33" s="36">
        <v>0.252664764215126</v>
      </c>
    </row>
    <row r="34" spans="2:20">
      <c r="B34" s="1" t="s">
        <v>470</v>
      </c>
      <c r="C34" s="9" t="s">
        <v>131</v>
      </c>
      <c r="D34" s="5"/>
      <c r="E34" s="34">
        <v>-0.107182978270261</v>
      </c>
      <c r="F34" s="34">
        <v>0.204425804105176</v>
      </c>
      <c r="G34" s="35"/>
      <c r="H34" s="36">
        <v>-0.258719791309104</v>
      </c>
      <c r="I34" s="35"/>
      <c r="J34" s="34">
        <v>-0.220998254084817</v>
      </c>
      <c r="K34" s="34">
        <v>-0.021726328476767</v>
      </c>
      <c r="L34" s="34">
        <v>0.0506762227080766</v>
      </c>
      <c r="M34" s="34"/>
      <c r="N34" s="34">
        <v>-0.176259612103373</v>
      </c>
      <c r="O34" s="34"/>
      <c r="P34" s="34"/>
      <c r="Q34" s="34">
        <v>0.0346984365743612</v>
      </c>
      <c r="R34" s="34">
        <v>-0.15548859085122</v>
      </c>
      <c r="S34" s="35"/>
      <c r="T34" s="36">
        <v>-0.183809130510115</v>
      </c>
    </row>
    <row r="35" spans="2:20">
      <c r="B35" s="1" t="s">
        <v>471</v>
      </c>
      <c r="C35" s="9" t="s">
        <v>133</v>
      </c>
      <c r="D35" s="5"/>
      <c r="E35" s="34">
        <v>-0.29608920512124</v>
      </c>
      <c r="F35" s="34">
        <v>0.835654993793656</v>
      </c>
      <c r="G35" s="35"/>
      <c r="H35" s="36">
        <v>-0.616534265727911</v>
      </c>
      <c r="I35" s="35"/>
      <c r="J35" s="34">
        <v>0.10459591627819</v>
      </c>
      <c r="K35" s="34">
        <v>-0.377679097230638</v>
      </c>
      <c r="L35" s="34">
        <v>0.0985256245548778</v>
      </c>
      <c r="M35" s="34"/>
      <c r="N35" s="34">
        <v>-9.91179274750786e-5</v>
      </c>
      <c r="O35" s="34"/>
      <c r="P35" s="34"/>
      <c r="Q35" s="34">
        <v>1.96345274334016</v>
      </c>
      <c r="R35" s="34">
        <v>0.120541015322583</v>
      </c>
      <c r="S35" s="35"/>
      <c r="T35" s="36">
        <v>-0.621879911077787</v>
      </c>
    </row>
    <row r="36" spans="2:20">
      <c r="B36" s="1" t="s">
        <v>472</v>
      </c>
      <c r="C36" s="9" t="s">
        <v>137</v>
      </c>
      <c r="D36" s="5"/>
      <c r="E36" s="34">
        <v>0.199038446773766</v>
      </c>
      <c r="F36" s="34">
        <v>-0.269834947779766</v>
      </c>
      <c r="G36" s="35"/>
      <c r="H36" s="36">
        <v>0.642147125896715</v>
      </c>
      <c r="I36" s="35"/>
      <c r="J36" s="34">
        <v>-0.145577040270689</v>
      </c>
      <c r="K36" s="34">
        <v>0.0928513128968549</v>
      </c>
      <c r="L36" s="34">
        <v>0.194123782951779</v>
      </c>
      <c r="M36" s="34"/>
      <c r="N36" s="34">
        <v>0.0224190613172863</v>
      </c>
      <c r="O36" s="34"/>
      <c r="P36" s="34"/>
      <c r="Q36" s="34">
        <v>0.265798856110078</v>
      </c>
      <c r="R36" s="34">
        <v>-0.248346673400018</v>
      </c>
      <c r="S36" s="35"/>
      <c r="T36" s="36">
        <v>-0.406182662278285</v>
      </c>
    </row>
    <row r="37" spans="2:20">
      <c r="B37" s="1" t="s">
        <v>473</v>
      </c>
      <c r="C37" s="9" t="s">
        <v>140</v>
      </c>
      <c r="D37" s="5"/>
      <c r="E37" s="34">
        <v>0.0673952074291497</v>
      </c>
      <c r="F37" s="34">
        <v>-0.0404701798410803</v>
      </c>
      <c r="G37" s="35"/>
      <c r="H37" s="36">
        <v>0.112414846082256</v>
      </c>
      <c r="I37" s="35"/>
      <c r="J37" s="34">
        <v>0.135445363099185</v>
      </c>
      <c r="K37" s="34">
        <v>-0.174442762986342</v>
      </c>
      <c r="L37" s="34">
        <v>-0.158248628929203</v>
      </c>
      <c r="M37" s="34"/>
      <c r="N37" s="34">
        <v>-0.230286981115027</v>
      </c>
      <c r="O37" s="34"/>
      <c r="P37" s="34"/>
      <c r="Q37" s="34">
        <v>3.40705928555313</v>
      </c>
      <c r="R37" s="34">
        <v>0.230368952656751</v>
      </c>
      <c r="S37" s="35"/>
      <c r="T37" s="36">
        <v>-0.720818607057597</v>
      </c>
    </row>
    <row r="38" spans="2:20">
      <c r="B38" s="1" t="s">
        <v>474</v>
      </c>
      <c r="C38" s="9" t="s">
        <v>143</v>
      </c>
      <c r="D38" s="5"/>
      <c r="E38" s="34">
        <v>0.177620514306889</v>
      </c>
      <c r="F38" s="34">
        <v>-0.0324212588433392</v>
      </c>
      <c r="G38" s="35"/>
      <c r="H38" s="36">
        <v>0.217079813905826</v>
      </c>
      <c r="I38" s="35"/>
      <c r="J38" s="34">
        <v>-0.227873616151048</v>
      </c>
      <c r="K38" s="34">
        <v>0.402770354407475</v>
      </c>
      <c r="L38" s="34">
        <v>0.385987515720957</v>
      </c>
      <c r="M38" s="34"/>
      <c r="N38" s="34">
        <v>-0.146112263832547</v>
      </c>
      <c r="O38" s="34"/>
      <c r="P38" s="34"/>
      <c r="Q38" s="34">
        <v>0.522545561055892</v>
      </c>
      <c r="R38" s="34">
        <v>0.392382305216158</v>
      </c>
      <c r="S38" s="35"/>
      <c r="T38" s="36">
        <v>-0.0854905487826837</v>
      </c>
    </row>
    <row r="39" spans="2:20">
      <c r="B39" s="1" t="s">
        <v>475</v>
      </c>
      <c r="C39" s="9" t="s">
        <v>148</v>
      </c>
      <c r="D39" s="5"/>
      <c r="E39" s="34">
        <v>0.0863188505652199</v>
      </c>
      <c r="F39" s="34">
        <v>0.187296022097742</v>
      </c>
      <c r="G39" s="35"/>
      <c r="H39" s="36">
        <v>-0.0850480405483818</v>
      </c>
      <c r="I39" s="35"/>
      <c r="J39" s="34">
        <v>-0.0833513083289952</v>
      </c>
      <c r="K39" s="34">
        <v>0.0703915758654838</v>
      </c>
      <c r="L39" s="34">
        <v>-0.0944104446876842</v>
      </c>
      <c r="M39" s="34"/>
      <c r="N39" s="34">
        <v>-0.099487618427516</v>
      </c>
      <c r="O39" s="34"/>
      <c r="P39" s="34"/>
      <c r="Q39" s="34">
        <v>0.37836244190645</v>
      </c>
      <c r="R39" s="34">
        <v>0.227369058205713</v>
      </c>
      <c r="S39" s="35"/>
      <c r="T39" s="36">
        <v>-0.10954548067251</v>
      </c>
    </row>
    <row r="40" spans="2:21">
      <c r="B40" s="1" t="s">
        <v>476</v>
      </c>
      <c r="C40" s="9" t="s">
        <v>150</v>
      </c>
      <c r="D40" s="5"/>
      <c r="E40" s="34">
        <v>-0.228069939048583</v>
      </c>
      <c r="F40" s="34">
        <v>0.927999929342966</v>
      </c>
      <c r="G40" s="35"/>
      <c r="H40" s="36">
        <v>-0.599621321707724</v>
      </c>
      <c r="I40" s="35"/>
      <c r="J40" s="34">
        <v>0.17284932509566</v>
      </c>
      <c r="K40" s="34">
        <v>-0.493050813156481</v>
      </c>
      <c r="L40" s="34">
        <v>2.42475812621508</v>
      </c>
      <c r="M40" s="34"/>
      <c r="N40" s="34">
        <v>0.10852009430354</v>
      </c>
      <c r="O40" s="34">
        <v>-0.0955917060090127</v>
      </c>
      <c r="P40" s="34"/>
      <c r="Q40" s="34">
        <v>0.00206213812432576</v>
      </c>
      <c r="R40" s="34">
        <v>0.334285132895467</v>
      </c>
      <c r="S40" s="35"/>
      <c r="T40" s="36">
        <v>0.331539301250864</v>
      </c>
      <c r="U40" s="37"/>
    </row>
    <row r="41" spans="2:21">
      <c r="B41" s="1" t="s">
        <v>477</v>
      </c>
      <c r="C41" s="9" t="s">
        <v>154</v>
      </c>
      <c r="D41" s="5"/>
      <c r="E41" s="34">
        <v>-0.132267503572746</v>
      </c>
      <c r="F41" s="34">
        <v>0.630609564082692</v>
      </c>
      <c r="G41" s="35"/>
      <c r="H41" s="36">
        <v>-0.467847785112019</v>
      </c>
      <c r="I41" s="35"/>
      <c r="J41" s="34">
        <v>-0.278741657537379</v>
      </c>
      <c r="K41" s="34">
        <v>-0.0454190531352771</v>
      </c>
      <c r="L41" s="34">
        <v>0.0355641498047825</v>
      </c>
      <c r="M41" s="34"/>
      <c r="N41" s="34">
        <v>-0.0671592476162245</v>
      </c>
      <c r="O41" s="34"/>
      <c r="P41" s="34"/>
      <c r="Q41" s="34">
        <v>0.647060241245198</v>
      </c>
      <c r="R41" s="34">
        <v>-0.0811264629422509</v>
      </c>
      <c r="S41" s="35"/>
      <c r="T41" s="36">
        <v>-0.44211298454108</v>
      </c>
      <c r="U41" s="37"/>
    </row>
    <row r="42" spans="2:20">
      <c r="B42" s="1" t="s">
        <v>478</v>
      </c>
      <c r="C42" s="9" t="s">
        <v>159</v>
      </c>
      <c r="D42" s="5"/>
      <c r="E42" s="34">
        <v>-0.411917174416384</v>
      </c>
      <c r="F42" s="34">
        <v>2.39870518027961</v>
      </c>
      <c r="G42" s="35"/>
      <c r="H42" s="36">
        <v>-0.826968566953816</v>
      </c>
      <c r="I42" s="35"/>
      <c r="J42" s="34">
        <v>0.468684802005552</v>
      </c>
      <c r="K42" s="34">
        <v>-0.432543147315054</v>
      </c>
      <c r="L42" s="34">
        <v>-0.0480537001099738</v>
      </c>
      <c r="M42" s="34"/>
      <c r="N42" s="34">
        <v>-0.0542963395488245</v>
      </c>
      <c r="O42" s="34"/>
      <c r="P42" s="34"/>
      <c r="Q42" s="34">
        <v>0.637698039743879</v>
      </c>
      <c r="R42" s="34">
        <v>-0.5940503623448</v>
      </c>
      <c r="S42" s="35"/>
      <c r="T42" s="36">
        <v>-0.752121796118256</v>
      </c>
    </row>
    <row r="43" spans="2:20">
      <c r="B43" s="1" t="s">
        <v>479</v>
      </c>
      <c r="C43" s="9" t="s">
        <v>162</v>
      </c>
      <c r="D43" s="5"/>
      <c r="E43" s="34">
        <v>0.159260431434885</v>
      </c>
      <c r="F43" s="34">
        <v>-0.0799447610543939</v>
      </c>
      <c r="G43" s="35"/>
      <c r="H43" s="36">
        <v>0.259990046319685</v>
      </c>
      <c r="I43" s="35"/>
      <c r="J43" s="34">
        <v>-0.0168075934135682</v>
      </c>
      <c r="K43" s="34">
        <v>0.115366880063079</v>
      </c>
      <c r="L43" s="34">
        <v>-0.0923615673572394</v>
      </c>
      <c r="M43" s="34"/>
      <c r="N43" s="34">
        <v>-0.505079350401549</v>
      </c>
      <c r="O43" s="34"/>
      <c r="P43" s="34">
        <v>0.516184069547029</v>
      </c>
      <c r="Q43" s="34">
        <v>-0.123469274680756</v>
      </c>
      <c r="R43" s="34">
        <v>0.191263097359592</v>
      </c>
      <c r="S43" s="35"/>
      <c r="T43" s="36">
        <v>0.359065995022776</v>
      </c>
    </row>
    <row r="44" spans="2:20">
      <c r="B44" s="1" t="s">
        <v>480</v>
      </c>
      <c r="C44" s="9" t="s">
        <v>164</v>
      </c>
      <c r="D44" s="5"/>
      <c r="E44" s="34">
        <v>-0.155678398073951</v>
      </c>
      <c r="F44" s="34">
        <v>0.168627239407372</v>
      </c>
      <c r="G44" s="35"/>
      <c r="H44" s="36">
        <v>-0.277509896403199</v>
      </c>
      <c r="I44" s="35"/>
      <c r="J44" s="34">
        <v>-0.353905150795107</v>
      </c>
      <c r="K44" s="34">
        <v>-0.117615886228999</v>
      </c>
      <c r="L44" s="34">
        <v>0.627687029897777</v>
      </c>
      <c r="M44" s="34"/>
      <c r="N44" s="34">
        <v>-0.132506598290132</v>
      </c>
      <c r="O44" s="34"/>
      <c r="P44" s="34">
        <v>-0.228383099282167</v>
      </c>
      <c r="Q44" s="34">
        <v>0.488556063086356</v>
      </c>
      <c r="R44" s="34">
        <v>-0.153933596418875</v>
      </c>
      <c r="S44" s="35"/>
      <c r="T44" s="36">
        <v>-0.431619396878906</v>
      </c>
    </row>
    <row r="45" spans="2:20">
      <c r="B45" s="1" t="s">
        <v>481</v>
      </c>
      <c r="C45" s="9" t="s">
        <v>166</v>
      </c>
      <c r="D45" s="5"/>
      <c r="E45" s="34">
        <v>-0.0584426108315143</v>
      </c>
      <c r="F45" s="34">
        <v>0.763763466719206</v>
      </c>
      <c r="G45" s="35"/>
      <c r="H45" s="36">
        <v>-0.46616572908132</v>
      </c>
      <c r="I45" s="35"/>
      <c r="J45" s="34">
        <v>0.23975769906211</v>
      </c>
      <c r="K45" s="34">
        <v>-0.418023382626842</v>
      </c>
      <c r="L45" s="34">
        <v>0.0324523927671421</v>
      </c>
      <c r="M45" s="34"/>
      <c r="N45" s="34">
        <v>-0.395709068776661</v>
      </c>
      <c r="O45" s="34"/>
      <c r="P45" s="34"/>
      <c r="Q45" s="34">
        <v>0.863529018256657</v>
      </c>
      <c r="R45" s="34">
        <v>0.179364039369931</v>
      </c>
      <c r="S45" s="35"/>
      <c r="T45" s="36">
        <v>-0.367134061503179</v>
      </c>
    </row>
    <row r="46" spans="2:20">
      <c r="B46" s="1" t="s">
        <v>482</v>
      </c>
      <c r="C46" s="9" t="s">
        <v>169</v>
      </c>
      <c r="D46" s="5"/>
      <c r="E46" s="34">
        <v>0.0790413524367553</v>
      </c>
      <c r="F46" s="34">
        <v>-0.0760556965167927</v>
      </c>
      <c r="G46" s="35"/>
      <c r="H46" s="36">
        <v>0.167864092995915</v>
      </c>
      <c r="I46" s="35"/>
      <c r="J46" s="34">
        <v>-0.0861075175330657</v>
      </c>
      <c r="K46" s="34">
        <v>0.0896475162324004</v>
      </c>
      <c r="L46" s="34">
        <v>-0.374617533669756</v>
      </c>
      <c r="M46" s="34"/>
      <c r="N46" s="34">
        <v>-0.315042358593916</v>
      </c>
      <c r="O46" s="34">
        <v>-0.151109172583786</v>
      </c>
      <c r="P46" s="34"/>
      <c r="Q46" s="34">
        <v>0.448116990789757</v>
      </c>
      <c r="R46" s="34">
        <v>0.0790413524367553</v>
      </c>
      <c r="S46" s="35"/>
      <c r="T46" s="36">
        <v>-0.254865886027227</v>
      </c>
    </row>
    <row r="47" spans="2:20">
      <c r="B47" s="1" t="s">
        <v>483</v>
      </c>
      <c r="C47" s="9" t="s">
        <v>172</v>
      </c>
      <c r="D47" s="5"/>
      <c r="E47" s="34">
        <v>-0.259171849521862</v>
      </c>
      <c r="F47" s="34">
        <v>0.32511125042282</v>
      </c>
      <c r="G47" s="35"/>
      <c r="H47" s="36">
        <v>-0.440931332737949</v>
      </c>
      <c r="I47" s="35"/>
      <c r="J47" s="34"/>
      <c r="K47" s="34">
        <v>-0.0782062649696538</v>
      </c>
      <c r="L47" s="34"/>
      <c r="M47" s="34">
        <v>0.0911451988724923</v>
      </c>
      <c r="N47" s="34"/>
      <c r="O47" s="34"/>
      <c r="P47" s="34"/>
      <c r="Q47" s="34">
        <v>1.32714060331213</v>
      </c>
      <c r="R47" s="34">
        <v>-0.0736158078129635</v>
      </c>
      <c r="S47" s="35"/>
      <c r="T47" s="36">
        <v>-0.601921688541903</v>
      </c>
    </row>
    <row r="48" spans="2:20">
      <c r="B48" s="1" t="s">
        <v>484</v>
      </c>
      <c r="C48" s="9" t="s">
        <v>174</v>
      </c>
      <c r="D48" s="5"/>
      <c r="E48" s="34">
        <v>0.194879110308294</v>
      </c>
      <c r="F48" s="34">
        <v>0.167577659879574</v>
      </c>
      <c r="G48" s="35"/>
      <c r="H48" s="36">
        <v>0.0233829988818581</v>
      </c>
      <c r="I48" s="35"/>
      <c r="J48" s="34">
        <v>-0.224879576645725</v>
      </c>
      <c r="K48" s="34">
        <v>-0.309566530847896</v>
      </c>
      <c r="L48" s="34">
        <v>-0.229337085571599</v>
      </c>
      <c r="M48" s="34"/>
      <c r="N48" s="34">
        <v>0.0401958805773062</v>
      </c>
      <c r="O48" s="34">
        <v>0.236676371846535</v>
      </c>
      <c r="P48" s="34"/>
      <c r="Q48" s="34">
        <v>0.207118975556623</v>
      </c>
      <c r="R48" s="34">
        <v>-0.259835566505742</v>
      </c>
      <c r="S48" s="35"/>
      <c r="T48" s="36">
        <v>-0.386833910245532</v>
      </c>
    </row>
    <row r="49" spans="2:20">
      <c r="B49" s="1" t="s">
        <v>485</v>
      </c>
      <c r="C49" s="9" t="s">
        <v>179</v>
      </c>
      <c r="D49" s="5"/>
      <c r="E49" s="34">
        <v>-0.188964456375443</v>
      </c>
      <c r="F49" s="34">
        <v>0.165248795840801</v>
      </c>
      <c r="G49" s="35"/>
      <c r="H49" s="36">
        <v>-0.303980780000675</v>
      </c>
      <c r="I49" s="35"/>
      <c r="J49" s="34">
        <v>0.0883986401164654</v>
      </c>
      <c r="K49" s="34">
        <v>0.00343508985697061</v>
      </c>
      <c r="L49" s="34">
        <v>-0.0856024692622347</v>
      </c>
      <c r="M49" s="34"/>
      <c r="N49" s="34">
        <v>-0.0629850230142295</v>
      </c>
      <c r="O49" s="34"/>
      <c r="P49" s="34"/>
      <c r="Q49" s="34">
        <v>-0.0117114473574462</v>
      </c>
      <c r="R49" s="34">
        <v>-0.0988375004560902</v>
      </c>
      <c r="S49" s="35"/>
      <c r="T49" s="36">
        <v>-0.0881584969128969</v>
      </c>
    </row>
    <row r="50" spans="2:21">
      <c r="B50" s="1" t="s">
        <v>486</v>
      </c>
      <c r="C50" s="9" t="s">
        <v>191</v>
      </c>
      <c r="D50" s="5"/>
      <c r="E50" s="34">
        <v>0.114118035052707</v>
      </c>
      <c r="F50" s="34">
        <v>-0.0251821080317706</v>
      </c>
      <c r="G50" s="35"/>
      <c r="H50" s="36">
        <v>0.142898635215602</v>
      </c>
      <c r="I50" s="35"/>
      <c r="J50" s="34">
        <v>-0.155893490371599</v>
      </c>
      <c r="K50" s="34">
        <v>-0.0899096547413695</v>
      </c>
      <c r="L50" s="34">
        <v>-0.131125009850509</v>
      </c>
      <c r="M50" s="34"/>
      <c r="N50" s="34">
        <v>-0.0462334384938659</v>
      </c>
      <c r="O50" s="34"/>
      <c r="P50" s="34"/>
      <c r="Q50" s="34">
        <v>1.164136378936</v>
      </c>
      <c r="R50" s="34">
        <v>-0.331060852281926</v>
      </c>
      <c r="S50" s="35"/>
      <c r="T50" s="36">
        <v>-0.690897880911791</v>
      </c>
      <c r="U50" s="37"/>
    </row>
    <row r="51" spans="2:20">
      <c r="B51" s="1" t="s">
        <v>487</v>
      </c>
      <c r="C51" s="9" t="s">
        <v>194</v>
      </c>
      <c r="D51" s="5"/>
      <c r="E51" s="34">
        <v>-0.48067789410488</v>
      </c>
      <c r="F51" s="34">
        <v>0.202111390697579</v>
      </c>
      <c r="G51" s="35"/>
      <c r="H51" s="36">
        <v>-0.567991714322509</v>
      </c>
      <c r="I51" s="35"/>
      <c r="J51" s="34">
        <v>-0.463621192693956</v>
      </c>
      <c r="K51" s="34">
        <v>-0.423334665315744</v>
      </c>
      <c r="L51" s="34">
        <v>-0.104591727923499</v>
      </c>
      <c r="M51" s="34"/>
      <c r="N51" s="34">
        <v>0.168331022857806</v>
      </c>
      <c r="O51" s="34"/>
      <c r="P51" s="34"/>
      <c r="Q51" s="34">
        <v>0.427607129975909</v>
      </c>
      <c r="R51" s="34">
        <v>-0.459671304531304</v>
      </c>
      <c r="S51" s="35"/>
      <c r="T51" s="36">
        <v>-0.621514437077599</v>
      </c>
    </row>
    <row r="52" spans="2:20">
      <c r="B52" s="1" t="s">
        <v>488</v>
      </c>
      <c r="C52" s="9" t="s">
        <v>197</v>
      </c>
      <c r="D52" s="5"/>
      <c r="E52" s="34">
        <v>0.074072301257377</v>
      </c>
      <c r="F52" s="34">
        <v>0.147266483306737</v>
      </c>
      <c r="G52" s="35"/>
      <c r="H52" s="36">
        <v>-0.0637987810516392</v>
      </c>
      <c r="I52" s="35"/>
      <c r="J52" s="34">
        <v>0.0395821975667696</v>
      </c>
      <c r="K52" s="34">
        <v>-0.457911518995314</v>
      </c>
      <c r="L52" s="34">
        <v>-0.36999978043178</v>
      </c>
      <c r="M52" s="34"/>
      <c r="N52" s="34">
        <v>0.0545461656343458</v>
      </c>
      <c r="O52" s="34"/>
      <c r="P52" s="34"/>
      <c r="Q52" s="34">
        <v>0.388641444667143</v>
      </c>
      <c r="R52" s="34">
        <v>0.0536311083905447</v>
      </c>
      <c r="S52" s="35"/>
      <c r="T52" s="36">
        <v>-0.24125042100397</v>
      </c>
    </row>
    <row r="53" spans="2:20">
      <c r="B53" s="1" t="s">
        <v>489</v>
      </c>
      <c r="C53" s="9" t="s">
        <v>203</v>
      </c>
      <c r="D53" s="5"/>
      <c r="E53" s="34">
        <v>0.198703125958067</v>
      </c>
      <c r="F53" s="34">
        <v>0.169733572188976</v>
      </c>
      <c r="G53" s="35"/>
      <c r="H53" s="36">
        <v>0.024765920598699</v>
      </c>
      <c r="I53" s="35"/>
      <c r="J53" s="34">
        <v>-0.0151774743128358</v>
      </c>
      <c r="K53" s="34">
        <v>0.635261139280789</v>
      </c>
      <c r="L53" s="34">
        <v>-0.378638033780831</v>
      </c>
      <c r="M53" s="34">
        <v>-0.0981116025188797</v>
      </c>
      <c r="N53" s="34">
        <v>0.0213342433050774</v>
      </c>
      <c r="O53" s="34"/>
      <c r="P53" s="34"/>
      <c r="Q53" s="34">
        <v>0.320401138299832</v>
      </c>
      <c r="R53" s="34">
        <v>-0.0151774743128358</v>
      </c>
      <c r="S53" s="35"/>
      <c r="T53" s="36">
        <v>-0.254149013661576</v>
      </c>
    </row>
    <row r="54" spans="2:20">
      <c r="B54" s="1" t="s">
        <v>490</v>
      </c>
      <c r="C54" s="9" t="s">
        <v>207</v>
      </c>
      <c r="D54" s="5"/>
      <c r="E54" s="34">
        <v>0.180673791315349</v>
      </c>
      <c r="F54" s="34">
        <v>-0.282865918463754</v>
      </c>
      <c r="G54" s="35"/>
      <c r="H54" s="36">
        <v>0.646378032692947</v>
      </c>
      <c r="I54" s="35"/>
      <c r="J54" s="34">
        <v>0.234148997136788</v>
      </c>
      <c r="K54" s="34">
        <v>0.130761423365047</v>
      </c>
      <c r="L54" s="34">
        <v>0.0951595701404224</v>
      </c>
      <c r="M54" s="34"/>
      <c r="N54" s="34">
        <v>0.00666338123535071</v>
      </c>
      <c r="O54" s="34"/>
      <c r="P54" s="34"/>
      <c r="Q54" s="34">
        <v>-0.283260642272685</v>
      </c>
      <c r="R54" s="34">
        <v>0.249752680520927</v>
      </c>
      <c r="S54" s="35"/>
      <c r="T54" s="36">
        <v>0.743664098067973</v>
      </c>
    </row>
    <row r="55" spans="2:20">
      <c r="B55" s="1" t="s">
        <v>491</v>
      </c>
      <c r="C55" s="9" t="s">
        <v>210</v>
      </c>
      <c r="D55" s="5"/>
      <c r="E55" s="34">
        <v>0.885914043761389</v>
      </c>
      <c r="F55" s="34">
        <v>-0.458989721869579</v>
      </c>
      <c r="G55" s="35"/>
      <c r="H55" s="36">
        <v>2.48591152201825</v>
      </c>
      <c r="I55" s="35"/>
      <c r="J55" s="34"/>
      <c r="K55" s="34">
        <v>0.625532262209442</v>
      </c>
      <c r="L55" s="34"/>
      <c r="M55" s="34"/>
      <c r="N55" s="34"/>
      <c r="O55" s="34"/>
      <c r="P55" s="34"/>
      <c r="Q55" s="34">
        <v>-0.687852382439744</v>
      </c>
      <c r="R55" s="34">
        <v>0.832120448004497</v>
      </c>
      <c r="S55" s="35"/>
      <c r="T55" s="36">
        <v>4.86940375640296</v>
      </c>
    </row>
    <row r="56" spans="2:20">
      <c r="B56" s="1" t="s">
        <v>492</v>
      </c>
      <c r="C56" s="9" t="s">
        <v>590</v>
      </c>
      <c r="D56" s="5"/>
      <c r="E56" s="34">
        <v>-0.0442526889780097</v>
      </c>
      <c r="F56" s="34">
        <v>-0.134442411633361</v>
      </c>
      <c r="G56" s="35"/>
      <c r="H56" s="36">
        <v>0.104198382623785</v>
      </c>
      <c r="I56" s="35"/>
      <c r="J56" s="34">
        <v>0.12841288675252</v>
      </c>
      <c r="K56" s="34">
        <v>0.135820752033707</v>
      </c>
      <c r="L56" s="34">
        <v>-0.384756564779325</v>
      </c>
      <c r="M56" s="34"/>
      <c r="N56" s="34">
        <v>-0.018478162643345</v>
      </c>
      <c r="O56" s="34"/>
      <c r="P56" s="34"/>
      <c r="Q56" s="34">
        <v>0.011649486039536</v>
      </c>
      <c r="R56" s="34">
        <v>0.0450401133925205</v>
      </c>
      <c r="S56" s="35"/>
      <c r="T56" s="36">
        <v>0.0330061199889331</v>
      </c>
    </row>
    <row r="57" spans="2:20">
      <c r="B57" s="1" t="s">
        <v>493</v>
      </c>
      <c r="C57" s="9" t="s">
        <v>216</v>
      </c>
      <c r="D57" s="5"/>
      <c r="E57" s="34">
        <v>-0.102538224675174</v>
      </c>
      <c r="F57" s="34">
        <v>0.2790341229544</v>
      </c>
      <c r="G57" s="35"/>
      <c r="H57" s="36">
        <v>-0.298328510174926</v>
      </c>
      <c r="I57" s="35"/>
      <c r="J57" s="34">
        <v>-0.0743650357434783</v>
      </c>
      <c r="K57" s="34">
        <v>-0.0743650357434783</v>
      </c>
      <c r="L57" s="34">
        <v>-0.1620016092967</v>
      </c>
      <c r="M57" s="34"/>
      <c r="N57" s="34">
        <v>0.0605834619680325</v>
      </c>
      <c r="O57" s="34"/>
      <c r="P57" s="34">
        <v>0.180324421527836</v>
      </c>
      <c r="Q57" s="34">
        <v>0.412105479041943</v>
      </c>
      <c r="R57" s="34">
        <v>-0.0786224090548244</v>
      </c>
      <c r="S57" s="35"/>
      <c r="T57" s="36">
        <v>-0.347515035780499</v>
      </c>
    </row>
    <row r="58" spans="2:21">
      <c r="B58" s="1" t="s">
        <v>494</v>
      </c>
      <c r="C58" s="9" t="s">
        <v>218</v>
      </c>
      <c r="D58" s="5"/>
      <c r="E58" s="34">
        <v>-0.60420417019326</v>
      </c>
      <c r="F58" s="34">
        <v>2.4898853385714</v>
      </c>
      <c r="G58" s="35"/>
      <c r="H58" s="36">
        <v>-0.886587731359848</v>
      </c>
      <c r="I58" s="35"/>
      <c r="J58" s="34">
        <v>-0.325163753816446</v>
      </c>
      <c r="K58" s="34">
        <v>-0.649775715901883</v>
      </c>
      <c r="L58" s="34">
        <v>-0.225411992513173</v>
      </c>
      <c r="M58" s="34"/>
      <c r="N58" s="34">
        <v>0.429685879879524</v>
      </c>
      <c r="O58" s="34">
        <v>-0.334967137451045</v>
      </c>
      <c r="P58" s="34"/>
      <c r="Q58" s="34">
        <v>4.53744340892428</v>
      </c>
      <c r="R58" s="34">
        <v>-0.471682791943346</v>
      </c>
      <c r="S58" s="35"/>
      <c r="T58" s="36">
        <v>-0.904591853347553</v>
      </c>
      <c r="U58" s="37"/>
    </row>
    <row r="59" spans="2:21">
      <c r="B59" s="1" t="s">
        <v>495</v>
      </c>
      <c r="C59" s="9" t="s">
        <v>220</v>
      </c>
      <c r="D59" s="5"/>
      <c r="E59" s="34">
        <v>-0.243738980670373</v>
      </c>
      <c r="F59" s="34">
        <v>1.53035419632552</v>
      </c>
      <c r="G59" s="35"/>
      <c r="H59" s="36">
        <v>-0.701124467246347</v>
      </c>
      <c r="I59" s="35"/>
      <c r="J59" s="34">
        <v>-0.367203993704444</v>
      </c>
      <c r="K59" s="34">
        <v>-0.071835185227338</v>
      </c>
      <c r="L59" s="34">
        <v>-0.0965345663693941</v>
      </c>
      <c r="M59" s="34"/>
      <c r="N59" s="34">
        <v>0.262966182249897</v>
      </c>
      <c r="O59" s="34"/>
      <c r="P59" s="34"/>
      <c r="Q59" s="34">
        <v>1.53093311548687</v>
      </c>
      <c r="R59" s="34">
        <v>-0.129077584820546</v>
      </c>
      <c r="S59" s="35"/>
      <c r="T59" s="36">
        <v>-0.655888794389892</v>
      </c>
      <c r="U59" s="37"/>
    </row>
    <row r="60" spans="2:20">
      <c r="B60" s="1" t="s">
        <v>496</v>
      </c>
      <c r="C60" s="9" t="s">
        <v>228</v>
      </c>
      <c r="D60" s="5"/>
      <c r="E60" s="34">
        <v>0.0980344162611761</v>
      </c>
      <c r="F60" s="34">
        <v>0.265427328399223</v>
      </c>
      <c r="G60" s="35"/>
      <c r="H60" s="36">
        <v>-0.132281751143508</v>
      </c>
      <c r="I60" s="35"/>
      <c r="J60" s="34">
        <v>0.0688009891994212</v>
      </c>
      <c r="K60" s="34">
        <v>-0.399616253731857</v>
      </c>
      <c r="L60" s="34">
        <v>-0.208023876547385</v>
      </c>
      <c r="M60" s="34"/>
      <c r="N60" s="34">
        <v>-0.141899707940996</v>
      </c>
      <c r="O60" s="34"/>
      <c r="P60" s="34"/>
      <c r="Q60" s="34">
        <v>2.05662000212245</v>
      </c>
      <c r="R60" s="34">
        <v>-0.0568027924972342</v>
      </c>
      <c r="S60" s="35"/>
      <c r="T60" s="36">
        <v>-0.691424767605211</v>
      </c>
    </row>
    <row r="61" spans="2:20">
      <c r="B61" s="1" t="s">
        <v>497</v>
      </c>
      <c r="C61" s="9" t="s">
        <v>233</v>
      </c>
      <c r="D61" s="5"/>
      <c r="E61" s="34">
        <v>-0.112838307958738</v>
      </c>
      <c r="F61" s="34">
        <v>0.0580946021697502</v>
      </c>
      <c r="G61" s="35"/>
      <c r="H61" s="36">
        <v>-0.161547868352135</v>
      </c>
      <c r="I61" s="35"/>
      <c r="J61" s="34">
        <v>0.713147816172206</v>
      </c>
      <c r="K61" s="34">
        <v>-0.0689515665386646</v>
      </c>
      <c r="L61" s="34">
        <v>-0.536080768758096</v>
      </c>
      <c r="M61" s="34"/>
      <c r="N61" s="34">
        <v>-0.376277633411852</v>
      </c>
      <c r="O61" s="34"/>
      <c r="P61" s="34"/>
      <c r="Q61" s="34">
        <v>0.422938411729833</v>
      </c>
      <c r="R61" s="34">
        <v>0.40841978134261</v>
      </c>
      <c r="S61" s="35"/>
      <c r="T61" s="36">
        <v>-0.0102032594319915</v>
      </c>
    </row>
    <row r="62" spans="2:20">
      <c r="B62" s="1" t="s">
        <v>498</v>
      </c>
      <c r="C62" s="9" t="s">
        <v>235</v>
      </c>
      <c r="D62" s="5"/>
      <c r="E62" s="34">
        <v>-0.464799924213206</v>
      </c>
      <c r="F62" s="34">
        <v>0.709950985770475</v>
      </c>
      <c r="G62" s="35"/>
      <c r="H62" s="36">
        <v>-0.687008528779534</v>
      </c>
      <c r="I62" s="35"/>
      <c r="J62" s="34">
        <v>0.527243954228896</v>
      </c>
      <c r="K62" s="34">
        <v>0.515459554152449</v>
      </c>
      <c r="L62" s="34">
        <v>-0.246905484440101</v>
      </c>
      <c r="M62" s="34"/>
      <c r="N62" s="34">
        <v>0.0790814953402559</v>
      </c>
      <c r="O62" s="34"/>
      <c r="P62" s="34"/>
      <c r="Q62" s="34">
        <v>0.423724159669196</v>
      </c>
      <c r="R62" s="34">
        <v>0.352193896956517</v>
      </c>
      <c r="S62" s="35"/>
      <c r="T62" s="36">
        <v>-0.0502416559560142</v>
      </c>
    </row>
    <row r="63" spans="2:20">
      <c r="B63" s="1" t="s">
        <v>499</v>
      </c>
      <c r="C63" s="9" t="s">
        <v>239</v>
      </c>
      <c r="D63" s="5"/>
      <c r="E63" s="34">
        <v>-0.0023766806531037</v>
      </c>
      <c r="F63" s="34">
        <v>0.0380760806548475</v>
      </c>
      <c r="G63" s="35"/>
      <c r="H63" s="36">
        <v>-0.0389689568937845</v>
      </c>
      <c r="I63" s="35"/>
      <c r="J63" s="34">
        <v>-0.0408229288982997</v>
      </c>
      <c r="K63" s="34">
        <v>-0.421527957528057</v>
      </c>
      <c r="L63" s="34">
        <v>-0.408804131417352</v>
      </c>
      <c r="M63" s="34"/>
      <c r="N63" s="34">
        <v>-0.408804131417352</v>
      </c>
      <c r="O63" s="34"/>
      <c r="P63" s="34"/>
      <c r="Q63" s="34">
        <v>0.265259044392317</v>
      </c>
      <c r="R63" s="34">
        <v>0.00887044684189453</v>
      </c>
      <c r="S63" s="35"/>
      <c r="T63" s="36">
        <v>-0.202637239949859</v>
      </c>
    </row>
    <row r="64" spans="2:20">
      <c r="B64" s="1" t="s">
        <v>500</v>
      </c>
      <c r="C64" s="9" t="s">
        <v>244</v>
      </c>
      <c r="D64" s="5"/>
      <c r="E64" s="34">
        <v>-0.255764511080033</v>
      </c>
      <c r="F64" s="34">
        <v>0.0864934938416719</v>
      </c>
      <c r="G64" s="35"/>
      <c r="H64" s="36">
        <v>-0.315011534704615</v>
      </c>
      <c r="I64" s="35"/>
      <c r="J64" s="34">
        <v>-0.237261514673888</v>
      </c>
      <c r="K64" s="34">
        <v>0.197116207441542</v>
      </c>
      <c r="L64" s="34">
        <v>-0.202031928553056</v>
      </c>
      <c r="M64" s="34"/>
      <c r="N64" s="34">
        <v>-0.0966128621840714</v>
      </c>
      <c r="O64" s="34">
        <v>0.0977768754374435</v>
      </c>
      <c r="P64" s="34">
        <v>-0.212137061699535</v>
      </c>
      <c r="Q64" s="34">
        <v>0.149533240062007</v>
      </c>
      <c r="R64" s="34">
        <v>-0.159901415875072</v>
      </c>
      <c r="S64" s="35"/>
      <c r="T64" s="36">
        <v>-0.269182877202409</v>
      </c>
    </row>
    <row r="65" spans="2:20">
      <c r="B65" s="1" t="s">
        <v>501</v>
      </c>
      <c r="C65" s="9" t="s">
        <v>246</v>
      </c>
      <c r="D65" s="5"/>
      <c r="E65" s="34">
        <v>-0.0567013577864764</v>
      </c>
      <c r="F65" s="34">
        <v>0.742334035614194</v>
      </c>
      <c r="G65" s="35"/>
      <c r="H65" s="36">
        <v>-0.458600564820349</v>
      </c>
      <c r="I65" s="35"/>
      <c r="J65" s="34">
        <v>0.724489907308786</v>
      </c>
      <c r="K65" s="34">
        <v>-0.648677812172963</v>
      </c>
      <c r="L65" s="34">
        <v>0.484281093988636</v>
      </c>
      <c r="M65" s="34"/>
      <c r="N65" s="34">
        <v>0.268000236694584</v>
      </c>
      <c r="O65" s="34"/>
      <c r="P65" s="34"/>
      <c r="Q65" s="34">
        <v>0.825157623629764</v>
      </c>
      <c r="R65" s="34">
        <v>0.218168048605099</v>
      </c>
      <c r="S65" s="35"/>
      <c r="T65" s="36">
        <v>-0.332568316227197</v>
      </c>
    </row>
    <row r="66" spans="2:20">
      <c r="B66" s="1" t="s">
        <v>502</v>
      </c>
      <c r="C66" s="9" t="s">
        <v>251</v>
      </c>
      <c r="D66" s="5"/>
      <c r="E66" s="34">
        <v>-0.331916640448622</v>
      </c>
      <c r="F66" s="34">
        <v>0.602810025037895</v>
      </c>
      <c r="G66" s="35"/>
      <c r="H66" s="36">
        <v>-0.583179950363161</v>
      </c>
      <c r="I66" s="35"/>
      <c r="J66" s="34">
        <v>-0.391358903316393</v>
      </c>
      <c r="K66" s="34">
        <v>0.0601458987952512</v>
      </c>
      <c r="L66" s="34">
        <v>0.137754187124682</v>
      </c>
      <c r="M66" s="34"/>
      <c r="N66" s="34">
        <v>0.315794622053637</v>
      </c>
      <c r="O66" s="34"/>
      <c r="P66" s="34"/>
      <c r="Q66" s="34">
        <v>0.867850246854171</v>
      </c>
      <c r="R66" s="34">
        <v>-0.431763725107341</v>
      </c>
      <c r="S66" s="35"/>
      <c r="T66" s="36">
        <v>-0.695780599325878</v>
      </c>
    </row>
    <row r="67" spans="2:20">
      <c r="B67" s="1" t="s">
        <v>503</v>
      </c>
      <c r="C67" s="9" t="s">
        <v>256</v>
      </c>
      <c r="D67" s="5"/>
      <c r="E67" s="34">
        <v>-0.332002428730781</v>
      </c>
      <c r="F67" s="34">
        <v>0.933575880547905</v>
      </c>
      <c r="G67" s="35"/>
      <c r="H67" s="36">
        <v>-0.654527356563347</v>
      </c>
      <c r="I67" s="35"/>
      <c r="J67" s="34">
        <v>-0.115079193736505</v>
      </c>
      <c r="K67" s="34">
        <v>-0.487475579931863</v>
      </c>
      <c r="L67" s="34">
        <v>0.0194862054985259</v>
      </c>
      <c r="M67" s="34"/>
      <c r="N67" s="34">
        <v>0.0288324272905831</v>
      </c>
      <c r="O67" s="34"/>
      <c r="P67" s="34">
        <v>-0.315267667319375</v>
      </c>
      <c r="Q67" s="34">
        <v>0.954041498845957</v>
      </c>
      <c r="R67" s="34">
        <v>-0.181935729740819</v>
      </c>
      <c r="S67" s="35"/>
      <c r="T67" s="36">
        <v>-0.581347546044878</v>
      </c>
    </row>
    <row r="68" spans="2:20">
      <c r="B68" s="1" t="s">
        <v>504</v>
      </c>
      <c r="C68" s="9" t="s">
        <v>591</v>
      </c>
      <c r="D68" s="5"/>
      <c r="E68" s="34">
        <v>-0.151343317296297</v>
      </c>
      <c r="F68" s="34">
        <v>-0.304808862827454</v>
      </c>
      <c r="G68" s="35"/>
      <c r="H68" s="36">
        <v>0.22075302273946</v>
      </c>
      <c r="I68" s="35"/>
      <c r="J68" s="34">
        <v>0.137868861732157</v>
      </c>
      <c r="K68" s="34">
        <v>-0.602249443483558</v>
      </c>
      <c r="L68" s="34">
        <v>-0.242767147362167</v>
      </c>
      <c r="M68" s="34"/>
      <c r="N68" s="34">
        <v>-0.305273624094476</v>
      </c>
      <c r="O68" s="34"/>
      <c r="P68" s="34"/>
      <c r="Q68" s="34">
        <v>0.167624909478165</v>
      </c>
      <c r="R68" s="34">
        <v>-0.241813160477696</v>
      </c>
      <c r="S68" s="35"/>
      <c r="T68" s="36">
        <v>-0.350658896887611</v>
      </c>
    </row>
    <row r="69" spans="2:20">
      <c r="B69" s="1" t="s">
        <v>505</v>
      </c>
      <c r="C69" s="9" t="s">
        <v>263</v>
      </c>
      <c r="D69" s="5"/>
      <c r="E69" s="34">
        <v>0.0379266279494175</v>
      </c>
      <c r="F69" s="34">
        <v>0.541044186412382</v>
      </c>
      <c r="G69" s="35"/>
      <c r="H69" s="36">
        <v>-0.326478369393397</v>
      </c>
      <c r="I69" s="35"/>
      <c r="J69" s="34">
        <v>-0.00672422803942452</v>
      </c>
      <c r="K69" s="34">
        <v>0.194992046505176</v>
      </c>
      <c r="L69" s="34">
        <v>0.285597678057563</v>
      </c>
      <c r="M69" s="34"/>
      <c r="N69" s="34">
        <v>-0.180005025704911</v>
      </c>
      <c r="O69" s="34"/>
      <c r="P69" s="34"/>
      <c r="Q69" s="34">
        <v>1.0330135903993</v>
      </c>
      <c r="R69" s="34">
        <v>0.0462716853401697</v>
      </c>
      <c r="S69" s="35"/>
      <c r="T69" s="36">
        <v>-0.485359239008713</v>
      </c>
    </row>
    <row r="70" spans="2:20">
      <c r="B70" s="1" t="s">
        <v>506</v>
      </c>
      <c r="C70" s="9" t="s">
        <v>272</v>
      </c>
      <c r="D70" s="5"/>
      <c r="E70" s="34">
        <v>0.231476279971919</v>
      </c>
      <c r="F70" s="34">
        <v>0.562036737485121</v>
      </c>
      <c r="G70" s="35"/>
      <c r="H70" s="36">
        <v>-0.21162144742153</v>
      </c>
      <c r="I70" s="35"/>
      <c r="J70" s="34">
        <v>-0.150342210076894</v>
      </c>
      <c r="K70" s="34">
        <v>0.403028957543806</v>
      </c>
      <c r="L70" s="34">
        <v>-0.467846504943472</v>
      </c>
      <c r="M70" s="34"/>
      <c r="N70" s="34">
        <v>-0.207712541794743</v>
      </c>
      <c r="O70" s="34"/>
      <c r="P70" s="34"/>
      <c r="Q70" s="34">
        <v>0.508702532291878</v>
      </c>
      <c r="R70" s="34">
        <v>0.00342669047117261</v>
      </c>
      <c r="S70" s="35"/>
      <c r="T70" s="36">
        <v>-0.334907538236611</v>
      </c>
    </row>
    <row r="71" spans="2:20">
      <c r="B71" s="1" t="s">
        <v>507</v>
      </c>
      <c r="C71" s="9" t="s">
        <v>279</v>
      </c>
      <c r="D71" s="5"/>
      <c r="E71" s="34">
        <v>0.056823686939963</v>
      </c>
      <c r="F71" s="34">
        <v>-0.196079559393454</v>
      </c>
      <c r="G71" s="35"/>
      <c r="H71" s="36">
        <v>0.314587389669839</v>
      </c>
      <c r="I71" s="35"/>
      <c r="J71" s="34">
        <v>-0.255947036295359</v>
      </c>
      <c r="K71" s="34">
        <v>1.2608035862229</v>
      </c>
      <c r="L71" s="34">
        <v>0.296606653755286</v>
      </c>
      <c r="M71" s="34">
        <v>-0.178283852176896</v>
      </c>
      <c r="N71" s="34">
        <v>-0.262092463415834</v>
      </c>
      <c r="O71" s="34"/>
      <c r="P71" s="34"/>
      <c r="Q71" s="34">
        <v>-0.255880095148176</v>
      </c>
      <c r="R71" s="34">
        <v>0.013759438762377</v>
      </c>
      <c r="S71" s="35"/>
      <c r="T71" s="36">
        <v>0.362360322176361</v>
      </c>
    </row>
    <row r="72" spans="2:20">
      <c r="B72" s="1" t="s">
        <v>508</v>
      </c>
      <c r="C72" s="9" t="s">
        <v>282</v>
      </c>
      <c r="D72" s="5"/>
      <c r="E72" s="34">
        <v>0.283316623246144</v>
      </c>
      <c r="F72" s="34">
        <v>0.109937237167293</v>
      </c>
      <c r="G72" s="35"/>
      <c r="H72" s="36">
        <v>0.156206473352633</v>
      </c>
      <c r="I72" s="35"/>
      <c r="J72" s="34">
        <v>0.888862065244449</v>
      </c>
      <c r="K72" s="34">
        <v>-0.372859397901097</v>
      </c>
      <c r="L72" s="34">
        <v>-0.443947943204117</v>
      </c>
      <c r="M72" s="34"/>
      <c r="N72" s="34">
        <v>-0.129372470343668</v>
      </c>
      <c r="O72" s="34"/>
      <c r="P72" s="34"/>
      <c r="Q72" s="34">
        <v>0.169610034020602</v>
      </c>
      <c r="R72" s="34">
        <v>0.864387956870711</v>
      </c>
      <c r="S72" s="35"/>
      <c r="T72" s="36">
        <v>0.594025261765869</v>
      </c>
    </row>
    <row r="73" spans="2:20">
      <c r="B73" s="1" t="s">
        <v>509</v>
      </c>
      <c r="C73" s="9" t="s">
        <v>284</v>
      </c>
      <c r="D73" s="5"/>
      <c r="E73" s="34">
        <v>0.204511253539077</v>
      </c>
      <c r="F73" s="34">
        <v>0.0566313620093504</v>
      </c>
      <c r="G73" s="35"/>
      <c r="H73" s="36">
        <v>0.139954120930059</v>
      </c>
      <c r="I73" s="35"/>
      <c r="J73" s="34">
        <v>-0.579086638940897</v>
      </c>
      <c r="K73" s="34">
        <v>0.179862158414763</v>
      </c>
      <c r="L73" s="34">
        <v>0.0566313620093504</v>
      </c>
      <c r="M73" s="34"/>
      <c r="N73" s="34">
        <v>-0.0813130977845381</v>
      </c>
      <c r="O73" s="34">
        <v>-0.436661837721002</v>
      </c>
      <c r="P73" s="34"/>
      <c r="Q73" s="34">
        <v>0.0527761105382092</v>
      </c>
      <c r="R73" s="34">
        <v>0.194881443083716</v>
      </c>
      <c r="S73" s="35"/>
      <c r="T73" s="36">
        <v>0.134981527702667</v>
      </c>
    </row>
    <row r="74" spans="2:21">
      <c r="B74" s="1" t="s">
        <v>510</v>
      </c>
      <c r="C74" s="9" t="s">
        <v>287</v>
      </c>
      <c r="D74" s="5"/>
      <c r="E74" s="34">
        <v>-0.191178290376678</v>
      </c>
      <c r="F74" s="34">
        <v>2.72262930220151</v>
      </c>
      <c r="G74" s="35"/>
      <c r="H74" s="36">
        <v>-0.78272837321983</v>
      </c>
      <c r="I74" s="35"/>
      <c r="J74" s="34">
        <v>0.000871182562636408</v>
      </c>
      <c r="K74" s="34">
        <v>-0.320407431265044</v>
      </c>
      <c r="L74" s="34">
        <v>-0.0997103101118382</v>
      </c>
      <c r="M74" s="34"/>
      <c r="N74" s="34">
        <v>0.377233783408645</v>
      </c>
      <c r="O74" s="34">
        <v>-0.208673078721989</v>
      </c>
      <c r="P74" s="34"/>
      <c r="Q74" s="34">
        <v>1.34731612361088</v>
      </c>
      <c r="R74" s="34">
        <v>-0.262988976877499</v>
      </c>
      <c r="S74" s="35"/>
      <c r="T74" s="36">
        <v>-0.68601969402249</v>
      </c>
      <c r="U74" s="37"/>
    </row>
    <row r="75" spans="2:20">
      <c r="B75" s="1" t="s">
        <v>511</v>
      </c>
      <c r="C75" s="9" t="s">
        <v>291</v>
      </c>
      <c r="D75" s="5"/>
      <c r="E75" s="34">
        <v>0.708198947066106</v>
      </c>
      <c r="F75" s="34">
        <v>-0.749532832867255</v>
      </c>
      <c r="G75" s="35"/>
      <c r="H75" s="36">
        <v>5.820052068</v>
      </c>
      <c r="I75" s="35"/>
      <c r="J75" s="34">
        <v>0.0924714277632621</v>
      </c>
      <c r="K75" s="34">
        <v>0.681225970499672</v>
      </c>
      <c r="L75" s="34">
        <v>-0.304558989066375</v>
      </c>
      <c r="M75" s="34"/>
      <c r="N75" s="34">
        <v>-0.31634301482183</v>
      </c>
      <c r="O75" s="34"/>
      <c r="P75" s="34">
        <v>-0.0350042820232874</v>
      </c>
      <c r="Q75" s="34">
        <v>-0.500353148662102</v>
      </c>
      <c r="R75" s="34">
        <v>1.93182218885401</v>
      </c>
      <c r="S75" s="35"/>
      <c r="T75" s="36">
        <v>4.867788546</v>
      </c>
    </row>
    <row r="76" spans="2:20">
      <c r="B76" s="1" t="s">
        <v>512</v>
      </c>
      <c r="C76" s="9" t="s">
        <v>293</v>
      </c>
      <c r="D76" s="5"/>
      <c r="E76" s="34">
        <v>-0.141810377646845</v>
      </c>
      <c r="F76" s="34">
        <v>0.666745518512945</v>
      </c>
      <c r="G76" s="35"/>
      <c r="H76" s="36">
        <v>-0.485110582152424</v>
      </c>
      <c r="I76" s="35"/>
      <c r="J76" s="34">
        <v>-0.0833900008508153</v>
      </c>
      <c r="K76" s="34">
        <v>-0.118577477011326</v>
      </c>
      <c r="L76" s="34">
        <v>-0.111691112511181</v>
      </c>
      <c r="M76" s="34"/>
      <c r="N76" s="34">
        <v>-0.224036657831403</v>
      </c>
      <c r="O76" s="34"/>
      <c r="P76" s="34"/>
      <c r="Q76" s="34">
        <v>0.337297133563178</v>
      </c>
      <c r="R76" s="34">
        <v>0.0495281852166622</v>
      </c>
      <c r="S76" s="35"/>
      <c r="T76" s="36">
        <v>-0.215186988290139</v>
      </c>
    </row>
    <row r="77" spans="2:20">
      <c r="B77" s="1" t="s">
        <v>513</v>
      </c>
      <c r="C77" s="9" t="s">
        <v>295</v>
      </c>
      <c r="D77" s="5"/>
      <c r="E77" s="34">
        <v>0.152713314316213</v>
      </c>
      <c r="F77" s="34">
        <v>0.62371053799727</v>
      </c>
      <c r="G77" s="35"/>
      <c r="H77" s="36">
        <v>-0.290074625339457</v>
      </c>
      <c r="I77" s="35"/>
      <c r="J77" s="34">
        <v>0.349677503022061</v>
      </c>
      <c r="K77" s="34">
        <v>-0.835371159634039</v>
      </c>
      <c r="L77" s="34">
        <v>-0.214736003569715</v>
      </c>
      <c r="M77" s="34"/>
      <c r="N77" s="34">
        <v>0.266425872437226</v>
      </c>
      <c r="O77" s="34"/>
      <c r="P77" s="34"/>
      <c r="Q77" s="34">
        <v>0.696275218426889</v>
      </c>
      <c r="R77" s="34">
        <v>0.0677204623286345</v>
      </c>
      <c r="S77" s="35"/>
      <c r="T77" s="36">
        <v>-0.370549976378335</v>
      </c>
    </row>
    <row r="78" spans="2:20">
      <c r="B78" s="1" t="s">
        <v>514</v>
      </c>
      <c r="C78" s="9" t="s">
        <v>298</v>
      </c>
      <c r="D78" s="5"/>
      <c r="E78" s="34">
        <v>-0.166280568684604</v>
      </c>
      <c r="F78" s="34">
        <v>0.430725645428697</v>
      </c>
      <c r="G78" s="35"/>
      <c r="H78" s="36">
        <v>-0.417275124367079</v>
      </c>
      <c r="I78" s="35"/>
      <c r="J78" s="34">
        <v>0.0655299536637228</v>
      </c>
      <c r="K78" s="34">
        <v>-0.303844732130647</v>
      </c>
      <c r="L78" s="34">
        <v>-0.238519521844253</v>
      </c>
      <c r="M78" s="34"/>
      <c r="N78" s="34">
        <v>0.0246567754570743</v>
      </c>
      <c r="O78" s="34"/>
      <c r="P78" s="34"/>
      <c r="Q78" s="34">
        <v>0.480659777820504</v>
      </c>
      <c r="R78" s="34">
        <v>0.0562431490934563</v>
      </c>
      <c r="S78" s="35"/>
      <c r="T78" s="36">
        <v>-0.286640199780941</v>
      </c>
    </row>
    <row r="79" spans="2:20">
      <c r="B79" s="1" t="s">
        <v>515</v>
      </c>
      <c r="C79" s="9" t="s">
        <v>304</v>
      </c>
      <c r="D79" s="5"/>
      <c r="E79" s="34">
        <v>-0.276684128699986</v>
      </c>
      <c r="F79" s="34">
        <v>0.762972526143826</v>
      </c>
      <c r="G79" s="35"/>
      <c r="H79" s="36">
        <v>-0.589718006515515</v>
      </c>
      <c r="I79" s="35"/>
      <c r="J79" s="34">
        <v>-0.09046529341294</v>
      </c>
      <c r="K79" s="34">
        <v>-0.259208948915136</v>
      </c>
      <c r="L79" s="34">
        <v>0.325059621552998</v>
      </c>
      <c r="M79" s="34"/>
      <c r="N79" s="34">
        <v>-0.0262062631883895</v>
      </c>
      <c r="O79" s="34"/>
      <c r="P79" s="34">
        <v>-0.188868673872384</v>
      </c>
      <c r="Q79" s="34">
        <v>0.542553704446057</v>
      </c>
      <c r="R79" s="34">
        <v>-0.198608881858989</v>
      </c>
      <c r="S79" s="35"/>
      <c r="T79" s="36">
        <v>-0.480477662018131</v>
      </c>
    </row>
    <row r="80" spans="2:20">
      <c r="B80" s="1" t="s">
        <v>516</v>
      </c>
      <c r="C80" s="9" t="s">
        <v>307</v>
      </c>
      <c r="D80" s="5"/>
      <c r="E80" s="34">
        <v>-0.298820731988566</v>
      </c>
      <c r="F80" s="34">
        <v>0.164883744912439</v>
      </c>
      <c r="G80" s="35"/>
      <c r="H80" s="36">
        <v>-0.398069321537671</v>
      </c>
      <c r="I80" s="35"/>
      <c r="J80" s="34">
        <v>-0.242292018399896</v>
      </c>
      <c r="K80" s="34">
        <v>9.17465612149115e-7</v>
      </c>
      <c r="L80" s="34">
        <v>-0.332146938231444</v>
      </c>
      <c r="M80" s="34"/>
      <c r="N80" s="34">
        <v>0.104110255903203</v>
      </c>
      <c r="O80" s="34"/>
      <c r="P80" s="34"/>
      <c r="Q80" s="34">
        <v>0.445975112798367</v>
      </c>
      <c r="R80" s="34">
        <v>-0.268615337277478</v>
      </c>
      <c r="S80" s="35"/>
      <c r="T80" s="36">
        <v>-0.494192768831052</v>
      </c>
    </row>
    <row r="81" spans="2:20">
      <c r="B81" s="1" t="s">
        <v>517</v>
      </c>
      <c r="C81" s="9" t="s">
        <v>310</v>
      </c>
      <c r="D81" s="5"/>
      <c r="E81" s="34">
        <v>-0.311004129642949</v>
      </c>
      <c r="F81" s="34">
        <v>0.0844083836011629</v>
      </c>
      <c r="G81" s="35"/>
      <c r="H81" s="36">
        <v>-0.364634317419794</v>
      </c>
      <c r="I81" s="35"/>
      <c r="J81" s="34">
        <v>-0.246559744095758</v>
      </c>
      <c r="K81" s="34">
        <v>-0.187206003394892</v>
      </c>
      <c r="L81" s="34">
        <v>0.085620628785317</v>
      </c>
      <c r="M81" s="34"/>
      <c r="N81" s="34">
        <v>0.374791611528589</v>
      </c>
      <c r="O81" s="34"/>
      <c r="P81" s="34"/>
      <c r="Q81" s="34">
        <v>-0.0821367241724922</v>
      </c>
      <c r="R81" s="34">
        <v>-0.0652222174993826</v>
      </c>
      <c r="S81" s="35"/>
      <c r="T81" s="36">
        <v>0.0184281324069926</v>
      </c>
    </row>
    <row r="82" spans="2:20">
      <c r="B82" s="1" t="s">
        <v>518</v>
      </c>
      <c r="C82" s="9" t="s">
        <v>312</v>
      </c>
      <c r="D82" s="5"/>
      <c r="E82" s="34">
        <v>-0.263886381461629</v>
      </c>
      <c r="F82" s="34">
        <v>0.835969867998678</v>
      </c>
      <c r="G82" s="35"/>
      <c r="H82" s="36">
        <v>-0.599060071534433</v>
      </c>
      <c r="I82" s="35"/>
      <c r="J82" s="34">
        <v>-0.296525295971539</v>
      </c>
      <c r="K82" s="34">
        <v>-0.0879768688761965</v>
      </c>
      <c r="L82" s="34">
        <v>0.171672496091896</v>
      </c>
      <c r="M82" s="34"/>
      <c r="N82" s="34">
        <v>-0.243052219854895</v>
      </c>
      <c r="O82" s="34">
        <v>-0.127183681133532</v>
      </c>
      <c r="P82" s="34">
        <v>-0.118738088420718</v>
      </c>
      <c r="Q82" s="34">
        <v>0.931184887296787</v>
      </c>
      <c r="R82" s="34">
        <v>-0.244573452721969</v>
      </c>
      <c r="S82" s="35"/>
      <c r="T82" s="36">
        <v>-0.608827438995795</v>
      </c>
    </row>
    <row r="83" spans="2:20">
      <c r="B83" s="1" t="s">
        <v>519</v>
      </c>
      <c r="C83" s="9" t="s">
        <v>316</v>
      </c>
      <c r="D83" s="5"/>
      <c r="E83" s="34">
        <v>-0.0796871525911796</v>
      </c>
      <c r="F83" s="34">
        <v>0.0334653288719258</v>
      </c>
      <c r="G83" s="35"/>
      <c r="H83" s="36">
        <v>-0.109488427931776</v>
      </c>
      <c r="I83" s="35"/>
      <c r="J83" s="34">
        <v>0.652865447197879</v>
      </c>
      <c r="K83" s="34">
        <v>-0.383247089551719</v>
      </c>
      <c r="L83" s="34">
        <v>-0.0869263015760402</v>
      </c>
      <c r="M83" s="34"/>
      <c r="N83" s="34">
        <v>0.109167012873038</v>
      </c>
      <c r="O83" s="34"/>
      <c r="P83" s="34"/>
      <c r="Q83" s="34">
        <v>-0.0485190348544849</v>
      </c>
      <c r="R83" s="34">
        <v>0.353357650122193</v>
      </c>
      <c r="S83" s="35"/>
      <c r="T83" s="36">
        <v>0.422369663468781</v>
      </c>
    </row>
    <row r="84" spans="2:20">
      <c r="B84" s="1" t="s">
        <v>520</v>
      </c>
      <c r="C84" s="9" t="s">
        <v>320</v>
      </c>
      <c r="D84" s="5"/>
      <c r="E84" s="34">
        <v>-0.316451755011642</v>
      </c>
      <c r="F84" s="34">
        <v>1.18560855910433</v>
      </c>
      <c r="G84" s="35"/>
      <c r="H84" s="36">
        <v>-0.687250382747975</v>
      </c>
      <c r="I84" s="35"/>
      <c r="J84" s="34">
        <v>-0.316451755011642</v>
      </c>
      <c r="K84" s="34">
        <v>-0.443584829547717</v>
      </c>
      <c r="L84" s="34">
        <v>0.0959046375498636</v>
      </c>
      <c r="M84" s="34"/>
      <c r="N84" s="34">
        <v>-0.403786195158347</v>
      </c>
      <c r="O84" s="34">
        <v>-0.0575089391112283</v>
      </c>
      <c r="P84" s="34">
        <v>0.0959046375498636</v>
      </c>
      <c r="Q84" s="34">
        <v>2.82048401347236</v>
      </c>
      <c r="R84" s="34">
        <v>-0.427107049286062</v>
      </c>
      <c r="S84" s="35"/>
      <c r="T84" s="36">
        <v>-0.850047022792982</v>
      </c>
    </row>
    <row r="85" spans="2:20">
      <c r="B85" s="1" t="s">
        <v>521</v>
      </c>
      <c r="C85" s="9" t="s">
        <v>323</v>
      </c>
      <c r="D85" s="5"/>
      <c r="E85" s="34">
        <v>0.127363588315824</v>
      </c>
      <c r="F85" s="34">
        <v>-0.385604173050966</v>
      </c>
      <c r="G85" s="35"/>
      <c r="H85" s="36">
        <v>0.834914126550664</v>
      </c>
      <c r="I85" s="35"/>
      <c r="J85" s="34">
        <v>0.383166271376637</v>
      </c>
      <c r="K85" s="34">
        <v>-0.387175550175344</v>
      </c>
      <c r="L85" s="34">
        <v>-0.598242588503381</v>
      </c>
      <c r="M85" s="34"/>
      <c r="N85" s="34">
        <v>0.239739580833734</v>
      </c>
      <c r="O85" s="34"/>
      <c r="P85" s="34"/>
      <c r="Q85" s="34">
        <v>-0.637508453970493</v>
      </c>
      <c r="R85" s="34">
        <v>0.143599624066639</v>
      </c>
      <c r="S85" s="35"/>
      <c r="T85" s="36">
        <v>2.15483106734237</v>
      </c>
    </row>
    <row r="86" spans="2:21">
      <c r="B86" s="1" t="s">
        <v>522</v>
      </c>
      <c r="C86" s="9" t="s">
        <v>325</v>
      </c>
      <c r="D86" s="5"/>
      <c r="E86" s="34">
        <v>-0.0077189643500406</v>
      </c>
      <c r="F86" s="34">
        <v>-0.184455758568475</v>
      </c>
      <c r="G86" s="35"/>
      <c r="H86" s="36">
        <v>0.216710233342397</v>
      </c>
      <c r="I86" s="35"/>
      <c r="J86" s="34">
        <v>0.45051453022222</v>
      </c>
      <c r="K86" s="34">
        <v>0.10307678893282</v>
      </c>
      <c r="L86" s="34">
        <v>0.946222785149494</v>
      </c>
      <c r="M86" s="34"/>
      <c r="N86" s="34">
        <v>1.515760753964</v>
      </c>
      <c r="O86" s="34"/>
      <c r="P86" s="34"/>
      <c r="Q86" s="34">
        <v>1.36838743241414</v>
      </c>
      <c r="R86" s="34">
        <v>0.10307678893282</v>
      </c>
      <c r="S86" s="35"/>
      <c r="T86" s="36">
        <v>-0.534249854932448</v>
      </c>
      <c r="U86" s="37"/>
    </row>
    <row r="87" spans="2:21">
      <c r="B87" s="1" t="s">
        <v>523</v>
      </c>
      <c r="C87" s="9" t="s">
        <v>329</v>
      </c>
      <c r="D87" s="5"/>
      <c r="E87" s="34">
        <v>-0.10365399822061</v>
      </c>
      <c r="F87" s="34">
        <v>0.302644312818044</v>
      </c>
      <c r="G87" s="35"/>
      <c r="H87" s="36">
        <v>-0.311902726142241</v>
      </c>
      <c r="I87" s="35"/>
      <c r="J87" s="34">
        <v>0.00273660800761277</v>
      </c>
      <c r="K87" s="34">
        <v>-0.256935752432717</v>
      </c>
      <c r="L87" s="34">
        <v>-0.130116243469149</v>
      </c>
      <c r="M87" s="34"/>
      <c r="N87" s="34">
        <v>0.161286018884236</v>
      </c>
      <c r="O87" s="34">
        <v>0.0684377205062909</v>
      </c>
      <c r="P87" s="34"/>
      <c r="Q87" s="34">
        <v>0.403054379327858</v>
      </c>
      <c r="R87" s="34">
        <v>-0.482496102388711</v>
      </c>
      <c r="S87" s="35"/>
      <c r="T87" s="36">
        <v>-0.631159066695688</v>
      </c>
      <c r="U87" s="37"/>
    </row>
    <row r="88" spans="2:20">
      <c r="B88" s="1" t="s">
        <v>524</v>
      </c>
      <c r="C88" s="9" t="s">
        <v>333</v>
      </c>
      <c r="D88" s="5"/>
      <c r="E88" s="34">
        <v>0.327966999166527</v>
      </c>
      <c r="F88" s="34">
        <v>-0.0511129463249295</v>
      </c>
      <c r="G88" s="35"/>
      <c r="H88" s="36">
        <v>0.399499541657655</v>
      </c>
      <c r="I88" s="35"/>
      <c r="J88" s="34">
        <v>0.250866707780855</v>
      </c>
      <c r="K88" s="34">
        <v>-0.12232319016781</v>
      </c>
      <c r="L88" s="34">
        <v>-0.202858725532827</v>
      </c>
      <c r="M88" s="34"/>
      <c r="N88" s="34">
        <v>-0.11799727679808</v>
      </c>
      <c r="O88" s="34"/>
      <c r="P88" s="34"/>
      <c r="Q88" s="34">
        <v>0.35256860000047</v>
      </c>
      <c r="R88" s="34">
        <v>0.286548171492247</v>
      </c>
      <c r="S88" s="35"/>
      <c r="T88" s="36">
        <v>-0.0488111410488287</v>
      </c>
    </row>
    <row r="89" spans="2:21">
      <c r="B89" s="1" t="s">
        <v>525</v>
      </c>
      <c r="C89" s="9" t="s">
        <v>339</v>
      </c>
      <c r="D89" s="5"/>
      <c r="E89" s="34">
        <v>-0.559920920274252</v>
      </c>
      <c r="F89" s="34">
        <v>2.11114521144688</v>
      </c>
      <c r="G89" s="35"/>
      <c r="H89" s="36">
        <v>-0.858547560294854</v>
      </c>
      <c r="I89" s="35"/>
      <c r="J89" s="34">
        <v>-0.497160872170447</v>
      </c>
      <c r="K89" s="34">
        <v>-0.54083532721783</v>
      </c>
      <c r="L89" s="34">
        <v>0.0756039340888843</v>
      </c>
      <c r="M89" s="34"/>
      <c r="N89" s="34">
        <v>0.322901474573897</v>
      </c>
      <c r="O89" s="34">
        <v>-0.28508467983842</v>
      </c>
      <c r="P89" s="34"/>
      <c r="Q89" s="34">
        <v>0.920163343859937</v>
      </c>
      <c r="R89" s="34">
        <v>-0.485709780156647</v>
      </c>
      <c r="S89" s="35"/>
      <c r="T89" s="36">
        <v>-0.732163300910762</v>
      </c>
      <c r="U89" s="37"/>
    </row>
    <row r="90" spans="2:21">
      <c r="B90" s="1" t="s">
        <v>526</v>
      </c>
      <c r="C90" s="9" t="s">
        <v>346</v>
      </c>
      <c r="D90" s="5"/>
      <c r="E90" s="34">
        <v>-0.407945927310002</v>
      </c>
      <c r="F90" s="34">
        <v>0.316840967518546</v>
      </c>
      <c r="G90" s="35"/>
      <c r="H90" s="36">
        <v>-0.550398196705488</v>
      </c>
      <c r="I90" s="35"/>
      <c r="J90" s="34">
        <v>-0.355982235412755</v>
      </c>
      <c r="K90" s="34">
        <v>-0.393681521574216</v>
      </c>
      <c r="L90" s="34">
        <v>-0.0585854062705076</v>
      </c>
      <c r="M90" s="34"/>
      <c r="N90" s="34">
        <v>0.303144724383955</v>
      </c>
      <c r="O90" s="34">
        <v>-0.11793815065404</v>
      </c>
      <c r="P90" s="34"/>
      <c r="Q90" s="34">
        <v>0.460323310092179</v>
      </c>
      <c r="R90" s="34">
        <v>-0.356363322234535</v>
      </c>
      <c r="S90" s="35"/>
      <c r="T90" s="36">
        <v>-0.559250558713472</v>
      </c>
      <c r="U90" s="37"/>
    </row>
    <row r="91" spans="2:21">
      <c r="B91" s="1" t="s">
        <v>527</v>
      </c>
      <c r="C91" s="9" t="s">
        <v>353</v>
      </c>
      <c r="D91" s="5"/>
      <c r="E91" s="34">
        <v>-0.128347288485591</v>
      </c>
      <c r="F91" s="34">
        <v>0.0975672047961516</v>
      </c>
      <c r="G91" s="35"/>
      <c r="H91" s="36">
        <v>-0.205832038112071</v>
      </c>
      <c r="I91" s="35"/>
      <c r="J91" s="34">
        <v>-0.1593449204823</v>
      </c>
      <c r="K91" s="34">
        <v>-0.0436611593586158</v>
      </c>
      <c r="L91" s="34">
        <v>0.152396930535805</v>
      </c>
      <c r="M91" s="34"/>
      <c r="N91" s="34">
        <v>0.117244078076332</v>
      </c>
      <c r="O91" s="34"/>
      <c r="P91" s="34"/>
      <c r="Q91" s="34">
        <v>-0.0406548758321792</v>
      </c>
      <c r="R91" s="34">
        <v>0.0210642931799896</v>
      </c>
      <c r="S91" s="35"/>
      <c r="T91" s="36">
        <v>0.0643346798804945</v>
      </c>
      <c r="U91" s="37"/>
    </row>
    <row r="92" spans="2:21">
      <c r="B92" s="1" t="s">
        <v>528</v>
      </c>
      <c r="C92" s="9" t="s">
        <v>358</v>
      </c>
      <c r="D92" s="5"/>
      <c r="E92" s="34">
        <v>-0.490800551927304</v>
      </c>
      <c r="F92" s="34">
        <v>0.763032866052121</v>
      </c>
      <c r="G92" s="35"/>
      <c r="H92" s="36">
        <v>-0.711179832091334</v>
      </c>
      <c r="I92" s="35"/>
      <c r="J92" s="34">
        <v>0.525197987070001</v>
      </c>
      <c r="K92" s="34">
        <v>-0.607789619212745</v>
      </c>
      <c r="L92" s="34">
        <v>1.02162379056136</v>
      </c>
      <c r="M92" s="34"/>
      <c r="N92" s="34">
        <v>1.11098448207594</v>
      </c>
      <c r="O92" s="34"/>
      <c r="P92" s="34"/>
      <c r="Q92" s="34">
        <v>0.871500068992359</v>
      </c>
      <c r="R92" s="34">
        <v>-0.495737042713779</v>
      </c>
      <c r="S92" s="35"/>
      <c r="T92" s="36">
        <v>-0.730556789356689</v>
      </c>
      <c r="U92" s="37"/>
    </row>
    <row r="93" spans="2:20">
      <c r="B93" s="1" t="s">
        <v>529</v>
      </c>
      <c r="C93" s="9" t="s">
        <v>361</v>
      </c>
      <c r="D93" s="5"/>
      <c r="E93" s="34">
        <v>-0.0893946119619466</v>
      </c>
      <c r="F93" s="34">
        <v>0.903784573548517</v>
      </c>
      <c r="G93" s="35"/>
      <c r="H93" s="36">
        <v>-0.521686749471241</v>
      </c>
      <c r="I93" s="35"/>
      <c r="J93" s="34">
        <v>-0.296226114983443</v>
      </c>
      <c r="K93" s="34">
        <v>0.168304774589302</v>
      </c>
      <c r="L93" s="34">
        <v>-0.341873250736697</v>
      </c>
      <c r="M93" s="34"/>
      <c r="N93" s="34">
        <v>-0.146614515397174</v>
      </c>
      <c r="O93" s="34"/>
      <c r="P93" s="34">
        <v>0.414217445526579</v>
      </c>
      <c r="Q93" s="34">
        <v>0.337965614206372</v>
      </c>
      <c r="R93" s="34">
        <v>-0.100100650866552</v>
      </c>
      <c r="S93" s="35"/>
      <c r="T93" s="36">
        <v>-0.327412205753786</v>
      </c>
    </row>
    <row r="94" spans="2:20">
      <c r="B94" s="1" t="s">
        <v>530</v>
      </c>
      <c r="C94" s="9" t="s">
        <v>363</v>
      </c>
      <c r="D94" s="5"/>
      <c r="E94" s="34">
        <v>-0.127796761585217</v>
      </c>
      <c r="F94" s="34">
        <v>0.356121622517475</v>
      </c>
      <c r="G94" s="35"/>
      <c r="H94" s="36">
        <v>-0.356839962038749</v>
      </c>
      <c r="I94" s="35"/>
      <c r="J94" s="34">
        <v>0.14991027082594</v>
      </c>
      <c r="K94" s="34">
        <v>-0.0773811514746384</v>
      </c>
      <c r="L94" s="34">
        <v>0.251024220245792</v>
      </c>
      <c r="M94" s="34"/>
      <c r="N94" s="34">
        <v>0.0275231808151883</v>
      </c>
      <c r="O94" s="34">
        <v>0.0178675323575814</v>
      </c>
      <c r="P94" s="34"/>
      <c r="Q94" s="34">
        <v>0.317275604410645</v>
      </c>
      <c r="R94" s="34">
        <v>0.379324541770601</v>
      </c>
      <c r="S94" s="35"/>
      <c r="T94" s="36">
        <v>0.0471039950324574</v>
      </c>
    </row>
    <row r="95" spans="2:20">
      <c r="B95" s="1" t="s">
        <v>531</v>
      </c>
      <c r="C95" s="9" t="s">
        <v>366</v>
      </c>
      <c r="D95" s="5"/>
      <c r="E95" s="34">
        <v>-0.241942355142677</v>
      </c>
      <c r="F95" s="34">
        <v>0.827096669039957</v>
      </c>
      <c r="G95" s="35"/>
      <c r="H95" s="36">
        <v>-0.585102610237995</v>
      </c>
      <c r="I95" s="35"/>
      <c r="J95" s="34">
        <v>-0.221341599871634</v>
      </c>
      <c r="K95" s="34">
        <v>-0.159262389950561</v>
      </c>
      <c r="L95" s="34">
        <v>-0.177951586973141</v>
      </c>
      <c r="M95" s="34"/>
      <c r="N95" s="34">
        <v>0.012204139171861</v>
      </c>
      <c r="O95" s="34">
        <v>-0.319226735411208</v>
      </c>
      <c r="P95" s="34">
        <v>-0.293320377884796</v>
      </c>
      <c r="Q95" s="34">
        <v>1.61468675012602</v>
      </c>
      <c r="R95" s="34">
        <v>-0.223433139840843</v>
      </c>
      <c r="S95" s="35"/>
      <c r="T95" s="36">
        <v>-0.702998129912288</v>
      </c>
    </row>
    <row r="96" spans="2:20">
      <c r="B96" s="1" t="s">
        <v>532</v>
      </c>
      <c r="C96" s="9" t="s">
        <v>369</v>
      </c>
      <c r="D96" s="5"/>
      <c r="E96" s="34">
        <v>-0.135130397401124</v>
      </c>
      <c r="F96" s="34">
        <v>0.371518257151094</v>
      </c>
      <c r="G96" s="35"/>
      <c r="H96" s="36">
        <v>-0.369407147580982</v>
      </c>
      <c r="I96" s="35"/>
      <c r="J96" s="34">
        <v>0.227419724403908</v>
      </c>
      <c r="K96" s="34">
        <v>-0.432563135949694</v>
      </c>
      <c r="L96" s="34">
        <v>-0.170763761916544</v>
      </c>
      <c r="M96" s="34"/>
      <c r="N96" s="34">
        <v>-0.115744811438709</v>
      </c>
      <c r="O96" s="34"/>
      <c r="P96" s="34"/>
      <c r="Q96" s="34">
        <v>0.473781693901084</v>
      </c>
      <c r="R96" s="34">
        <v>0.246356104401871</v>
      </c>
      <c r="S96" s="35"/>
      <c r="T96" s="36">
        <v>-0.15431429879032</v>
      </c>
    </row>
    <row r="97" spans="2:20">
      <c r="B97" s="1" t="s">
        <v>533</v>
      </c>
      <c r="C97" s="9" t="s">
        <v>374</v>
      </c>
      <c r="D97" s="5"/>
      <c r="E97" s="34">
        <v>-0.163951915514269</v>
      </c>
      <c r="F97" s="34">
        <v>0.277806655978667</v>
      </c>
      <c r="G97" s="35"/>
      <c r="H97" s="36">
        <v>-0.345716280164801</v>
      </c>
      <c r="I97" s="35"/>
      <c r="J97" s="34">
        <v>-0.110242191426959</v>
      </c>
      <c r="K97" s="34">
        <v>-0.052646257015708</v>
      </c>
      <c r="L97" s="34">
        <v>-0.236769028849859</v>
      </c>
      <c r="M97" s="34"/>
      <c r="N97" s="34">
        <v>-0.0389779035186103</v>
      </c>
      <c r="O97" s="34"/>
      <c r="P97" s="34">
        <v>-0.052646257015708</v>
      </c>
      <c r="Q97" s="34">
        <v>0.00272615460162307</v>
      </c>
      <c r="R97" s="34">
        <v>-0.298877091374053</v>
      </c>
      <c r="S97" s="35"/>
      <c r="T97" s="36">
        <v>-0.300783261646402</v>
      </c>
    </row>
    <row r="98" spans="2:20">
      <c r="B98" s="1" t="s">
        <v>534</v>
      </c>
      <c r="C98" s="9" t="s">
        <v>378</v>
      </c>
      <c r="D98" s="5"/>
      <c r="E98" s="34">
        <v>0.23518232611102</v>
      </c>
      <c r="F98" s="34">
        <v>0.058170495958298</v>
      </c>
      <c r="G98" s="35"/>
      <c r="H98" s="36">
        <v>0.16728099866922</v>
      </c>
      <c r="I98" s="35"/>
      <c r="J98" s="34">
        <v>0.338900477193983</v>
      </c>
      <c r="K98" s="34">
        <v>-0.217128639182898</v>
      </c>
      <c r="L98" s="34">
        <v>-0.284925984807759</v>
      </c>
      <c r="M98" s="34"/>
      <c r="N98" s="34">
        <v>0.105537649977337</v>
      </c>
      <c r="O98" s="34"/>
      <c r="P98" s="34"/>
      <c r="Q98" s="34">
        <v>-0.0828703880181623</v>
      </c>
      <c r="R98" s="34">
        <v>0.360159764317596</v>
      </c>
      <c r="S98" s="35"/>
      <c r="T98" s="36">
        <v>0.483061663561512</v>
      </c>
    </row>
    <row r="99" spans="2:21">
      <c r="B99" s="1" t="s">
        <v>535</v>
      </c>
      <c r="C99" s="9" t="s">
        <v>381</v>
      </c>
      <c r="D99" s="5"/>
      <c r="E99" s="34">
        <v>0.0702496963918455</v>
      </c>
      <c r="F99" s="34">
        <v>-0.0433397206146663</v>
      </c>
      <c r="G99" s="35"/>
      <c r="H99" s="36">
        <v>0.118735341929528</v>
      </c>
      <c r="I99" s="35"/>
      <c r="J99" s="34">
        <v>-0.124075991581947</v>
      </c>
      <c r="K99" s="34">
        <v>-0.0186174870952772</v>
      </c>
      <c r="L99" s="34">
        <v>-0.164409550669464</v>
      </c>
      <c r="M99" s="34"/>
      <c r="N99" s="34">
        <v>0.203170572431317</v>
      </c>
      <c r="O99" s="34">
        <v>-0.160524255631447</v>
      </c>
      <c r="P99" s="34"/>
      <c r="Q99" s="34">
        <v>0.587695831774905</v>
      </c>
      <c r="R99" s="34">
        <v>0.0433139117713843</v>
      </c>
      <c r="S99" s="35"/>
      <c r="T99" s="36">
        <v>-0.342875451309621</v>
      </c>
      <c r="U99" s="37"/>
    </row>
    <row r="100" spans="2:20">
      <c r="B100" s="1" t="s">
        <v>536</v>
      </c>
      <c r="C100" s="9" t="s">
        <v>383</v>
      </c>
      <c r="D100" s="5"/>
      <c r="E100" s="34">
        <v>0.0487648419686846</v>
      </c>
      <c r="F100" s="34">
        <v>-0.321098425205792</v>
      </c>
      <c r="G100" s="35"/>
      <c r="H100" s="36">
        <v>0.544796601967064</v>
      </c>
      <c r="I100" s="35"/>
      <c r="J100" s="34">
        <v>-0.15262841458316</v>
      </c>
      <c r="K100" s="34">
        <v>0.350805097505047</v>
      </c>
      <c r="L100" s="34">
        <v>0.398261395934566</v>
      </c>
      <c r="M100" s="34"/>
      <c r="N100" s="34">
        <v>0.39399551684184</v>
      </c>
      <c r="O100" s="34"/>
      <c r="P100" s="34"/>
      <c r="Q100" s="34">
        <v>-0.30495049576234</v>
      </c>
      <c r="R100" s="34">
        <v>-0.116019861271948</v>
      </c>
      <c r="S100" s="35"/>
      <c r="T100" s="36">
        <v>0.271823271405734</v>
      </c>
    </row>
    <row r="101" spans="2:20">
      <c r="B101" s="1" t="s">
        <v>537</v>
      </c>
      <c r="C101" s="9" t="s">
        <v>388</v>
      </c>
      <c r="D101" s="5"/>
      <c r="E101" s="34">
        <v>0.747456580171811</v>
      </c>
      <c r="F101" s="34">
        <v>0.0387988158509438</v>
      </c>
      <c r="G101" s="35"/>
      <c r="H101" s="36">
        <v>0.682189609093189</v>
      </c>
      <c r="I101" s="35"/>
      <c r="J101" s="34">
        <v>0.281307237574551</v>
      </c>
      <c r="K101" s="34">
        <v>0.635575329715061</v>
      </c>
      <c r="L101" s="34">
        <v>0.332820781523554</v>
      </c>
      <c r="M101" s="34"/>
      <c r="N101" s="34">
        <v>0.438498224601495</v>
      </c>
      <c r="O101" s="34"/>
      <c r="P101" s="34"/>
      <c r="Q101" s="34">
        <v>-0.451885202859912</v>
      </c>
      <c r="R101" s="34">
        <v>0.241170077144333</v>
      </c>
      <c r="S101" s="35"/>
      <c r="T101" s="36">
        <v>1.26443452421817</v>
      </c>
    </row>
    <row r="102" spans="2:20">
      <c r="B102" s="1" t="s">
        <v>538</v>
      </c>
      <c r="C102" s="9" t="s">
        <v>391</v>
      </c>
      <c r="D102" s="5"/>
      <c r="E102" s="34">
        <v>-0.204342489363852</v>
      </c>
      <c r="F102" s="34">
        <v>0.246880737472314</v>
      </c>
      <c r="G102" s="35"/>
      <c r="H102" s="36">
        <v>-0.361881626923518</v>
      </c>
      <c r="I102" s="35"/>
      <c r="J102" s="34">
        <v>-0.163921958310961</v>
      </c>
      <c r="K102" s="34">
        <v>0.732387470127316</v>
      </c>
      <c r="L102" s="34">
        <v>-0.163227071232386</v>
      </c>
      <c r="M102" s="34"/>
      <c r="N102" s="34">
        <v>-0.363168191147323</v>
      </c>
      <c r="O102" s="34"/>
      <c r="P102" s="34">
        <v>0.140358657431142</v>
      </c>
      <c r="Q102" s="34">
        <v>-0.0353563786686711</v>
      </c>
      <c r="R102" s="34">
        <v>0.890036357352194</v>
      </c>
      <c r="S102" s="35"/>
      <c r="T102" s="36">
        <v>0.959310488677647</v>
      </c>
    </row>
    <row r="103" spans="2:20">
      <c r="B103" s="1" t="s">
        <v>539</v>
      </c>
      <c r="C103" s="9" t="s">
        <v>394</v>
      </c>
      <c r="D103" s="5"/>
      <c r="E103" s="34">
        <v>0.0551010211355367</v>
      </c>
      <c r="F103" s="34">
        <v>-0.279244858235101</v>
      </c>
      <c r="G103" s="35"/>
      <c r="H103" s="36">
        <v>0.463882746076819</v>
      </c>
      <c r="I103" s="35"/>
      <c r="J103" s="34">
        <v>0.481578538259055</v>
      </c>
      <c r="K103" s="34">
        <v>1.01735120328073e-8</v>
      </c>
      <c r="L103" s="34">
        <v>-0.305382684114157</v>
      </c>
      <c r="M103" s="34"/>
      <c r="N103" s="34">
        <v>0.0385420864497188</v>
      </c>
      <c r="O103" s="34"/>
      <c r="P103" s="34">
        <v>0.0686686025814713</v>
      </c>
      <c r="Q103" s="34">
        <v>-0.109294135341534</v>
      </c>
      <c r="R103" s="34">
        <v>0.264088856619682</v>
      </c>
      <c r="S103" s="35"/>
      <c r="T103" s="36">
        <v>0.419198949900114</v>
      </c>
    </row>
    <row r="104" spans="2:20">
      <c r="B104" s="1" t="s">
        <v>540</v>
      </c>
      <c r="C104" s="9" t="s">
        <v>398</v>
      </c>
      <c r="D104" s="5"/>
      <c r="E104" s="34">
        <v>-0.316667805267976</v>
      </c>
      <c r="F104" s="34">
        <v>0.309176900582216</v>
      </c>
      <c r="G104" s="35"/>
      <c r="H104" s="36">
        <v>-0.478044415839396</v>
      </c>
      <c r="I104" s="35"/>
      <c r="J104" s="34">
        <v>-0.175707994314299</v>
      </c>
      <c r="K104" s="34">
        <v>-0.223793559074088</v>
      </c>
      <c r="L104" s="34">
        <v>0.0141569675324629</v>
      </c>
      <c r="M104" s="34"/>
      <c r="N104" s="34">
        <v>-0.17245402788493</v>
      </c>
      <c r="O104" s="34"/>
      <c r="P104" s="34"/>
      <c r="Q104" s="34">
        <v>0.171074146227026</v>
      </c>
      <c r="R104" s="34">
        <v>-0.218049677639798</v>
      </c>
      <c r="S104" s="35"/>
      <c r="T104" s="36">
        <v>-0.332279399965703</v>
      </c>
    </row>
    <row r="105" spans="2:20">
      <c r="B105" s="1" t="s">
        <v>541</v>
      </c>
      <c r="C105" s="9" t="s">
        <v>404</v>
      </c>
      <c r="D105" s="5"/>
      <c r="E105" s="34">
        <v>0.497355406034599</v>
      </c>
      <c r="F105" s="34">
        <v>0.37982986314377</v>
      </c>
      <c r="G105" s="35"/>
      <c r="H105" s="36">
        <v>0.0851739322933647</v>
      </c>
      <c r="I105" s="35"/>
      <c r="J105" s="34">
        <v>0.70618942322842</v>
      </c>
      <c r="K105" s="34">
        <v>-0.442658384889209</v>
      </c>
      <c r="L105" s="34">
        <v>-0.175286501756595</v>
      </c>
      <c r="M105" s="34"/>
      <c r="N105" s="34">
        <v>-0.218208331912761</v>
      </c>
      <c r="O105" s="34"/>
      <c r="P105" s="34"/>
      <c r="Q105" s="34">
        <v>0.342325867024764</v>
      </c>
      <c r="R105" s="34">
        <v>0.547109947728353</v>
      </c>
      <c r="S105" s="35"/>
      <c r="T105" s="36">
        <v>0.152559139261477</v>
      </c>
    </row>
    <row r="106" spans="2:20">
      <c r="B106" s="1" t="s">
        <v>542</v>
      </c>
      <c r="C106" s="9" t="s">
        <v>408</v>
      </c>
      <c r="D106" s="5"/>
      <c r="E106" s="34">
        <v>0.117510748652035</v>
      </c>
      <c r="F106" s="34">
        <v>-0.210079469413484</v>
      </c>
      <c r="G106" s="35"/>
      <c r="H106" s="36">
        <v>0.41471287163834</v>
      </c>
      <c r="I106" s="35"/>
      <c r="J106" s="34">
        <v>0.161689839818834</v>
      </c>
      <c r="K106" s="34">
        <v>0.643904467674791</v>
      </c>
      <c r="L106" s="34">
        <v>-0.225854014830426</v>
      </c>
      <c r="M106" s="34"/>
      <c r="N106" s="34">
        <v>0.112938878959914</v>
      </c>
      <c r="O106" s="34"/>
      <c r="P106" s="34">
        <v>0.082941803760201</v>
      </c>
      <c r="Q106" s="34">
        <v>0.121781308617281</v>
      </c>
      <c r="R106" s="34">
        <v>0.714097816385586</v>
      </c>
      <c r="S106" s="35"/>
      <c r="T106" s="36">
        <v>0.528014233672516</v>
      </c>
    </row>
    <row r="107" spans="2:20">
      <c r="B107" s="1" t="s">
        <v>543</v>
      </c>
      <c r="C107" s="9" t="s">
        <v>410</v>
      </c>
      <c r="D107" s="5"/>
      <c r="E107" s="34">
        <v>0.616106624496461</v>
      </c>
      <c r="F107" s="34">
        <v>-0.0580746579030829</v>
      </c>
      <c r="G107" s="35"/>
      <c r="H107" s="36">
        <v>0.715748102574457</v>
      </c>
      <c r="I107" s="35"/>
      <c r="J107" s="34">
        <v>1.15627503317219</v>
      </c>
      <c r="K107" s="34">
        <v>-0.347136127187463</v>
      </c>
      <c r="L107" s="34">
        <v>-0.260780671599717</v>
      </c>
      <c r="M107" s="34"/>
      <c r="N107" s="34">
        <v>-0.0176594300631272</v>
      </c>
      <c r="O107" s="34"/>
      <c r="P107" s="34"/>
      <c r="Q107" s="34">
        <v>-0.0685395958464687</v>
      </c>
      <c r="R107" s="34">
        <v>1.13317469821908</v>
      </c>
      <c r="S107" s="35"/>
      <c r="T107" s="36">
        <v>1.29013996396041</v>
      </c>
    </row>
    <row r="109" spans="3:20">
      <c r="C109" s="38" t="s">
        <v>559</v>
      </c>
      <c r="D109" s="38"/>
      <c r="E109" s="39">
        <f>MEDIAN(E9:E107)</f>
        <v>-0.102538224675174</v>
      </c>
      <c r="F109" s="39">
        <f>MEDIAN(F9:F107)</f>
        <v>0.204425804105176</v>
      </c>
      <c r="G109" s="40"/>
      <c r="H109" s="39">
        <f>MEDIAN(H9:H107)</f>
        <v>-0.290074625339457</v>
      </c>
      <c r="I109" s="39"/>
      <c r="J109" s="39">
        <f t="shared" ref="J109:T109" si="0">MEDIAN(J9:J107)</f>
        <v>-0.00672422803942452</v>
      </c>
      <c r="K109" s="39">
        <f t="shared" si="0"/>
        <v>-0.119511877807573</v>
      </c>
      <c r="L109" s="39">
        <f t="shared" si="0"/>
        <v>-0.131125009850509</v>
      </c>
      <c r="M109" s="39">
        <f t="shared" si="0"/>
        <v>-0.138197727347888</v>
      </c>
      <c r="N109" s="39">
        <f t="shared" si="0"/>
        <v>0.00319632658394187</v>
      </c>
      <c r="O109" s="39">
        <f t="shared" si="0"/>
        <v>-0.122560915893786</v>
      </c>
      <c r="P109" s="39">
        <f t="shared" si="0"/>
        <v>-0.0438252695194977</v>
      </c>
      <c r="Q109" s="39">
        <f t="shared" si="0"/>
        <v>0.388641444667143</v>
      </c>
      <c r="R109" s="39">
        <f t="shared" si="0"/>
        <v>7.366964815958e-9</v>
      </c>
      <c r="S109" s="39"/>
      <c r="T109" s="39">
        <f t="shared" si="0"/>
        <v>-0.300783261646402</v>
      </c>
    </row>
  </sheetData>
  <mergeCells count="4">
    <mergeCell ref="E7:F7"/>
    <mergeCell ref="J7:R7"/>
    <mergeCell ref="H7:H8"/>
    <mergeCell ref="T7:T8"/>
  </mergeCell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F103"/>
  <sheetViews>
    <sheetView showGridLines="0" workbookViewId="0">
      <selection activeCell="C1" sqref="C1"/>
    </sheetView>
  </sheetViews>
  <sheetFormatPr defaultColWidth="9" defaultRowHeight="13.85" outlineLevelCol="5"/>
  <cols>
    <col min="2" max="2" width="8.33628318584071" style="1" hidden="1" customWidth="1"/>
    <col min="3" max="3" width="28.6637168141593" style="1" customWidth="1"/>
    <col min="4" max="4" width="37.6637168141593" style="1" customWidth="1"/>
    <col min="5" max="5" width="14" style="1" customWidth="1"/>
    <col min="6" max="6" width="63.1061946902655" style="1" customWidth="1"/>
  </cols>
  <sheetData>
    <row r="1" ht="15" spans="2:3">
      <c r="B1" s="2"/>
      <c r="C1" s="2" t="s">
        <v>605</v>
      </c>
    </row>
    <row r="2" spans="2:3">
      <c r="B2" s="3"/>
      <c r="C2" s="3" t="s">
        <v>606</v>
      </c>
    </row>
    <row r="4" spans="2:6">
      <c r="B4" s="4" t="s">
        <v>27</v>
      </c>
      <c r="C4" s="4" t="s">
        <v>572</v>
      </c>
      <c r="D4" s="4" t="s">
        <v>607</v>
      </c>
      <c r="E4" s="4" t="s">
        <v>608</v>
      </c>
      <c r="F4" s="4" t="s">
        <v>609</v>
      </c>
    </row>
    <row r="5" spans="2:6">
      <c r="B5" s="1" t="s">
        <v>437</v>
      </c>
      <c r="C5" s="21" t="s">
        <v>37</v>
      </c>
      <c r="D5" s="1" t="s">
        <v>610</v>
      </c>
      <c r="E5" s="22">
        <v>1300000</v>
      </c>
      <c r="F5" s="1" t="s">
        <v>39</v>
      </c>
    </row>
    <row r="6" spans="2:6">
      <c r="B6" s="8" t="s">
        <v>440</v>
      </c>
      <c r="C6" s="9" t="s">
        <v>41</v>
      </c>
      <c r="D6" s="8" t="s">
        <v>611</v>
      </c>
      <c r="E6" s="10">
        <v>643414</v>
      </c>
      <c r="F6" s="8" t="s">
        <v>44</v>
      </c>
    </row>
    <row r="7" spans="2:6">
      <c r="B7" s="8" t="s">
        <v>443</v>
      </c>
      <c r="C7" s="9" t="s">
        <v>45</v>
      </c>
      <c r="D7" s="8" t="s">
        <v>612</v>
      </c>
      <c r="E7" s="10">
        <v>0</v>
      </c>
      <c r="F7" s="8" t="s">
        <v>47</v>
      </c>
    </row>
    <row r="8" spans="2:6">
      <c r="B8" s="8" t="s">
        <v>445</v>
      </c>
      <c r="C8" s="9" t="s">
        <v>51</v>
      </c>
      <c r="D8" s="8" t="s">
        <v>613</v>
      </c>
      <c r="E8" s="10">
        <v>800000</v>
      </c>
      <c r="F8" s="8" t="s">
        <v>52</v>
      </c>
    </row>
    <row r="9" spans="2:6">
      <c r="B9" s="8" t="s">
        <v>446</v>
      </c>
      <c r="C9" s="9" t="s">
        <v>53</v>
      </c>
      <c r="D9" s="8" t="s">
        <v>614</v>
      </c>
      <c r="E9" s="10"/>
      <c r="F9" s="8" t="s">
        <v>54</v>
      </c>
    </row>
    <row r="10" spans="2:6">
      <c r="B10" s="8" t="s">
        <v>447</v>
      </c>
      <c r="C10" s="9" t="s">
        <v>57</v>
      </c>
      <c r="D10" s="8" t="s">
        <v>615</v>
      </c>
      <c r="E10" s="10">
        <v>400000</v>
      </c>
      <c r="F10" s="8" t="s">
        <v>58</v>
      </c>
    </row>
    <row r="11" spans="2:6">
      <c r="B11" s="8" t="s">
        <v>448</v>
      </c>
      <c r="C11" s="9" t="s">
        <v>61</v>
      </c>
      <c r="D11" s="8" t="s">
        <v>616</v>
      </c>
      <c r="E11" s="10">
        <v>555332</v>
      </c>
      <c r="F11" s="8" t="s">
        <v>62</v>
      </c>
    </row>
    <row r="12" spans="2:6">
      <c r="B12" s="8" t="s">
        <v>449</v>
      </c>
      <c r="C12" s="9" t="s">
        <v>64</v>
      </c>
      <c r="D12" s="8" t="s">
        <v>617</v>
      </c>
      <c r="E12" s="10">
        <v>968000</v>
      </c>
      <c r="F12" s="8" t="s">
        <v>65</v>
      </c>
    </row>
    <row r="13" spans="2:6">
      <c r="B13" s="8" t="s">
        <v>451</v>
      </c>
      <c r="C13" s="9" t="s">
        <v>69</v>
      </c>
      <c r="D13" s="8" t="s">
        <v>618</v>
      </c>
      <c r="E13" s="10">
        <v>0</v>
      </c>
      <c r="F13" s="8" t="s">
        <v>70</v>
      </c>
    </row>
    <row r="14" spans="2:6">
      <c r="B14" s="8" t="s">
        <v>452</v>
      </c>
      <c r="C14" s="9" t="s">
        <v>73</v>
      </c>
      <c r="D14" s="8" t="s">
        <v>619</v>
      </c>
      <c r="E14" s="10">
        <v>600000</v>
      </c>
      <c r="F14" s="8" t="s">
        <v>75</v>
      </c>
    </row>
    <row r="15" spans="2:6">
      <c r="B15" s="8" t="s">
        <v>454</v>
      </c>
      <c r="C15" s="9" t="s">
        <v>76</v>
      </c>
      <c r="D15" s="8" t="s">
        <v>620</v>
      </c>
      <c r="E15" s="10">
        <v>108352</v>
      </c>
      <c r="F15" s="8" t="s">
        <v>77</v>
      </c>
    </row>
    <row r="16" spans="2:6">
      <c r="B16" s="8" t="s">
        <v>455</v>
      </c>
      <c r="C16" s="9" t="s">
        <v>78</v>
      </c>
      <c r="D16" s="8" t="s">
        <v>621</v>
      </c>
      <c r="E16" s="10">
        <v>2737500</v>
      </c>
      <c r="F16" s="8" t="s">
        <v>79</v>
      </c>
    </row>
    <row r="17" spans="2:6">
      <c r="B17" s="8" t="s">
        <v>456</v>
      </c>
      <c r="C17" s="9" t="s">
        <v>81</v>
      </c>
      <c r="D17" s="8" t="s">
        <v>622</v>
      </c>
      <c r="E17" s="10">
        <v>2500000</v>
      </c>
      <c r="F17" s="8" t="s">
        <v>84</v>
      </c>
    </row>
    <row r="18" spans="2:6">
      <c r="B18" s="8" t="s">
        <v>457</v>
      </c>
      <c r="C18" s="9" t="s">
        <v>87</v>
      </c>
      <c r="D18" s="8" t="s">
        <v>623</v>
      </c>
      <c r="E18" s="10">
        <v>0</v>
      </c>
      <c r="F18" s="8" t="s">
        <v>88</v>
      </c>
    </row>
    <row r="19" spans="2:6">
      <c r="B19" s="8" t="s">
        <v>458</v>
      </c>
      <c r="C19" s="9" t="s">
        <v>92</v>
      </c>
      <c r="D19" s="8" t="s">
        <v>624</v>
      </c>
      <c r="E19" s="10">
        <v>0</v>
      </c>
      <c r="F19" s="8" t="s">
        <v>93</v>
      </c>
    </row>
    <row r="20" spans="2:6">
      <c r="B20" s="8" t="s">
        <v>459</v>
      </c>
      <c r="C20" s="9" t="s">
        <v>589</v>
      </c>
      <c r="D20" s="8" t="s">
        <v>625</v>
      </c>
      <c r="E20" s="10">
        <v>1527988</v>
      </c>
      <c r="F20" s="8" t="s">
        <v>95</v>
      </c>
    </row>
    <row r="21" spans="2:6">
      <c r="B21" s="8" t="s">
        <v>460</v>
      </c>
      <c r="C21" s="9" t="s">
        <v>96</v>
      </c>
      <c r="D21" s="8" t="s">
        <v>626</v>
      </c>
      <c r="E21" s="10">
        <v>1500000</v>
      </c>
      <c r="F21" s="8" t="s">
        <v>97</v>
      </c>
    </row>
    <row r="22" spans="2:6">
      <c r="B22" s="8" t="s">
        <v>461</v>
      </c>
      <c r="C22" s="9" t="s">
        <v>100</v>
      </c>
      <c r="D22" s="8" t="s">
        <v>627</v>
      </c>
      <c r="E22" s="10">
        <v>20000000</v>
      </c>
      <c r="F22" s="8" t="s">
        <v>101</v>
      </c>
    </row>
    <row r="23" spans="2:6">
      <c r="B23" s="8" t="s">
        <v>462</v>
      </c>
      <c r="C23" s="9" t="s">
        <v>106</v>
      </c>
      <c r="D23" s="8" t="s">
        <v>628</v>
      </c>
      <c r="E23" s="10">
        <v>500000</v>
      </c>
      <c r="F23" s="8" t="s">
        <v>107</v>
      </c>
    </row>
    <row r="24" spans="2:6">
      <c r="B24" s="8" t="s">
        <v>464</v>
      </c>
      <c r="C24" s="9" t="s">
        <v>110</v>
      </c>
      <c r="D24" s="8" t="s">
        <v>629</v>
      </c>
      <c r="E24" s="10">
        <v>170636</v>
      </c>
      <c r="F24" s="8" t="s">
        <v>113</v>
      </c>
    </row>
    <row r="25" spans="2:6">
      <c r="B25" s="8" t="s">
        <v>465</v>
      </c>
      <c r="C25" s="9" t="s">
        <v>115</v>
      </c>
      <c r="D25" s="8" t="s">
        <v>630</v>
      </c>
      <c r="E25" s="10">
        <v>3145203</v>
      </c>
      <c r="F25" s="8" t="s">
        <v>117</v>
      </c>
    </row>
    <row r="26" spans="2:6">
      <c r="B26" s="8" t="s">
        <v>466</v>
      </c>
      <c r="C26" s="9" t="s">
        <v>118</v>
      </c>
      <c r="D26" s="8" t="s">
        <v>631</v>
      </c>
      <c r="E26" s="10">
        <v>5800000</v>
      </c>
      <c r="F26" s="8" t="s">
        <v>120</v>
      </c>
    </row>
    <row r="27" spans="2:6">
      <c r="B27" s="8" t="s">
        <v>467</v>
      </c>
      <c r="C27" s="9" t="s">
        <v>122</v>
      </c>
      <c r="D27" s="8" t="s">
        <v>632</v>
      </c>
      <c r="E27" s="10">
        <v>120000</v>
      </c>
      <c r="F27" s="8" t="s">
        <v>124</v>
      </c>
    </row>
    <row r="28" spans="2:6">
      <c r="B28" s="8" t="s">
        <v>468</v>
      </c>
      <c r="C28" s="9" t="s">
        <v>125</v>
      </c>
      <c r="D28" s="8" t="s">
        <v>633</v>
      </c>
      <c r="E28" s="10"/>
      <c r="F28" s="8" t="s">
        <v>126</v>
      </c>
    </row>
    <row r="29" spans="2:6">
      <c r="B29" s="8" t="s">
        <v>469</v>
      </c>
      <c r="C29" s="9" t="s">
        <v>129</v>
      </c>
      <c r="D29" s="8" t="s">
        <v>634</v>
      </c>
      <c r="E29" s="10">
        <v>232266</v>
      </c>
      <c r="F29" s="8" t="s">
        <v>130</v>
      </c>
    </row>
    <row r="30" spans="2:6">
      <c r="B30" s="8" t="s">
        <v>470</v>
      </c>
      <c r="C30" s="9" t="s">
        <v>131</v>
      </c>
      <c r="D30" s="8" t="s">
        <v>635</v>
      </c>
      <c r="E30" s="10">
        <v>2000000</v>
      </c>
      <c r="F30" s="8" t="s">
        <v>132</v>
      </c>
    </row>
    <row r="31" spans="2:6">
      <c r="B31" s="8" t="s">
        <v>471</v>
      </c>
      <c r="C31" s="9" t="s">
        <v>133</v>
      </c>
      <c r="D31" s="8" t="s">
        <v>636</v>
      </c>
      <c r="E31" s="10">
        <v>1750000</v>
      </c>
      <c r="F31" s="8" t="s">
        <v>135</v>
      </c>
    </row>
    <row r="32" spans="2:6">
      <c r="B32" s="8" t="s">
        <v>472</v>
      </c>
      <c r="C32" s="9" t="s">
        <v>137</v>
      </c>
      <c r="D32" s="8" t="s">
        <v>637</v>
      </c>
      <c r="E32" s="10">
        <v>2600000</v>
      </c>
      <c r="F32" s="8" t="s">
        <v>138</v>
      </c>
    </row>
    <row r="33" spans="2:6">
      <c r="B33" s="8" t="s">
        <v>473</v>
      </c>
      <c r="C33" s="9" t="s">
        <v>140</v>
      </c>
      <c r="D33" s="8" t="s">
        <v>638</v>
      </c>
      <c r="E33" s="10">
        <v>90000</v>
      </c>
      <c r="F33" s="8" t="s">
        <v>141</v>
      </c>
    </row>
    <row r="34" spans="2:6">
      <c r="B34" s="8" t="s">
        <v>474</v>
      </c>
      <c r="C34" s="9" t="s">
        <v>143</v>
      </c>
      <c r="D34" s="8" t="s">
        <v>639</v>
      </c>
      <c r="E34" s="10">
        <v>187500</v>
      </c>
      <c r="F34" s="8" t="s">
        <v>146</v>
      </c>
    </row>
    <row r="35" spans="2:6">
      <c r="B35" s="8" t="s">
        <v>475</v>
      </c>
      <c r="C35" s="9" t="s">
        <v>148</v>
      </c>
      <c r="D35" s="8" t="s">
        <v>640</v>
      </c>
      <c r="E35" s="10">
        <v>200000</v>
      </c>
      <c r="F35" s="8" t="s">
        <v>149</v>
      </c>
    </row>
    <row r="36" spans="2:6">
      <c r="B36" s="8" t="s">
        <v>476</v>
      </c>
      <c r="C36" s="9" t="s">
        <v>150</v>
      </c>
      <c r="D36" s="8" t="s">
        <v>641</v>
      </c>
      <c r="E36" s="10">
        <v>1000000</v>
      </c>
      <c r="F36" s="8" t="s">
        <v>153</v>
      </c>
    </row>
    <row r="37" spans="2:6">
      <c r="B37" s="8" t="s">
        <v>477</v>
      </c>
      <c r="C37" s="9" t="s">
        <v>154</v>
      </c>
      <c r="D37" s="8" t="s">
        <v>642</v>
      </c>
      <c r="E37" s="10">
        <v>1010958</v>
      </c>
      <c r="F37" s="8" t="s">
        <v>157</v>
      </c>
    </row>
    <row r="38" spans="2:6">
      <c r="B38" s="8" t="s">
        <v>478</v>
      </c>
      <c r="C38" s="9" t="s">
        <v>159</v>
      </c>
      <c r="D38" s="8" t="s">
        <v>643</v>
      </c>
      <c r="E38" s="10">
        <v>0</v>
      </c>
      <c r="F38" s="8" t="s">
        <v>161</v>
      </c>
    </row>
    <row r="39" spans="2:6">
      <c r="B39" s="8" t="s">
        <v>479</v>
      </c>
      <c r="C39" s="9" t="s">
        <v>162</v>
      </c>
      <c r="D39" s="8" t="s">
        <v>644</v>
      </c>
      <c r="E39" s="10">
        <v>500000</v>
      </c>
      <c r="F39" s="8" t="s">
        <v>163</v>
      </c>
    </row>
    <row r="40" spans="2:6">
      <c r="B40" s="8" t="s">
        <v>480</v>
      </c>
      <c r="C40" s="9" t="s">
        <v>164</v>
      </c>
      <c r="D40" s="8" t="s">
        <v>645</v>
      </c>
      <c r="E40" s="10">
        <v>315000</v>
      </c>
      <c r="F40" s="8" t="s">
        <v>165</v>
      </c>
    </row>
    <row r="41" spans="2:6">
      <c r="B41" s="8" t="s">
        <v>481</v>
      </c>
      <c r="C41" s="9" t="s">
        <v>166</v>
      </c>
      <c r="D41" s="8" t="s">
        <v>646</v>
      </c>
      <c r="E41" s="10">
        <v>1178916</v>
      </c>
      <c r="F41" s="8" t="s">
        <v>167</v>
      </c>
    </row>
    <row r="42" spans="2:6">
      <c r="B42" s="8" t="s">
        <v>482</v>
      </c>
      <c r="C42" s="9" t="s">
        <v>169</v>
      </c>
      <c r="D42" s="8" t="s">
        <v>647</v>
      </c>
      <c r="E42" s="10">
        <v>0</v>
      </c>
      <c r="F42" s="8" t="s">
        <v>171</v>
      </c>
    </row>
    <row r="43" spans="2:6">
      <c r="B43" s="8" t="s">
        <v>483</v>
      </c>
      <c r="C43" s="9" t="s">
        <v>172</v>
      </c>
      <c r="D43" s="8" t="s">
        <v>648</v>
      </c>
      <c r="E43" s="10">
        <v>170000</v>
      </c>
      <c r="F43" s="8" t="s">
        <v>173</v>
      </c>
    </row>
    <row r="44" spans="2:6">
      <c r="B44" s="8" t="s">
        <v>484</v>
      </c>
      <c r="C44" s="9" t="s">
        <v>174</v>
      </c>
      <c r="D44" s="8" t="s">
        <v>649</v>
      </c>
      <c r="E44" s="10">
        <v>0</v>
      </c>
      <c r="F44" s="8" t="s">
        <v>176</v>
      </c>
    </row>
    <row r="45" spans="2:6">
      <c r="B45" s="8" t="s">
        <v>485</v>
      </c>
      <c r="C45" s="9" t="s">
        <v>179</v>
      </c>
      <c r="D45" s="8" t="s">
        <v>650</v>
      </c>
      <c r="E45" s="10">
        <v>6000000</v>
      </c>
      <c r="F45" s="8" t="s">
        <v>185</v>
      </c>
    </row>
    <row r="46" spans="2:6">
      <c r="B46" s="8" t="s">
        <v>486</v>
      </c>
      <c r="C46" s="9" t="s">
        <v>191</v>
      </c>
      <c r="D46" s="8" t="s">
        <v>651</v>
      </c>
      <c r="E46" s="10">
        <v>530243</v>
      </c>
      <c r="F46" s="8" t="s">
        <v>192</v>
      </c>
    </row>
    <row r="47" spans="2:6">
      <c r="B47" s="8" t="s">
        <v>487</v>
      </c>
      <c r="C47" s="9" t="s">
        <v>194</v>
      </c>
      <c r="D47" s="8" t="s">
        <v>652</v>
      </c>
      <c r="E47" s="10">
        <v>60000</v>
      </c>
      <c r="F47" s="8" t="s">
        <v>196</v>
      </c>
    </row>
    <row r="48" spans="2:6">
      <c r="B48" s="8" t="s">
        <v>488</v>
      </c>
      <c r="C48" s="9" t="s">
        <v>197</v>
      </c>
      <c r="D48" s="8" t="s">
        <v>653</v>
      </c>
      <c r="E48" s="10">
        <v>0</v>
      </c>
      <c r="F48" s="8" t="s">
        <v>200</v>
      </c>
    </row>
    <row r="49" spans="2:6">
      <c r="B49" s="8" t="s">
        <v>489</v>
      </c>
      <c r="C49" s="9" t="s">
        <v>203</v>
      </c>
      <c r="D49" s="8" t="s">
        <v>654</v>
      </c>
      <c r="E49" s="10">
        <v>0</v>
      </c>
      <c r="F49" s="8" t="s">
        <v>205</v>
      </c>
    </row>
    <row r="50" spans="2:6">
      <c r="B50" s="8" t="s">
        <v>490</v>
      </c>
      <c r="C50" s="9" t="s">
        <v>207</v>
      </c>
      <c r="D50" s="8" t="s">
        <v>655</v>
      </c>
      <c r="E50" s="10">
        <v>1136523</v>
      </c>
      <c r="F50" s="8" t="s">
        <v>209</v>
      </c>
    </row>
    <row r="51" spans="2:6">
      <c r="B51" s="8" t="s">
        <v>491</v>
      </c>
      <c r="C51" s="9" t="s">
        <v>210</v>
      </c>
      <c r="D51" s="8" t="s">
        <v>656</v>
      </c>
      <c r="E51" s="10">
        <v>98401</v>
      </c>
      <c r="F51" s="8" t="s">
        <v>211</v>
      </c>
    </row>
    <row r="52" spans="2:6">
      <c r="B52" s="8" t="s">
        <v>492</v>
      </c>
      <c r="C52" s="9" t="s">
        <v>590</v>
      </c>
      <c r="D52" s="8" t="s">
        <v>657</v>
      </c>
      <c r="E52" s="10">
        <v>257358</v>
      </c>
      <c r="F52" s="8" t="s">
        <v>215</v>
      </c>
    </row>
    <row r="53" spans="2:6">
      <c r="B53" s="8" t="s">
        <v>493</v>
      </c>
      <c r="C53" s="9" t="s">
        <v>216</v>
      </c>
      <c r="D53" s="8" t="s">
        <v>658</v>
      </c>
      <c r="E53" s="10">
        <v>595241</v>
      </c>
      <c r="F53" s="8" t="s">
        <v>217</v>
      </c>
    </row>
    <row r="54" spans="2:6">
      <c r="B54" s="8" t="s">
        <v>494</v>
      </c>
      <c r="C54" s="9" t="s">
        <v>218</v>
      </c>
      <c r="D54" s="8" t="s">
        <v>659</v>
      </c>
      <c r="E54" s="10">
        <v>1158171</v>
      </c>
      <c r="F54" s="8" t="s">
        <v>219</v>
      </c>
    </row>
    <row r="55" spans="2:6">
      <c r="B55" s="8" t="s">
        <v>495</v>
      </c>
      <c r="C55" s="9" t="s">
        <v>220</v>
      </c>
      <c r="D55" s="8" t="s">
        <v>660</v>
      </c>
      <c r="E55" s="10">
        <v>5000000</v>
      </c>
      <c r="F55" s="8" t="s">
        <v>224</v>
      </c>
    </row>
    <row r="56" spans="2:6">
      <c r="B56" s="8" t="s">
        <v>496</v>
      </c>
      <c r="C56" s="9" t="s">
        <v>228</v>
      </c>
      <c r="D56" s="8" t="s">
        <v>232</v>
      </c>
      <c r="E56" s="10">
        <v>2200000</v>
      </c>
      <c r="F56" s="8" t="s">
        <v>232</v>
      </c>
    </row>
    <row r="57" spans="2:6">
      <c r="B57" s="8" t="s">
        <v>497</v>
      </c>
      <c r="C57" s="9" t="s">
        <v>233</v>
      </c>
      <c r="D57" s="8" t="s">
        <v>661</v>
      </c>
      <c r="E57" s="10">
        <v>0</v>
      </c>
      <c r="F57" s="8" t="s">
        <v>234</v>
      </c>
    </row>
    <row r="58" spans="2:6">
      <c r="B58" s="8" t="s">
        <v>498</v>
      </c>
      <c r="C58" s="9" t="s">
        <v>235</v>
      </c>
      <c r="D58" s="8" t="s">
        <v>662</v>
      </c>
      <c r="E58" s="10">
        <v>500000</v>
      </c>
      <c r="F58" s="8" t="s">
        <v>237</v>
      </c>
    </row>
    <row r="59" spans="2:6">
      <c r="B59" s="8" t="s">
        <v>499</v>
      </c>
      <c r="C59" s="9" t="s">
        <v>239</v>
      </c>
      <c r="D59" s="8" t="s">
        <v>663</v>
      </c>
      <c r="E59" s="10">
        <v>1000000</v>
      </c>
      <c r="F59" s="8" t="s">
        <v>240</v>
      </c>
    </row>
    <row r="60" spans="2:6">
      <c r="B60" s="8" t="s">
        <v>500</v>
      </c>
      <c r="C60" s="9" t="s">
        <v>244</v>
      </c>
      <c r="D60" s="8" t="s">
        <v>664</v>
      </c>
      <c r="E60" s="10">
        <v>82000</v>
      </c>
      <c r="F60" s="8" t="s">
        <v>245</v>
      </c>
    </row>
    <row r="61" spans="2:6">
      <c r="B61" s="8" t="s">
        <v>501</v>
      </c>
      <c r="C61" s="9" t="s">
        <v>246</v>
      </c>
      <c r="D61" s="8" t="s">
        <v>665</v>
      </c>
      <c r="E61" s="10"/>
      <c r="F61" s="8" t="s">
        <v>248</v>
      </c>
    </row>
    <row r="62" spans="2:6">
      <c r="B62" s="8" t="s">
        <v>502</v>
      </c>
      <c r="C62" s="9" t="s">
        <v>251</v>
      </c>
      <c r="D62" s="8" t="s">
        <v>666</v>
      </c>
      <c r="E62" s="10">
        <v>1000000</v>
      </c>
      <c r="F62" s="8" t="s">
        <v>252</v>
      </c>
    </row>
    <row r="63" spans="2:6">
      <c r="B63" s="8" t="s">
        <v>503</v>
      </c>
      <c r="C63" s="9" t="s">
        <v>256</v>
      </c>
      <c r="D63" s="8" t="s">
        <v>667</v>
      </c>
      <c r="E63" s="10">
        <v>8000000</v>
      </c>
      <c r="F63" s="8" t="s">
        <v>257</v>
      </c>
    </row>
    <row r="64" spans="2:6">
      <c r="B64" s="8" t="s">
        <v>504</v>
      </c>
      <c r="C64" s="9" t="s">
        <v>591</v>
      </c>
      <c r="D64" s="8" t="s">
        <v>668</v>
      </c>
      <c r="E64" s="10"/>
      <c r="F64" s="8" t="s">
        <v>259</v>
      </c>
    </row>
    <row r="65" spans="2:6">
      <c r="B65" s="8" t="s">
        <v>505</v>
      </c>
      <c r="C65" s="9" t="s">
        <v>263</v>
      </c>
      <c r="D65" s="8" t="s">
        <v>635</v>
      </c>
      <c r="E65" s="10">
        <v>12000000</v>
      </c>
      <c r="F65" s="8" t="s">
        <v>268</v>
      </c>
    </row>
    <row r="66" spans="2:6">
      <c r="B66" s="8" t="s">
        <v>506</v>
      </c>
      <c r="C66" s="9" t="s">
        <v>272</v>
      </c>
      <c r="D66" s="8" t="s">
        <v>641</v>
      </c>
      <c r="E66" s="10">
        <v>42000000</v>
      </c>
      <c r="F66" s="8" t="s">
        <v>275</v>
      </c>
    </row>
    <row r="67" spans="2:6">
      <c r="B67" s="8" t="s">
        <v>507</v>
      </c>
      <c r="C67" s="9" t="s">
        <v>279</v>
      </c>
      <c r="D67" s="8" t="s">
        <v>627</v>
      </c>
      <c r="E67" s="10">
        <v>30000</v>
      </c>
      <c r="F67" s="8" t="s">
        <v>281</v>
      </c>
    </row>
    <row r="68" spans="2:6">
      <c r="B68" s="8" t="s">
        <v>508</v>
      </c>
      <c r="C68" s="9" t="s">
        <v>282</v>
      </c>
      <c r="D68" s="8" t="s">
        <v>669</v>
      </c>
      <c r="E68" s="10">
        <v>360000</v>
      </c>
      <c r="F68" s="8" t="s">
        <v>283</v>
      </c>
    </row>
    <row r="69" spans="2:6">
      <c r="B69" s="8" t="s">
        <v>509</v>
      </c>
      <c r="C69" s="9" t="s">
        <v>284</v>
      </c>
      <c r="D69" s="8" t="s">
        <v>670</v>
      </c>
      <c r="E69" s="10">
        <v>0</v>
      </c>
      <c r="F69" s="8" t="s">
        <v>286</v>
      </c>
    </row>
    <row r="70" spans="2:6">
      <c r="B70" s="8" t="s">
        <v>510</v>
      </c>
      <c r="C70" s="9" t="s">
        <v>287</v>
      </c>
      <c r="D70" s="8" t="s">
        <v>671</v>
      </c>
      <c r="E70" s="10">
        <v>5000000</v>
      </c>
      <c r="F70" s="8" t="s">
        <v>289</v>
      </c>
    </row>
    <row r="71" spans="2:6">
      <c r="B71" s="8" t="s">
        <v>511</v>
      </c>
      <c r="C71" s="9" t="s">
        <v>291</v>
      </c>
      <c r="D71" s="8" t="s">
        <v>672</v>
      </c>
      <c r="E71" s="10">
        <v>283296</v>
      </c>
      <c r="F71" s="8" t="s">
        <v>292</v>
      </c>
    </row>
    <row r="72" spans="2:6">
      <c r="B72" s="8" t="s">
        <v>512</v>
      </c>
      <c r="C72" s="9" t="s">
        <v>293</v>
      </c>
      <c r="D72" s="8" t="s">
        <v>673</v>
      </c>
      <c r="E72" s="10">
        <v>0</v>
      </c>
      <c r="F72" s="8" t="s">
        <v>294</v>
      </c>
    </row>
    <row r="73" spans="2:6">
      <c r="B73" s="8" t="s">
        <v>513</v>
      </c>
      <c r="C73" s="9" t="s">
        <v>295</v>
      </c>
      <c r="D73" s="8" t="s">
        <v>674</v>
      </c>
      <c r="E73" s="10">
        <v>3000000</v>
      </c>
      <c r="F73" s="8" t="s">
        <v>297</v>
      </c>
    </row>
    <row r="74" spans="2:6">
      <c r="B74" s="8" t="s">
        <v>514</v>
      </c>
      <c r="C74" s="9" t="s">
        <v>298</v>
      </c>
      <c r="D74" s="8" t="s">
        <v>675</v>
      </c>
      <c r="E74" s="10">
        <v>4500000</v>
      </c>
      <c r="F74" s="8" t="s">
        <v>300</v>
      </c>
    </row>
    <row r="75" spans="2:6">
      <c r="B75" s="8" t="s">
        <v>515</v>
      </c>
      <c r="C75" s="9" t="s">
        <v>304</v>
      </c>
      <c r="D75" s="8" t="s">
        <v>676</v>
      </c>
      <c r="E75" s="10">
        <v>500000</v>
      </c>
      <c r="F75" s="8" t="s">
        <v>305</v>
      </c>
    </row>
    <row r="76" spans="2:6">
      <c r="B76" s="8" t="s">
        <v>516</v>
      </c>
      <c r="C76" s="9" t="s">
        <v>307</v>
      </c>
      <c r="D76" s="8" t="s">
        <v>677</v>
      </c>
      <c r="E76" s="10">
        <v>2250000</v>
      </c>
      <c r="F76" s="8" t="s">
        <v>308</v>
      </c>
    </row>
    <row r="77" spans="2:6">
      <c r="B77" s="8" t="s">
        <v>517</v>
      </c>
      <c r="C77" s="9" t="s">
        <v>310</v>
      </c>
      <c r="D77" s="8" t="s">
        <v>678</v>
      </c>
      <c r="E77" s="10">
        <v>391085</v>
      </c>
      <c r="F77" s="8" t="s">
        <v>311</v>
      </c>
    </row>
    <row r="78" spans="2:6">
      <c r="B78" s="8" t="s">
        <v>518</v>
      </c>
      <c r="C78" s="9" t="s">
        <v>312</v>
      </c>
      <c r="D78" s="8" t="s">
        <v>679</v>
      </c>
      <c r="E78" s="10">
        <v>3200000</v>
      </c>
      <c r="F78" s="8" t="s">
        <v>315</v>
      </c>
    </row>
    <row r="79" spans="2:6">
      <c r="B79" s="8" t="s">
        <v>519</v>
      </c>
      <c r="C79" s="9" t="s">
        <v>316</v>
      </c>
      <c r="D79" s="8" t="s">
        <v>680</v>
      </c>
      <c r="E79" s="10">
        <v>484017</v>
      </c>
      <c r="F79" s="8" t="s">
        <v>317</v>
      </c>
    </row>
    <row r="80" spans="2:6">
      <c r="B80" s="8" t="s">
        <v>520</v>
      </c>
      <c r="C80" s="9" t="s">
        <v>320</v>
      </c>
      <c r="D80" s="8" t="s">
        <v>656</v>
      </c>
      <c r="E80" s="10">
        <v>0</v>
      </c>
      <c r="F80" s="8"/>
    </row>
    <row r="81" spans="2:6">
      <c r="B81" s="8" t="s">
        <v>521</v>
      </c>
      <c r="C81" s="9" t="s">
        <v>323</v>
      </c>
      <c r="D81" s="8" t="s">
        <v>681</v>
      </c>
      <c r="E81" s="10">
        <v>2000000</v>
      </c>
      <c r="F81" s="8" t="s">
        <v>324</v>
      </c>
    </row>
    <row r="82" spans="2:6">
      <c r="B82" s="8" t="s">
        <v>522</v>
      </c>
      <c r="C82" s="9" t="s">
        <v>325</v>
      </c>
      <c r="D82" s="8" t="s">
        <v>682</v>
      </c>
      <c r="E82" s="10">
        <v>170000</v>
      </c>
      <c r="F82" s="8" t="s">
        <v>328</v>
      </c>
    </row>
    <row r="83" spans="2:6">
      <c r="B83" s="8" t="s">
        <v>523</v>
      </c>
      <c r="C83" s="9" t="s">
        <v>329</v>
      </c>
      <c r="D83" s="8" t="s">
        <v>683</v>
      </c>
      <c r="E83" s="10"/>
      <c r="F83" s="8" t="s">
        <v>330</v>
      </c>
    </row>
    <row r="84" spans="2:6">
      <c r="B84" s="8" t="s">
        <v>524</v>
      </c>
      <c r="C84" s="9" t="s">
        <v>333</v>
      </c>
      <c r="D84" s="8" t="s">
        <v>684</v>
      </c>
      <c r="E84" s="10">
        <v>7000000</v>
      </c>
      <c r="F84" s="8" t="s">
        <v>336</v>
      </c>
    </row>
    <row r="85" spans="2:6">
      <c r="B85" s="8" t="s">
        <v>525</v>
      </c>
      <c r="C85" s="9" t="s">
        <v>339</v>
      </c>
      <c r="D85" s="8" t="s">
        <v>685</v>
      </c>
      <c r="E85" s="10">
        <v>18000000</v>
      </c>
      <c r="F85" s="8" t="s">
        <v>342</v>
      </c>
    </row>
    <row r="86" spans="2:6">
      <c r="B86" s="8" t="s">
        <v>526</v>
      </c>
      <c r="C86" s="9" t="s">
        <v>346</v>
      </c>
      <c r="D86" s="8" t="s">
        <v>686</v>
      </c>
      <c r="E86" s="10">
        <v>24000000</v>
      </c>
      <c r="F86" s="8" t="s">
        <v>352</v>
      </c>
    </row>
    <row r="87" spans="2:6">
      <c r="B87" s="8" t="s">
        <v>527</v>
      </c>
      <c r="C87" s="9" t="s">
        <v>353</v>
      </c>
      <c r="D87" s="8" t="s">
        <v>687</v>
      </c>
      <c r="E87" s="10">
        <v>488067</v>
      </c>
      <c r="F87" s="8" t="s">
        <v>355</v>
      </c>
    </row>
    <row r="88" spans="2:6">
      <c r="B88" s="8" t="s">
        <v>528</v>
      </c>
      <c r="C88" s="9" t="s">
        <v>358</v>
      </c>
      <c r="D88" s="8" t="s">
        <v>668</v>
      </c>
      <c r="E88" s="10">
        <v>998950</v>
      </c>
      <c r="F88" s="8" t="s">
        <v>360</v>
      </c>
    </row>
    <row r="89" spans="2:6">
      <c r="B89" s="8" t="s">
        <v>529</v>
      </c>
      <c r="C89" s="9" t="s">
        <v>361</v>
      </c>
      <c r="D89" s="8" t="s">
        <v>688</v>
      </c>
      <c r="E89" s="10">
        <v>0</v>
      </c>
      <c r="F89" s="8" t="s">
        <v>362</v>
      </c>
    </row>
    <row r="90" spans="2:6">
      <c r="B90" s="8" t="s">
        <v>530</v>
      </c>
      <c r="C90" s="9" t="s">
        <v>363</v>
      </c>
      <c r="D90" s="8" t="s">
        <v>689</v>
      </c>
      <c r="E90" s="10">
        <v>365000</v>
      </c>
      <c r="F90" s="8" t="s">
        <v>364</v>
      </c>
    </row>
    <row r="91" spans="2:6">
      <c r="B91" s="8" t="s">
        <v>531</v>
      </c>
      <c r="C91" s="9" t="s">
        <v>366</v>
      </c>
      <c r="D91" s="8" t="s">
        <v>690</v>
      </c>
      <c r="E91" s="10">
        <v>3000000</v>
      </c>
      <c r="F91" s="8" t="s">
        <v>368</v>
      </c>
    </row>
    <row r="92" spans="2:6">
      <c r="B92" s="8" t="s">
        <v>532</v>
      </c>
      <c r="C92" s="9" t="s">
        <v>369</v>
      </c>
      <c r="D92" s="8" t="s">
        <v>691</v>
      </c>
      <c r="E92" s="10">
        <v>10000000</v>
      </c>
      <c r="F92" s="8" t="s">
        <v>371</v>
      </c>
    </row>
    <row r="93" spans="2:6">
      <c r="B93" s="8" t="s">
        <v>533</v>
      </c>
      <c r="C93" s="9" t="s">
        <v>374</v>
      </c>
      <c r="D93" s="8" t="s">
        <v>692</v>
      </c>
      <c r="E93" s="10">
        <v>3800000</v>
      </c>
      <c r="F93" s="8" t="s">
        <v>377</v>
      </c>
    </row>
    <row r="94" spans="2:6">
      <c r="B94" s="8" t="s">
        <v>534</v>
      </c>
      <c r="C94" s="9" t="s">
        <v>378</v>
      </c>
      <c r="D94" s="8" t="s">
        <v>693</v>
      </c>
      <c r="E94" s="10">
        <v>70900</v>
      </c>
      <c r="F94" s="8" t="s">
        <v>380</v>
      </c>
    </row>
    <row r="95" spans="2:6">
      <c r="B95" s="8" t="s">
        <v>535</v>
      </c>
      <c r="C95" s="9" t="s">
        <v>381</v>
      </c>
      <c r="D95" s="8" t="s">
        <v>694</v>
      </c>
      <c r="E95" s="10">
        <v>0</v>
      </c>
      <c r="F95" s="8" t="s">
        <v>695</v>
      </c>
    </row>
    <row r="96" spans="2:6">
      <c r="B96" s="8" t="s">
        <v>536</v>
      </c>
      <c r="C96" s="9" t="s">
        <v>383</v>
      </c>
      <c r="D96" s="8" t="s">
        <v>696</v>
      </c>
      <c r="E96" s="10">
        <v>1000000</v>
      </c>
      <c r="F96" s="8" t="s">
        <v>386</v>
      </c>
    </row>
    <row r="97" spans="2:6">
      <c r="B97" s="8" t="s">
        <v>537</v>
      </c>
      <c r="C97" s="9" t="s">
        <v>388</v>
      </c>
      <c r="D97" s="8" t="s">
        <v>697</v>
      </c>
      <c r="E97" s="10">
        <v>500000</v>
      </c>
      <c r="F97" s="8" t="s">
        <v>389</v>
      </c>
    </row>
    <row r="98" spans="2:6">
      <c r="B98" s="8" t="s">
        <v>538</v>
      </c>
      <c r="C98" s="9" t="s">
        <v>391</v>
      </c>
      <c r="D98" s="8" t="s">
        <v>698</v>
      </c>
      <c r="E98" s="10">
        <v>90800</v>
      </c>
      <c r="F98" s="8" t="s">
        <v>393</v>
      </c>
    </row>
    <row r="99" spans="2:6">
      <c r="B99" s="8" t="s">
        <v>539</v>
      </c>
      <c r="C99" s="9" t="s">
        <v>394</v>
      </c>
      <c r="D99" s="8" t="s">
        <v>699</v>
      </c>
      <c r="E99" s="10">
        <v>1250000</v>
      </c>
      <c r="F99" s="8" t="s">
        <v>396</v>
      </c>
    </row>
    <row r="100" spans="2:6">
      <c r="B100" s="8" t="s">
        <v>540</v>
      </c>
      <c r="C100" s="9" t="s">
        <v>398</v>
      </c>
      <c r="D100" s="8" t="s">
        <v>700</v>
      </c>
      <c r="E100" s="10">
        <v>1161668</v>
      </c>
      <c r="F100" s="8" t="s">
        <v>403</v>
      </c>
    </row>
    <row r="101" spans="2:6">
      <c r="B101" s="8" t="s">
        <v>541</v>
      </c>
      <c r="C101" s="9" t="s">
        <v>404</v>
      </c>
      <c r="D101" s="8" t="s">
        <v>701</v>
      </c>
      <c r="E101" s="10">
        <v>7000000</v>
      </c>
      <c r="F101" s="8" t="s">
        <v>407</v>
      </c>
    </row>
    <row r="102" spans="2:6">
      <c r="B102" s="8" t="s">
        <v>542</v>
      </c>
      <c r="C102" s="9" t="s">
        <v>408</v>
      </c>
      <c r="D102" s="8" t="s">
        <v>702</v>
      </c>
      <c r="E102" s="10">
        <v>392000</v>
      </c>
      <c r="F102" s="8" t="s">
        <v>409</v>
      </c>
    </row>
    <row r="103" spans="2:6">
      <c r="B103" s="8" t="s">
        <v>543</v>
      </c>
      <c r="C103" s="9" t="s">
        <v>410</v>
      </c>
      <c r="D103" s="8" t="s">
        <v>703</v>
      </c>
      <c r="E103" s="10">
        <v>110000</v>
      </c>
      <c r="F103" s="8" t="s">
        <v>411</v>
      </c>
    </row>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3"/>
  <sheetViews>
    <sheetView showGridLines="0" workbookViewId="0">
      <selection activeCell="C1" sqref="C1"/>
    </sheetView>
  </sheetViews>
  <sheetFormatPr defaultColWidth="9" defaultRowHeight="13.85" outlineLevelCol="5"/>
  <cols>
    <col min="1" max="1" width="7" style="14" customWidth="1"/>
    <col min="2" max="2" width="8.33628318584071" style="1" hidden="1" customWidth="1"/>
    <col min="3" max="3" width="28.6637168141593" style="1" customWidth="1"/>
    <col min="4" max="4" width="22.1061946902655" style="1" customWidth="1"/>
    <col min="5" max="5" width="14" style="1" customWidth="1"/>
    <col min="6" max="6" width="63.1061946902655" style="1" customWidth="1"/>
  </cols>
  <sheetData>
    <row r="1" ht="15" spans="1:3">
      <c r="A1" s="15"/>
      <c r="B1" s="2"/>
      <c r="C1" s="2" t="s">
        <v>704</v>
      </c>
    </row>
    <row r="2" spans="1:3">
      <c r="A2" s="16"/>
      <c r="B2" s="3"/>
      <c r="C2" s="3" t="s">
        <v>705</v>
      </c>
    </row>
    <row r="4" spans="1:6">
      <c r="A4" s="17"/>
      <c r="B4" s="4" t="s">
        <v>27</v>
      </c>
      <c r="C4" s="4" t="s">
        <v>572</v>
      </c>
      <c r="D4" s="4" t="s">
        <v>607</v>
      </c>
      <c r="E4" s="4" t="s">
        <v>706</v>
      </c>
      <c r="F4" s="4" t="s">
        <v>609</v>
      </c>
    </row>
    <row r="5" spans="1:6">
      <c r="A5" s="5"/>
      <c r="B5" s="6" t="s">
        <v>437</v>
      </c>
      <c r="C5" s="5" t="s">
        <v>37</v>
      </c>
      <c r="D5" s="6" t="s">
        <v>707</v>
      </c>
      <c r="E5" s="18" t="s">
        <v>708</v>
      </c>
      <c r="F5" s="6" t="s">
        <v>39</v>
      </c>
    </row>
    <row r="6" spans="1:6">
      <c r="A6" s="5"/>
      <c r="B6" s="8" t="s">
        <v>440</v>
      </c>
      <c r="C6" s="9" t="s">
        <v>41</v>
      </c>
      <c r="D6" s="8" t="s">
        <v>709</v>
      </c>
      <c r="E6" s="19" t="s">
        <v>710</v>
      </c>
      <c r="F6" s="8" t="s">
        <v>42</v>
      </c>
    </row>
    <row r="7" spans="1:6">
      <c r="A7" s="5"/>
      <c r="B7" s="8" t="s">
        <v>443</v>
      </c>
      <c r="C7" s="9" t="s">
        <v>45</v>
      </c>
      <c r="D7" s="8" t="s">
        <v>711</v>
      </c>
      <c r="E7" s="19" t="s">
        <v>712</v>
      </c>
      <c r="F7" s="8" t="s">
        <v>47</v>
      </c>
    </row>
    <row r="8" spans="1:6">
      <c r="A8" s="5"/>
      <c r="B8" s="8" t="s">
        <v>445</v>
      </c>
      <c r="C8" s="9" t="s">
        <v>51</v>
      </c>
      <c r="D8" s="8" t="s">
        <v>713</v>
      </c>
      <c r="E8" s="19" t="s">
        <v>714</v>
      </c>
      <c r="F8" s="8" t="s">
        <v>52</v>
      </c>
    </row>
    <row r="9" spans="1:6">
      <c r="A9" s="5"/>
      <c r="B9" s="8" t="s">
        <v>446</v>
      </c>
      <c r="C9" s="9" t="s">
        <v>53</v>
      </c>
      <c r="D9" s="8" t="s">
        <v>715</v>
      </c>
      <c r="E9" s="19" t="s">
        <v>716</v>
      </c>
      <c r="F9" s="8" t="s">
        <v>54</v>
      </c>
    </row>
    <row r="10" spans="1:6">
      <c r="A10" s="5"/>
      <c r="B10" s="8" t="s">
        <v>447</v>
      </c>
      <c r="C10" s="9" t="s">
        <v>57</v>
      </c>
      <c r="D10" s="8" t="s">
        <v>717</v>
      </c>
      <c r="E10" s="19" t="s">
        <v>718</v>
      </c>
      <c r="F10" s="8" t="s">
        <v>58</v>
      </c>
    </row>
    <row r="11" spans="1:6">
      <c r="A11" s="5"/>
      <c r="B11" s="8" t="s">
        <v>448</v>
      </c>
      <c r="C11" s="9" t="s">
        <v>61</v>
      </c>
      <c r="D11" s="8" t="s">
        <v>719</v>
      </c>
      <c r="E11" s="19" t="s">
        <v>720</v>
      </c>
      <c r="F11" s="8" t="s">
        <v>62</v>
      </c>
    </row>
    <row r="12" spans="1:6">
      <c r="A12" s="5"/>
      <c r="B12" s="8" t="s">
        <v>449</v>
      </c>
      <c r="C12" s="9" t="s">
        <v>64</v>
      </c>
      <c r="D12" s="8" t="s">
        <v>721</v>
      </c>
      <c r="E12" s="19" t="s">
        <v>722</v>
      </c>
      <c r="F12" s="8" t="s">
        <v>65</v>
      </c>
    </row>
    <row r="13" spans="1:6">
      <c r="A13" s="5"/>
      <c r="B13" s="8" t="s">
        <v>451</v>
      </c>
      <c r="C13" s="9" t="s">
        <v>69</v>
      </c>
      <c r="D13" s="8" t="s">
        <v>723</v>
      </c>
      <c r="E13" s="19" t="s">
        <v>724</v>
      </c>
      <c r="F13" s="8" t="s">
        <v>70</v>
      </c>
    </row>
    <row r="14" spans="1:6">
      <c r="A14" s="5"/>
      <c r="B14" s="8" t="s">
        <v>452</v>
      </c>
      <c r="C14" s="9" t="s">
        <v>73</v>
      </c>
      <c r="D14" s="8" t="s">
        <v>725</v>
      </c>
      <c r="E14" s="19" t="s">
        <v>726</v>
      </c>
      <c r="F14" s="8" t="s">
        <v>74</v>
      </c>
    </row>
    <row r="15" spans="1:6">
      <c r="A15" s="5"/>
      <c r="B15" s="8" t="s">
        <v>454</v>
      </c>
      <c r="C15" s="9" t="s">
        <v>76</v>
      </c>
      <c r="D15" s="8" t="s">
        <v>727</v>
      </c>
      <c r="E15" s="19" t="s">
        <v>720</v>
      </c>
      <c r="F15" s="8" t="s">
        <v>77</v>
      </c>
    </row>
    <row r="16" spans="1:6">
      <c r="A16" s="5"/>
      <c r="B16" s="8" t="s">
        <v>455</v>
      </c>
      <c r="C16" s="9" t="s">
        <v>78</v>
      </c>
      <c r="D16" s="8" t="s">
        <v>621</v>
      </c>
      <c r="E16" s="19" t="s">
        <v>728</v>
      </c>
      <c r="F16" s="8" t="s">
        <v>79</v>
      </c>
    </row>
    <row r="17" spans="1:6">
      <c r="A17" s="5"/>
      <c r="B17" s="8" t="s">
        <v>456</v>
      </c>
      <c r="C17" s="9" t="s">
        <v>81</v>
      </c>
      <c r="D17" s="8" t="s">
        <v>622</v>
      </c>
      <c r="E17" s="19" t="s">
        <v>729</v>
      </c>
      <c r="F17" s="8" t="s">
        <v>84</v>
      </c>
    </row>
    <row r="18" spans="1:6">
      <c r="A18" s="5"/>
      <c r="B18" s="8" t="s">
        <v>457</v>
      </c>
      <c r="C18" s="9" t="s">
        <v>87</v>
      </c>
      <c r="D18" s="8" t="s">
        <v>730</v>
      </c>
      <c r="E18" s="19">
        <v>1830</v>
      </c>
      <c r="F18" s="8" t="s">
        <v>88</v>
      </c>
    </row>
    <row r="19" spans="1:6">
      <c r="A19" s="5"/>
      <c r="B19" s="8" t="s">
        <v>458</v>
      </c>
      <c r="C19" s="9" t="s">
        <v>92</v>
      </c>
      <c r="D19" s="8" t="s">
        <v>731</v>
      </c>
      <c r="E19" s="19" t="s">
        <v>732</v>
      </c>
      <c r="F19" s="8" t="s">
        <v>93</v>
      </c>
    </row>
    <row r="20" spans="1:6">
      <c r="A20" s="5"/>
      <c r="B20" s="8" t="s">
        <v>459</v>
      </c>
      <c r="C20" s="9" t="s">
        <v>589</v>
      </c>
      <c r="D20" s="8" t="s">
        <v>733</v>
      </c>
      <c r="E20" s="19" t="s">
        <v>734</v>
      </c>
      <c r="F20" s="8" t="s">
        <v>95</v>
      </c>
    </row>
    <row r="21" spans="1:6">
      <c r="A21" s="5"/>
      <c r="B21" s="8" t="s">
        <v>460</v>
      </c>
      <c r="C21" s="9" t="s">
        <v>96</v>
      </c>
      <c r="D21" s="8" t="s">
        <v>671</v>
      </c>
      <c r="E21" s="19" t="s">
        <v>735</v>
      </c>
      <c r="F21" s="8" t="s">
        <v>97</v>
      </c>
    </row>
    <row r="22" spans="1:6">
      <c r="A22" s="5"/>
      <c r="B22" s="8" t="s">
        <v>461</v>
      </c>
      <c r="C22" s="9" t="s">
        <v>100</v>
      </c>
      <c r="D22" s="8" t="s">
        <v>736</v>
      </c>
      <c r="E22" s="19" t="s">
        <v>737</v>
      </c>
      <c r="F22" s="8" t="s">
        <v>101</v>
      </c>
    </row>
    <row r="23" spans="1:6">
      <c r="A23" s="5"/>
      <c r="B23" s="8" t="s">
        <v>462</v>
      </c>
      <c r="C23" s="9" t="s">
        <v>106</v>
      </c>
      <c r="D23" s="8" t="s">
        <v>738</v>
      </c>
      <c r="E23" s="19" t="s">
        <v>720</v>
      </c>
      <c r="F23" s="8" t="s">
        <v>107</v>
      </c>
    </row>
    <row r="24" spans="1:6">
      <c r="A24" s="5"/>
      <c r="B24" s="8" t="s">
        <v>464</v>
      </c>
      <c r="C24" s="9" t="s">
        <v>110</v>
      </c>
      <c r="D24" s="8" t="s">
        <v>739</v>
      </c>
      <c r="E24" s="19">
        <v>1817</v>
      </c>
      <c r="F24" s="8" t="s">
        <v>111</v>
      </c>
    </row>
    <row r="25" spans="1:6">
      <c r="A25" s="5"/>
      <c r="B25" s="8" t="s">
        <v>465</v>
      </c>
      <c r="C25" s="9" t="s">
        <v>115</v>
      </c>
      <c r="D25" s="8" t="s">
        <v>740</v>
      </c>
      <c r="E25" s="19" t="s">
        <v>741</v>
      </c>
      <c r="F25" s="8" t="s">
        <v>116</v>
      </c>
    </row>
    <row r="26" spans="1:6">
      <c r="A26" s="5"/>
      <c r="B26" s="8" t="s">
        <v>466</v>
      </c>
      <c r="C26" s="9" t="s">
        <v>118</v>
      </c>
      <c r="D26" s="8" t="s">
        <v>742</v>
      </c>
      <c r="E26" s="19" t="s">
        <v>743</v>
      </c>
      <c r="F26" s="8" t="s">
        <v>120</v>
      </c>
    </row>
    <row r="27" spans="1:6">
      <c r="A27" s="5"/>
      <c r="B27" s="8" t="s">
        <v>467</v>
      </c>
      <c r="C27" s="9" t="s">
        <v>122</v>
      </c>
      <c r="D27" s="8" t="s">
        <v>744</v>
      </c>
      <c r="E27" s="19" t="s">
        <v>745</v>
      </c>
      <c r="F27" s="8" t="s">
        <v>124</v>
      </c>
    </row>
    <row r="28" spans="1:6">
      <c r="A28" s="5"/>
      <c r="B28" s="8" t="s">
        <v>468</v>
      </c>
      <c r="C28" s="9" t="s">
        <v>125</v>
      </c>
      <c r="D28" s="8" t="s">
        <v>746</v>
      </c>
      <c r="E28" s="19" t="s">
        <v>747</v>
      </c>
      <c r="F28" s="8" t="s">
        <v>126</v>
      </c>
    </row>
    <row r="29" spans="1:6">
      <c r="A29" s="5"/>
      <c r="B29" s="8" t="s">
        <v>469</v>
      </c>
      <c r="C29" s="9" t="s">
        <v>129</v>
      </c>
      <c r="D29" s="8" t="s">
        <v>719</v>
      </c>
      <c r="E29" s="19" t="s">
        <v>722</v>
      </c>
      <c r="F29" s="8" t="s">
        <v>130</v>
      </c>
    </row>
    <row r="30" spans="1:6">
      <c r="A30" s="5"/>
      <c r="B30" s="8" t="s">
        <v>470</v>
      </c>
      <c r="C30" s="9" t="s">
        <v>131</v>
      </c>
      <c r="D30" s="8" t="s">
        <v>748</v>
      </c>
      <c r="E30" s="19" t="s">
        <v>749</v>
      </c>
      <c r="F30" s="8" t="s">
        <v>132</v>
      </c>
    </row>
    <row r="31" spans="1:6">
      <c r="A31" s="5"/>
      <c r="B31" s="8" t="s">
        <v>471</v>
      </c>
      <c r="C31" s="9" t="s">
        <v>133</v>
      </c>
      <c r="D31" s="8" t="s">
        <v>750</v>
      </c>
      <c r="E31" s="19" t="s">
        <v>751</v>
      </c>
      <c r="F31" s="8" t="s">
        <v>135</v>
      </c>
    </row>
    <row r="32" spans="1:6">
      <c r="A32" s="5"/>
      <c r="B32" s="8" t="s">
        <v>472</v>
      </c>
      <c r="C32" s="9" t="s">
        <v>137</v>
      </c>
      <c r="D32" s="8" t="s">
        <v>637</v>
      </c>
      <c r="E32" s="19" t="s">
        <v>752</v>
      </c>
      <c r="F32" s="8" t="s">
        <v>138</v>
      </c>
    </row>
    <row r="33" spans="1:6">
      <c r="A33" s="5"/>
      <c r="B33" s="8" t="s">
        <v>473</v>
      </c>
      <c r="C33" s="9" t="s">
        <v>140</v>
      </c>
      <c r="D33" s="8" t="s">
        <v>753</v>
      </c>
      <c r="E33" s="19" t="s">
        <v>754</v>
      </c>
      <c r="F33" s="8" t="s">
        <v>141</v>
      </c>
    </row>
    <row r="34" spans="1:6">
      <c r="A34" s="5"/>
      <c r="B34" s="8" t="s">
        <v>474</v>
      </c>
      <c r="C34" s="9" t="s">
        <v>143</v>
      </c>
      <c r="D34" s="8" t="s">
        <v>755</v>
      </c>
      <c r="E34" s="19" t="s">
        <v>756</v>
      </c>
      <c r="F34" s="8" t="s">
        <v>146</v>
      </c>
    </row>
    <row r="35" spans="1:6">
      <c r="A35" s="5"/>
      <c r="B35" s="8" t="s">
        <v>475</v>
      </c>
      <c r="C35" s="9" t="s">
        <v>148</v>
      </c>
      <c r="D35" s="8" t="s">
        <v>757</v>
      </c>
      <c r="E35" s="19" t="s">
        <v>758</v>
      </c>
      <c r="F35" s="8" t="s">
        <v>149</v>
      </c>
    </row>
    <row r="36" spans="1:6">
      <c r="A36" s="5"/>
      <c r="B36" s="8" t="s">
        <v>476</v>
      </c>
      <c r="C36" s="9" t="s">
        <v>150</v>
      </c>
      <c r="D36" s="8" t="s">
        <v>759</v>
      </c>
      <c r="E36" s="19">
        <v>1967</v>
      </c>
      <c r="F36" s="8" t="s">
        <v>152</v>
      </c>
    </row>
    <row r="37" spans="1:6">
      <c r="A37" s="5"/>
      <c r="B37" s="8" t="s">
        <v>477</v>
      </c>
      <c r="C37" s="9" t="s">
        <v>154</v>
      </c>
      <c r="D37" s="8" t="s">
        <v>760</v>
      </c>
      <c r="E37" s="19" t="s">
        <v>734</v>
      </c>
      <c r="F37" s="8" t="s">
        <v>157</v>
      </c>
    </row>
    <row r="38" spans="1:6">
      <c r="A38" s="5"/>
      <c r="B38" s="8" t="s">
        <v>478</v>
      </c>
      <c r="C38" s="9" t="s">
        <v>159</v>
      </c>
      <c r="D38" s="8" t="s">
        <v>641</v>
      </c>
      <c r="E38" s="19" t="s">
        <v>761</v>
      </c>
      <c r="F38" s="8" t="s">
        <v>161</v>
      </c>
    </row>
    <row r="39" spans="1:6">
      <c r="A39" s="5"/>
      <c r="B39" s="8" t="s">
        <v>479</v>
      </c>
      <c r="C39" s="9" t="s">
        <v>162</v>
      </c>
      <c r="D39" s="8" t="s">
        <v>762</v>
      </c>
      <c r="E39" s="19" t="s">
        <v>656</v>
      </c>
      <c r="F39" s="8" t="s">
        <v>163</v>
      </c>
    </row>
    <row r="40" spans="1:6">
      <c r="A40" s="5"/>
      <c r="B40" s="8" t="s">
        <v>480</v>
      </c>
      <c r="C40" s="9" t="s">
        <v>164</v>
      </c>
      <c r="D40" s="8" t="s">
        <v>645</v>
      </c>
      <c r="E40" s="19" t="s">
        <v>763</v>
      </c>
      <c r="F40" s="8" t="s">
        <v>165</v>
      </c>
    </row>
    <row r="41" spans="1:6">
      <c r="A41" s="5"/>
      <c r="B41" s="8" t="s">
        <v>481</v>
      </c>
      <c r="C41" s="9" t="s">
        <v>166</v>
      </c>
      <c r="D41" s="8" t="s">
        <v>764</v>
      </c>
      <c r="E41" s="19" t="s">
        <v>754</v>
      </c>
      <c r="F41" s="8" t="s">
        <v>167</v>
      </c>
    </row>
    <row r="42" spans="1:6">
      <c r="A42" s="5"/>
      <c r="B42" s="8" t="s">
        <v>482</v>
      </c>
      <c r="C42" s="9" t="s">
        <v>169</v>
      </c>
      <c r="D42" s="8" t="s">
        <v>765</v>
      </c>
      <c r="E42" s="19" t="s">
        <v>766</v>
      </c>
      <c r="F42" s="8" t="s">
        <v>171</v>
      </c>
    </row>
    <row r="43" spans="1:6">
      <c r="A43" s="5"/>
      <c r="B43" s="8" t="s">
        <v>483</v>
      </c>
      <c r="C43" s="9" t="s">
        <v>172</v>
      </c>
      <c r="D43" s="8" t="s">
        <v>767</v>
      </c>
      <c r="E43" s="19" t="s">
        <v>768</v>
      </c>
      <c r="F43" s="8" t="s">
        <v>173</v>
      </c>
    </row>
    <row r="44" spans="1:6">
      <c r="A44" s="5"/>
      <c r="B44" s="8" t="s">
        <v>484</v>
      </c>
      <c r="C44" s="9" t="s">
        <v>174</v>
      </c>
      <c r="D44" s="8" t="s">
        <v>769</v>
      </c>
      <c r="E44" s="19" t="s">
        <v>770</v>
      </c>
      <c r="F44" s="8" t="s">
        <v>176</v>
      </c>
    </row>
    <row r="45" spans="1:6">
      <c r="A45" s="5"/>
      <c r="B45" s="8" t="s">
        <v>485</v>
      </c>
      <c r="C45" s="9" t="s">
        <v>179</v>
      </c>
      <c r="D45" s="8" t="s">
        <v>771</v>
      </c>
      <c r="E45" s="19" t="s">
        <v>708</v>
      </c>
      <c r="F45" s="8" t="s">
        <v>185</v>
      </c>
    </row>
    <row r="46" spans="1:6">
      <c r="A46" s="5"/>
      <c r="B46" s="8" t="s">
        <v>486</v>
      </c>
      <c r="C46" s="9" t="s">
        <v>191</v>
      </c>
      <c r="D46" s="8" t="s">
        <v>772</v>
      </c>
      <c r="E46" s="19" t="s">
        <v>773</v>
      </c>
      <c r="F46" s="8" t="s">
        <v>192</v>
      </c>
    </row>
    <row r="47" spans="1:6">
      <c r="A47" s="5"/>
      <c r="B47" s="8" t="s">
        <v>487</v>
      </c>
      <c r="C47" s="9" t="s">
        <v>194</v>
      </c>
      <c r="D47" s="8" t="s">
        <v>774</v>
      </c>
      <c r="E47" s="19" t="s">
        <v>775</v>
      </c>
      <c r="F47" s="8" t="s">
        <v>196</v>
      </c>
    </row>
    <row r="48" spans="1:6">
      <c r="A48" s="5"/>
      <c r="B48" s="8" t="s">
        <v>488</v>
      </c>
      <c r="C48" s="9" t="s">
        <v>197</v>
      </c>
      <c r="D48" s="8" t="s">
        <v>776</v>
      </c>
      <c r="E48" s="19" t="s">
        <v>777</v>
      </c>
      <c r="F48" s="8" t="s">
        <v>200</v>
      </c>
    </row>
    <row r="49" spans="1:6">
      <c r="A49" s="5"/>
      <c r="B49" s="8" t="s">
        <v>489</v>
      </c>
      <c r="C49" s="9" t="s">
        <v>203</v>
      </c>
      <c r="D49" s="8" t="s">
        <v>778</v>
      </c>
      <c r="E49" s="19" t="s">
        <v>779</v>
      </c>
      <c r="F49" s="8" t="s">
        <v>205</v>
      </c>
    </row>
    <row r="50" spans="1:6">
      <c r="A50" s="5"/>
      <c r="B50" s="8" t="s">
        <v>490</v>
      </c>
      <c r="C50" s="9" t="s">
        <v>207</v>
      </c>
      <c r="D50" s="8" t="s">
        <v>780</v>
      </c>
      <c r="E50" s="19" t="s">
        <v>781</v>
      </c>
      <c r="F50" s="8" t="s">
        <v>209</v>
      </c>
    </row>
    <row r="51" spans="1:6">
      <c r="A51" s="5"/>
      <c r="B51" s="8" t="s">
        <v>491</v>
      </c>
      <c r="C51" s="9" t="s">
        <v>210</v>
      </c>
      <c r="D51" s="8" t="s">
        <v>782</v>
      </c>
      <c r="E51" s="19" t="s">
        <v>783</v>
      </c>
      <c r="F51" s="8" t="s">
        <v>211</v>
      </c>
    </row>
    <row r="52" spans="1:6">
      <c r="A52" s="5"/>
      <c r="B52" s="8" t="s">
        <v>492</v>
      </c>
      <c r="C52" s="9" t="s">
        <v>590</v>
      </c>
      <c r="D52" s="8" t="s">
        <v>784</v>
      </c>
      <c r="E52" s="19" t="s">
        <v>785</v>
      </c>
      <c r="F52" s="8" t="s">
        <v>215</v>
      </c>
    </row>
    <row r="53" spans="1:6">
      <c r="A53" s="5"/>
      <c r="B53" s="8" t="s">
        <v>493</v>
      </c>
      <c r="C53" s="9" t="s">
        <v>216</v>
      </c>
      <c r="D53" s="8" t="s">
        <v>786</v>
      </c>
      <c r="E53" s="19" t="s">
        <v>787</v>
      </c>
      <c r="F53" s="8" t="s">
        <v>217</v>
      </c>
    </row>
    <row r="54" spans="1:6">
      <c r="A54" s="5"/>
      <c r="B54" s="8" t="s">
        <v>494</v>
      </c>
      <c r="C54" s="9" t="s">
        <v>218</v>
      </c>
      <c r="D54" s="8" t="s">
        <v>627</v>
      </c>
      <c r="E54" s="19" t="s">
        <v>788</v>
      </c>
      <c r="F54" s="8" t="s">
        <v>219</v>
      </c>
    </row>
    <row r="55" spans="1:6">
      <c r="A55" s="5"/>
      <c r="B55" s="8" t="s">
        <v>495</v>
      </c>
      <c r="C55" s="9" t="s">
        <v>220</v>
      </c>
      <c r="D55" s="8" t="s">
        <v>789</v>
      </c>
      <c r="E55" s="19" t="s">
        <v>790</v>
      </c>
      <c r="F55" s="8" t="s">
        <v>224</v>
      </c>
    </row>
    <row r="56" spans="1:6">
      <c r="A56" s="5"/>
      <c r="B56" s="8" t="s">
        <v>496</v>
      </c>
      <c r="C56" s="9" t="s">
        <v>228</v>
      </c>
      <c r="D56" s="8" t="s">
        <v>791</v>
      </c>
      <c r="E56" s="19" t="s">
        <v>788</v>
      </c>
      <c r="F56" s="8" t="s">
        <v>231</v>
      </c>
    </row>
    <row r="57" spans="1:6">
      <c r="A57" s="5"/>
      <c r="B57" s="8" t="s">
        <v>497</v>
      </c>
      <c r="C57" s="9" t="s">
        <v>233</v>
      </c>
      <c r="D57" s="8" t="s">
        <v>792</v>
      </c>
      <c r="E57" s="19" t="s">
        <v>793</v>
      </c>
      <c r="F57" s="8" t="s">
        <v>234</v>
      </c>
    </row>
    <row r="58" spans="1:6">
      <c r="A58" s="5"/>
      <c r="B58" s="8" t="s">
        <v>498</v>
      </c>
      <c r="C58" s="9" t="s">
        <v>235</v>
      </c>
      <c r="D58" s="8" t="s">
        <v>794</v>
      </c>
      <c r="E58" s="19" t="s">
        <v>718</v>
      </c>
      <c r="F58" s="8" t="s">
        <v>237</v>
      </c>
    </row>
    <row r="59" spans="1:6">
      <c r="A59" s="5"/>
      <c r="B59" s="8" t="s">
        <v>499</v>
      </c>
      <c r="C59" s="9" t="s">
        <v>239</v>
      </c>
      <c r="D59" s="8" t="s">
        <v>795</v>
      </c>
      <c r="E59" s="19" t="s">
        <v>796</v>
      </c>
      <c r="F59" s="8" t="s">
        <v>240</v>
      </c>
    </row>
    <row r="60" spans="1:6">
      <c r="A60" s="5"/>
      <c r="B60" s="8" t="s">
        <v>500</v>
      </c>
      <c r="C60" s="9" t="s">
        <v>244</v>
      </c>
      <c r="D60" s="8" t="s">
        <v>792</v>
      </c>
      <c r="E60" s="19" t="s">
        <v>775</v>
      </c>
      <c r="F60" s="8" t="s">
        <v>245</v>
      </c>
    </row>
    <row r="61" spans="1:6">
      <c r="A61" s="5"/>
      <c r="B61" s="8" t="s">
        <v>501</v>
      </c>
      <c r="C61" s="9" t="s">
        <v>246</v>
      </c>
      <c r="D61" s="8" t="s">
        <v>797</v>
      </c>
      <c r="E61" s="19" t="s">
        <v>798</v>
      </c>
      <c r="F61" s="8" t="s">
        <v>248</v>
      </c>
    </row>
    <row r="62" spans="1:6">
      <c r="A62" s="5"/>
      <c r="B62" s="8" t="s">
        <v>502</v>
      </c>
      <c r="C62" s="9" t="s">
        <v>251</v>
      </c>
      <c r="D62" s="8" t="s">
        <v>799</v>
      </c>
      <c r="E62" s="19" t="s">
        <v>779</v>
      </c>
      <c r="F62" s="8" t="s">
        <v>252</v>
      </c>
    </row>
    <row r="63" spans="1:6">
      <c r="A63" s="17"/>
      <c r="B63" s="12" t="s">
        <v>503</v>
      </c>
      <c r="C63" s="11" t="s">
        <v>256</v>
      </c>
      <c r="D63" s="12" t="s">
        <v>800</v>
      </c>
      <c r="E63" s="20" t="s">
        <v>777</v>
      </c>
      <c r="F63" s="12" t="s">
        <v>257</v>
      </c>
    </row>
    <row r="64" spans="1:6">
      <c r="A64" s="5"/>
      <c r="B64" s="8" t="s">
        <v>504</v>
      </c>
      <c r="C64" s="9" t="s">
        <v>591</v>
      </c>
      <c r="D64" s="8" t="s">
        <v>801</v>
      </c>
      <c r="E64" s="19" t="s">
        <v>802</v>
      </c>
      <c r="F64" s="8" t="s">
        <v>259</v>
      </c>
    </row>
    <row r="65" spans="1:6">
      <c r="A65" s="5"/>
      <c r="B65" s="8" t="s">
        <v>505</v>
      </c>
      <c r="C65" s="9" t="s">
        <v>263</v>
      </c>
      <c r="D65" s="8" t="s">
        <v>803</v>
      </c>
      <c r="E65" s="19" t="s">
        <v>804</v>
      </c>
      <c r="F65" s="8" t="s">
        <v>269</v>
      </c>
    </row>
    <row r="66" spans="1:6">
      <c r="A66" s="5"/>
      <c r="B66" s="8" t="s">
        <v>506</v>
      </c>
      <c r="C66" s="9" t="s">
        <v>272</v>
      </c>
      <c r="D66" s="8" t="s">
        <v>805</v>
      </c>
      <c r="E66" s="19" t="s">
        <v>806</v>
      </c>
      <c r="F66" s="8" t="s">
        <v>275</v>
      </c>
    </row>
    <row r="67" spans="1:6">
      <c r="A67" s="5"/>
      <c r="B67" s="8" t="s">
        <v>507</v>
      </c>
      <c r="C67" s="9" t="s">
        <v>279</v>
      </c>
      <c r="D67" s="8" t="s">
        <v>807</v>
      </c>
      <c r="E67" s="19" t="s">
        <v>808</v>
      </c>
      <c r="F67" s="8" t="s">
        <v>809</v>
      </c>
    </row>
    <row r="68" spans="1:6">
      <c r="A68" s="5"/>
      <c r="B68" s="8" t="s">
        <v>508</v>
      </c>
      <c r="C68" s="9" t="s">
        <v>282</v>
      </c>
      <c r="D68" s="8" t="s">
        <v>810</v>
      </c>
      <c r="E68" s="19" t="s">
        <v>708</v>
      </c>
      <c r="F68" s="8" t="s">
        <v>283</v>
      </c>
    </row>
    <row r="69" spans="1:6">
      <c r="A69" s="5"/>
      <c r="B69" s="8" t="s">
        <v>509</v>
      </c>
      <c r="C69" s="9" t="s">
        <v>284</v>
      </c>
      <c r="D69" s="8" t="s">
        <v>811</v>
      </c>
      <c r="E69" s="19">
        <v>1946</v>
      </c>
      <c r="F69" s="8" t="s">
        <v>286</v>
      </c>
    </row>
    <row r="70" spans="1:6">
      <c r="A70" s="5"/>
      <c r="B70" s="8" t="s">
        <v>510</v>
      </c>
      <c r="C70" s="9" t="s">
        <v>287</v>
      </c>
      <c r="D70" s="8" t="s">
        <v>812</v>
      </c>
      <c r="E70" s="19" t="s">
        <v>749</v>
      </c>
      <c r="F70" s="8" t="s">
        <v>289</v>
      </c>
    </row>
    <row r="71" spans="1:6">
      <c r="A71" s="5"/>
      <c r="B71" s="8" t="s">
        <v>511</v>
      </c>
      <c r="C71" s="9" t="s">
        <v>291</v>
      </c>
      <c r="D71" s="8" t="s">
        <v>813</v>
      </c>
      <c r="E71" s="19" t="s">
        <v>802</v>
      </c>
      <c r="F71" s="8" t="s">
        <v>292</v>
      </c>
    </row>
    <row r="72" spans="1:6">
      <c r="A72" s="5"/>
      <c r="B72" s="8" t="s">
        <v>512</v>
      </c>
      <c r="C72" s="9" t="s">
        <v>293</v>
      </c>
      <c r="D72" s="8" t="s">
        <v>814</v>
      </c>
      <c r="E72" s="19" t="s">
        <v>752</v>
      </c>
      <c r="F72" s="8" t="s">
        <v>294</v>
      </c>
    </row>
    <row r="73" spans="1:6">
      <c r="A73" s="5"/>
      <c r="B73" s="8" t="s">
        <v>513</v>
      </c>
      <c r="C73" s="9" t="s">
        <v>295</v>
      </c>
      <c r="D73" s="8" t="s">
        <v>815</v>
      </c>
      <c r="E73" s="19" t="s">
        <v>720</v>
      </c>
      <c r="F73" s="8" t="s">
        <v>297</v>
      </c>
    </row>
    <row r="74" spans="1:6">
      <c r="A74" s="5"/>
      <c r="B74" s="8" t="s">
        <v>514</v>
      </c>
      <c r="C74" s="9" t="s">
        <v>298</v>
      </c>
      <c r="D74" s="8" t="s">
        <v>816</v>
      </c>
      <c r="E74" s="19" t="s">
        <v>817</v>
      </c>
      <c r="F74" s="8" t="s">
        <v>302</v>
      </c>
    </row>
    <row r="75" spans="1:6">
      <c r="A75" s="5"/>
      <c r="B75" s="8" t="s">
        <v>515</v>
      </c>
      <c r="C75" s="9" t="s">
        <v>304</v>
      </c>
      <c r="D75" s="8" t="s">
        <v>818</v>
      </c>
      <c r="E75" s="19" t="s">
        <v>728</v>
      </c>
      <c r="F75" s="8" t="s">
        <v>305</v>
      </c>
    </row>
    <row r="76" spans="1:6">
      <c r="A76" s="5"/>
      <c r="B76" s="8" t="s">
        <v>516</v>
      </c>
      <c r="C76" s="9" t="s">
        <v>307</v>
      </c>
      <c r="D76" s="8" t="s">
        <v>819</v>
      </c>
      <c r="E76" s="19" t="s">
        <v>820</v>
      </c>
      <c r="F76" s="8" t="s">
        <v>308</v>
      </c>
    </row>
    <row r="77" spans="1:6">
      <c r="A77" s="5"/>
      <c r="B77" s="8" t="s">
        <v>517</v>
      </c>
      <c r="C77" s="9" t="s">
        <v>310</v>
      </c>
      <c r="D77" s="8" t="s">
        <v>821</v>
      </c>
      <c r="E77" s="19" t="s">
        <v>822</v>
      </c>
      <c r="F77" s="8" t="s">
        <v>311</v>
      </c>
    </row>
    <row r="78" spans="1:6">
      <c r="A78" s="5"/>
      <c r="B78" s="8" t="s">
        <v>518</v>
      </c>
      <c r="C78" s="9" t="s">
        <v>312</v>
      </c>
      <c r="D78" s="8" t="s">
        <v>823</v>
      </c>
      <c r="E78" s="19" t="s">
        <v>824</v>
      </c>
      <c r="F78" s="8" t="s">
        <v>315</v>
      </c>
    </row>
    <row r="79" spans="1:6">
      <c r="A79" s="5"/>
      <c r="B79" s="8" t="s">
        <v>519</v>
      </c>
      <c r="C79" s="9" t="s">
        <v>316</v>
      </c>
      <c r="D79" s="8" t="s">
        <v>825</v>
      </c>
      <c r="E79" s="19" t="s">
        <v>826</v>
      </c>
      <c r="F79" s="8" t="s">
        <v>317</v>
      </c>
    </row>
    <row r="80" spans="1:6">
      <c r="A80" s="5"/>
      <c r="B80" s="8" t="s">
        <v>520</v>
      </c>
      <c r="C80" s="9" t="s">
        <v>320</v>
      </c>
      <c r="D80" s="8" t="s">
        <v>827</v>
      </c>
      <c r="E80" s="19" t="s">
        <v>828</v>
      </c>
      <c r="F80" s="8" t="s">
        <v>321</v>
      </c>
    </row>
    <row r="81" spans="1:6">
      <c r="A81" s="5"/>
      <c r="B81" s="8" t="s">
        <v>521</v>
      </c>
      <c r="C81" s="9" t="s">
        <v>323</v>
      </c>
      <c r="D81" s="8" t="s">
        <v>829</v>
      </c>
      <c r="E81" s="19" t="s">
        <v>830</v>
      </c>
      <c r="F81" s="8" t="s">
        <v>324</v>
      </c>
    </row>
    <row r="82" spans="1:6">
      <c r="A82" s="5"/>
      <c r="B82" s="8" t="s">
        <v>522</v>
      </c>
      <c r="C82" s="9" t="s">
        <v>325</v>
      </c>
      <c r="D82" s="8" t="s">
        <v>831</v>
      </c>
      <c r="E82" s="19" t="s">
        <v>832</v>
      </c>
      <c r="F82" s="8" t="s">
        <v>328</v>
      </c>
    </row>
    <row r="83" spans="1:6">
      <c r="A83" s="5"/>
      <c r="B83" s="8" t="s">
        <v>523</v>
      </c>
      <c r="C83" s="9" t="s">
        <v>329</v>
      </c>
      <c r="D83" s="8" t="s">
        <v>833</v>
      </c>
      <c r="E83" s="19" t="s">
        <v>834</v>
      </c>
      <c r="F83" s="8" t="s">
        <v>331</v>
      </c>
    </row>
    <row r="84" spans="1:6">
      <c r="A84" s="5"/>
      <c r="B84" s="8" t="s">
        <v>524</v>
      </c>
      <c r="C84" s="9" t="s">
        <v>333</v>
      </c>
      <c r="D84" s="8" t="s">
        <v>835</v>
      </c>
      <c r="E84" s="19" t="s">
        <v>836</v>
      </c>
      <c r="F84" s="8" t="s">
        <v>336</v>
      </c>
    </row>
    <row r="85" spans="1:6">
      <c r="A85" s="5"/>
      <c r="B85" s="8" t="s">
        <v>525</v>
      </c>
      <c r="C85" s="9" t="s">
        <v>339</v>
      </c>
      <c r="D85" s="8" t="s">
        <v>837</v>
      </c>
      <c r="E85" s="19" t="s">
        <v>838</v>
      </c>
      <c r="F85" s="8" t="s">
        <v>342</v>
      </c>
    </row>
    <row r="86" spans="1:6">
      <c r="A86" s="5"/>
      <c r="B86" s="8" t="s">
        <v>526</v>
      </c>
      <c r="C86" s="9" t="s">
        <v>346</v>
      </c>
      <c r="D86" s="8" t="s">
        <v>839</v>
      </c>
      <c r="E86" s="19" t="s">
        <v>840</v>
      </c>
      <c r="F86" s="8" t="s">
        <v>352</v>
      </c>
    </row>
    <row r="87" spans="1:6">
      <c r="A87" s="5"/>
      <c r="B87" s="8" t="s">
        <v>527</v>
      </c>
      <c r="C87" s="9" t="s">
        <v>353</v>
      </c>
      <c r="D87" s="8" t="s">
        <v>841</v>
      </c>
      <c r="E87" s="19" t="s">
        <v>749</v>
      </c>
      <c r="F87" s="8" t="s">
        <v>355</v>
      </c>
    </row>
    <row r="88" spans="1:6">
      <c r="A88" s="5"/>
      <c r="B88" s="8" t="s">
        <v>528</v>
      </c>
      <c r="C88" s="9" t="s">
        <v>358</v>
      </c>
      <c r="D88" s="8" t="s">
        <v>842</v>
      </c>
      <c r="E88" s="19" t="s">
        <v>751</v>
      </c>
      <c r="F88" s="8" t="s">
        <v>360</v>
      </c>
    </row>
    <row r="89" spans="1:6">
      <c r="A89" s="5"/>
      <c r="B89" s="8" t="s">
        <v>529</v>
      </c>
      <c r="C89" s="9" t="s">
        <v>361</v>
      </c>
      <c r="D89" s="8" t="s">
        <v>843</v>
      </c>
      <c r="E89" s="19" t="s">
        <v>844</v>
      </c>
      <c r="F89" s="8" t="s">
        <v>362</v>
      </c>
    </row>
    <row r="90" spans="1:6">
      <c r="A90" s="5"/>
      <c r="B90" s="8" t="s">
        <v>530</v>
      </c>
      <c r="C90" s="9" t="s">
        <v>363</v>
      </c>
      <c r="D90" s="8" t="s">
        <v>845</v>
      </c>
      <c r="E90" s="19" t="s">
        <v>846</v>
      </c>
      <c r="F90" s="8" t="s">
        <v>364</v>
      </c>
    </row>
    <row r="91" spans="1:6">
      <c r="A91" s="5"/>
      <c r="B91" s="8" t="s">
        <v>531</v>
      </c>
      <c r="C91" s="9" t="s">
        <v>366</v>
      </c>
      <c r="D91" s="8" t="s">
        <v>847</v>
      </c>
      <c r="E91" s="19" t="s">
        <v>832</v>
      </c>
      <c r="F91" s="8" t="s">
        <v>368</v>
      </c>
    </row>
    <row r="92" spans="1:6">
      <c r="A92" s="5"/>
      <c r="B92" s="8" t="s">
        <v>532</v>
      </c>
      <c r="C92" s="9" t="s">
        <v>369</v>
      </c>
      <c r="D92" s="8" t="s">
        <v>848</v>
      </c>
      <c r="E92" s="19" t="s">
        <v>849</v>
      </c>
      <c r="F92" s="8" t="s">
        <v>371</v>
      </c>
    </row>
    <row r="93" spans="1:6">
      <c r="A93" s="5"/>
      <c r="B93" s="8" t="s">
        <v>533</v>
      </c>
      <c r="C93" s="9" t="s">
        <v>374</v>
      </c>
      <c r="D93" s="8" t="s">
        <v>850</v>
      </c>
      <c r="E93" s="19" t="s">
        <v>834</v>
      </c>
      <c r="F93" s="8" t="s">
        <v>377</v>
      </c>
    </row>
    <row r="94" spans="1:6">
      <c r="A94" s="5"/>
      <c r="B94" s="8" t="s">
        <v>534</v>
      </c>
      <c r="C94" s="9" t="s">
        <v>378</v>
      </c>
      <c r="D94" s="8" t="s">
        <v>851</v>
      </c>
      <c r="E94" s="19" t="s">
        <v>852</v>
      </c>
      <c r="F94" s="8" t="s">
        <v>380</v>
      </c>
    </row>
    <row r="95" spans="1:6">
      <c r="A95" s="5"/>
      <c r="B95" s="8" t="s">
        <v>535</v>
      </c>
      <c r="C95" s="9" t="s">
        <v>381</v>
      </c>
      <c r="D95" s="8" t="s">
        <v>853</v>
      </c>
      <c r="E95" s="19">
        <v>1851</v>
      </c>
      <c r="F95" s="8" t="s">
        <v>695</v>
      </c>
    </row>
    <row r="96" spans="1:6">
      <c r="A96" s="5"/>
      <c r="B96" s="8" t="s">
        <v>536</v>
      </c>
      <c r="C96" s="9" t="s">
        <v>383</v>
      </c>
      <c r="D96" s="8" t="s">
        <v>854</v>
      </c>
      <c r="E96" s="19" t="s">
        <v>828</v>
      </c>
      <c r="F96" s="8" t="s">
        <v>386</v>
      </c>
    </row>
    <row r="97" spans="1:6">
      <c r="A97" s="5"/>
      <c r="B97" s="8" t="s">
        <v>537</v>
      </c>
      <c r="C97" s="9" t="s">
        <v>388</v>
      </c>
      <c r="D97" s="8" t="s">
        <v>855</v>
      </c>
      <c r="E97" s="19" t="s">
        <v>830</v>
      </c>
      <c r="F97" s="8" t="s">
        <v>390</v>
      </c>
    </row>
    <row r="98" spans="1:6">
      <c r="A98" s="5"/>
      <c r="B98" s="8" t="s">
        <v>538</v>
      </c>
      <c r="C98" s="9" t="s">
        <v>391</v>
      </c>
      <c r="D98" s="8" t="s">
        <v>856</v>
      </c>
      <c r="E98" s="19" t="s">
        <v>857</v>
      </c>
      <c r="F98" s="8" t="s">
        <v>393</v>
      </c>
    </row>
    <row r="99" spans="1:6">
      <c r="A99" s="5"/>
      <c r="B99" s="8" t="s">
        <v>539</v>
      </c>
      <c r="C99" s="9" t="s">
        <v>394</v>
      </c>
      <c r="D99" s="8" t="s">
        <v>858</v>
      </c>
      <c r="E99" s="19" t="s">
        <v>859</v>
      </c>
      <c r="F99" s="8" t="s">
        <v>395</v>
      </c>
    </row>
    <row r="100" spans="1:6">
      <c r="A100" s="5"/>
      <c r="B100" s="8" t="s">
        <v>540</v>
      </c>
      <c r="C100" s="9" t="s">
        <v>398</v>
      </c>
      <c r="D100" s="8" t="s">
        <v>860</v>
      </c>
      <c r="E100" s="19" t="s">
        <v>861</v>
      </c>
      <c r="F100" s="8" t="s">
        <v>403</v>
      </c>
    </row>
    <row r="101" spans="1:6">
      <c r="A101" s="5"/>
      <c r="B101" s="8" t="s">
        <v>541</v>
      </c>
      <c r="C101" s="9" t="s">
        <v>404</v>
      </c>
      <c r="D101" s="8" t="s">
        <v>862</v>
      </c>
      <c r="E101" s="19" t="s">
        <v>863</v>
      </c>
      <c r="F101" s="8" t="s">
        <v>407</v>
      </c>
    </row>
    <row r="102" spans="1:6">
      <c r="A102" s="5"/>
      <c r="B102" s="8" t="s">
        <v>542</v>
      </c>
      <c r="C102" s="9" t="s">
        <v>408</v>
      </c>
      <c r="D102" s="8" t="s">
        <v>757</v>
      </c>
      <c r="E102" s="19" t="s">
        <v>846</v>
      </c>
      <c r="F102" s="8" t="s">
        <v>409</v>
      </c>
    </row>
    <row r="103" spans="1:6">
      <c r="A103" s="5"/>
      <c r="B103" s="8" t="s">
        <v>543</v>
      </c>
      <c r="C103" s="9" t="s">
        <v>410</v>
      </c>
      <c r="D103" s="8" t="s">
        <v>679</v>
      </c>
      <c r="E103" s="19" t="s">
        <v>864</v>
      </c>
      <c r="F103" s="8" t="s">
        <v>411</v>
      </c>
    </row>
  </sheetData>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F103"/>
  <sheetViews>
    <sheetView showGridLines="0" workbookViewId="0">
      <selection activeCell="C1" sqref="C1"/>
    </sheetView>
  </sheetViews>
  <sheetFormatPr defaultColWidth="9" defaultRowHeight="13.85" outlineLevelCol="5"/>
  <cols>
    <col min="2" max="2" width="8.33628318584071" style="1" hidden="1" customWidth="1"/>
    <col min="3" max="3" width="28.6637168141593" style="1" customWidth="1"/>
    <col min="4" max="4" width="37.6637168141593" style="1" customWidth="1"/>
    <col min="5" max="5" width="14" style="1" customWidth="1"/>
    <col min="6" max="6" width="63.1061946902655" style="1" customWidth="1"/>
  </cols>
  <sheetData>
    <row r="1" ht="15" spans="2:3">
      <c r="B1" s="2"/>
      <c r="C1" s="2" t="s">
        <v>865</v>
      </c>
    </row>
    <row r="2" spans="2:3">
      <c r="B2" s="3"/>
      <c r="C2" s="3" t="s">
        <v>866</v>
      </c>
    </row>
    <row r="4" spans="2:6">
      <c r="B4" s="4" t="s">
        <v>27</v>
      </c>
      <c r="C4" s="4" t="s">
        <v>572</v>
      </c>
      <c r="D4" s="4" t="s">
        <v>607</v>
      </c>
      <c r="E4" s="4" t="s">
        <v>867</v>
      </c>
      <c r="F4" s="4" t="s">
        <v>609</v>
      </c>
    </row>
    <row r="5" spans="2:6">
      <c r="B5" s="1" t="s">
        <v>443</v>
      </c>
      <c r="C5" s="5" t="s">
        <v>37</v>
      </c>
      <c r="D5" s="6" t="s">
        <v>868</v>
      </c>
      <c r="E5" s="7">
        <v>4596</v>
      </c>
      <c r="F5" s="6" t="s">
        <v>39</v>
      </c>
    </row>
    <row r="6" spans="2:6">
      <c r="B6" s="8" t="s">
        <v>460</v>
      </c>
      <c r="C6" s="9" t="s">
        <v>41</v>
      </c>
      <c r="D6" s="8" t="s">
        <v>869</v>
      </c>
      <c r="E6" s="10">
        <v>2307</v>
      </c>
      <c r="F6" s="8" t="s">
        <v>44</v>
      </c>
    </row>
    <row r="7" spans="2:6">
      <c r="B7" s="8" t="s">
        <v>529</v>
      </c>
      <c r="C7" s="11" t="s">
        <v>45</v>
      </c>
      <c r="D7" s="12" t="s">
        <v>870</v>
      </c>
      <c r="E7" s="13">
        <v>464317.611612</v>
      </c>
      <c r="F7" s="12" t="s">
        <v>49</v>
      </c>
    </row>
    <row r="8" spans="2:6">
      <c r="B8" s="8" t="s">
        <v>474</v>
      </c>
      <c r="C8" s="9" t="s">
        <v>51</v>
      </c>
      <c r="D8" s="8" t="s">
        <v>871</v>
      </c>
      <c r="E8" s="10">
        <v>1085</v>
      </c>
      <c r="F8" s="8" t="s">
        <v>52</v>
      </c>
    </row>
    <row r="9" spans="2:6">
      <c r="B9" s="8" t="s">
        <v>505</v>
      </c>
      <c r="C9" s="9" t="s">
        <v>53</v>
      </c>
      <c r="D9" s="8" t="s">
        <v>715</v>
      </c>
      <c r="E9" s="10">
        <v>96</v>
      </c>
      <c r="F9" s="8" t="s">
        <v>54</v>
      </c>
    </row>
    <row r="10" spans="2:6">
      <c r="B10" s="8" t="s">
        <v>515</v>
      </c>
      <c r="C10" s="9" t="s">
        <v>57</v>
      </c>
      <c r="D10" s="8" t="s">
        <v>872</v>
      </c>
      <c r="E10" s="10">
        <v>423</v>
      </c>
      <c r="F10" s="8" t="s">
        <v>58</v>
      </c>
    </row>
    <row r="11" spans="2:6">
      <c r="B11" s="8" t="s">
        <v>524</v>
      </c>
      <c r="C11" s="9" t="s">
        <v>61</v>
      </c>
      <c r="D11" s="8" t="s">
        <v>616</v>
      </c>
      <c r="E11" s="10">
        <v>1861</v>
      </c>
      <c r="F11" s="8" t="s">
        <v>62</v>
      </c>
    </row>
    <row r="12" spans="2:6">
      <c r="B12" s="8" t="s">
        <v>495</v>
      </c>
      <c r="C12" s="9" t="s">
        <v>64</v>
      </c>
      <c r="D12" s="8" t="s">
        <v>873</v>
      </c>
      <c r="E12" s="10">
        <v>3037</v>
      </c>
      <c r="F12" s="8" t="s">
        <v>65</v>
      </c>
    </row>
    <row r="13" spans="2:6">
      <c r="B13" s="8" t="s">
        <v>485</v>
      </c>
      <c r="C13" s="9" t="s">
        <v>69</v>
      </c>
      <c r="D13" s="8" t="s">
        <v>874</v>
      </c>
      <c r="E13" s="10">
        <v>1445</v>
      </c>
      <c r="F13" s="8" t="s">
        <v>71</v>
      </c>
    </row>
    <row r="14" spans="2:6">
      <c r="B14" s="8" t="s">
        <v>484</v>
      </c>
      <c r="C14" s="9" t="s">
        <v>73</v>
      </c>
      <c r="D14" s="8" t="s">
        <v>875</v>
      </c>
      <c r="E14" s="10">
        <v>1200</v>
      </c>
      <c r="F14" s="8" t="s">
        <v>74</v>
      </c>
    </row>
    <row r="15" spans="2:6">
      <c r="B15" s="8" t="s">
        <v>510</v>
      </c>
      <c r="C15" s="9" t="s">
        <v>76</v>
      </c>
      <c r="D15" s="8" t="s">
        <v>876</v>
      </c>
      <c r="E15" s="10">
        <v>158</v>
      </c>
      <c r="F15" s="8" t="s">
        <v>77</v>
      </c>
    </row>
    <row r="16" spans="2:6">
      <c r="B16" s="8" t="s">
        <v>540</v>
      </c>
      <c r="C16" s="9" t="s">
        <v>78</v>
      </c>
      <c r="D16" s="8" t="s">
        <v>877</v>
      </c>
      <c r="E16" s="10">
        <v>734</v>
      </c>
      <c r="F16" s="8" t="s">
        <v>79</v>
      </c>
    </row>
    <row r="17" spans="2:6">
      <c r="B17" s="8" t="s">
        <v>488</v>
      </c>
      <c r="C17" s="9" t="s">
        <v>81</v>
      </c>
      <c r="D17" s="8" t="s">
        <v>878</v>
      </c>
      <c r="E17" s="10">
        <v>472</v>
      </c>
      <c r="F17" s="8" t="s">
        <v>84</v>
      </c>
    </row>
    <row r="18" spans="2:6">
      <c r="B18" s="8" t="s">
        <v>525</v>
      </c>
      <c r="C18" s="9" t="s">
        <v>87</v>
      </c>
      <c r="D18" s="8" t="s">
        <v>623</v>
      </c>
      <c r="E18" s="10">
        <v>337</v>
      </c>
      <c r="F18" s="8" t="s">
        <v>88</v>
      </c>
    </row>
    <row r="19" spans="2:6">
      <c r="B19" s="8" t="s">
        <v>496</v>
      </c>
      <c r="C19" s="9" t="s">
        <v>92</v>
      </c>
      <c r="D19" s="8" t="s">
        <v>879</v>
      </c>
      <c r="E19" s="10">
        <v>206</v>
      </c>
      <c r="F19" s="8" t="s">
        <v>93</v>
      </c>
    </row>
    <row r="20" spans="2:6">
      <c r="B20" s="8" t="s">
        <v>486</v>
      </c>
      <c r="C20" s="9" t="s">
        <v>589</v>
      </c>
      <c r="D20" s="8" t="s">
        <v>880</v>
      </c>
      <c r="E20" s="10">
        <v>1459</v>
      </c>
      <c r="F20" s="8" t="s">
        <v>95</v>
      </c>
    </row>
    <row r="21" spans="2:6">
      <c r="B21" s="8" t="s">
        <v>527</v>
      </c>
      <c r="C21" s="9" t="s">
        <v>96</v>
      </c>
      <c r="D21" s="8" t="s">
        <v>881</v>
      </c>
      <c r="E21" s="10">
        <v>113000</v>
      </c>
      <c r="F21" s="8" t="s">
        <v>98</v>
      </c>
    </row>
    <row r="22" spans="2:6">
      <c r="B22" s="8" t="s">
        <v>518</v>
      </c>
      <c r="C22" s="9" t="s">
        <v>100</v>
      </c>
      <c r="D22" s="8" t="s">
        <v>627</v>
      </c>
      <c r="E22" s="10">
        <v>1189</v>
      </c>
      <c r="F22" s="8" t="s">
        <v>101</v>
      </c>
    </row>
    <row r="23" spans="2:6">
      <c r="B23" s="8" t="s">
        <v>468</v>
      </c>
      <c r="C23" s="9" t="s">
        <v>106</v>
      </c>
      <c r="D23" s="8" t="s">
        <v>628</v>
      </c>
      <c r="E23" s="10">
        <v>60</v>
      </c>
      <c r="F23" s="8" t="s">
        <v>107</v>
      </c>
    </row>
    <row r="24" spans="2:6">
      <c r="B24" s="8" t="s">
        <v>437</v>
      </c>
      <c r="C24" s="9" t="s">
        <v>110</v>
      </c>
      <c r="D24" s="8" t="s">
        <v>882</v>
      </c>
      <c r="E24" s="10">
        <v>1471</v>
      </c>
      <c r="F24" s="8" t="s">
        <v>111</v>
      </c>
    </row>
    <row r="25" spans="2:6">
      <c r="B25" s="8" t="s">
        <v>499</v>
      </c>
      <c r="C25" s="9" t="s">
        <v>115</v>
      </c>
      <c r="D25" s="8" t="s">
        <v>630</v>
      </c>
      <c r="E25" s="10">
        <v>687</v>
      </c>
      <c r="F25" s="8" t="s">
        <v>117</v>
      </c>
    </row>
    <row r="26" spans="2:6">
      <c r="B26" s="8" t="s">
        <v>475</v>
      </c>
      <c r="C26" s="9" t="s">
        <v>118</v>
      </c>
      <c r="D26" s="8" t="s">
        <v>883</v>
      </c>
      <c r="E26" s="10">
        <v>2701</v>
      </c>
      <c r="F26" s="8" t="s">
        <v>119</v>
      </c>
    </row>
    <row r="27" spans="2:6">
      <c r="B27" s="8" t="s">
        <v>539</v>
      </c>
      <c r="C27" s="9" t="s">
        <v>122</v>
      </c>
      <c r="D27" s="8" t="s">
        <v>884</v>
      </c>
      <c r="E27" s="10">
        <v>1095</v>
      </c>
      <c r="F27" s="8" t="s">
        <v>124</v>
      </c>
    </row>
    <row r="28" spans="2:6">
      <c r="B28" s="8" t="s">
        <v>469</v>
      </c>
      <c r="C28" s="9" t="s">
        <v>125</v>
      </c>
      <c r="D28" s="8" t="s">
        <v>885</v>
      </c>
      <c r="E28" s="10">
        <v>4683</v>
      </c>
      <c r="F28" s="8" t="s">
        <v>128</v>
      </c>
    </row>
    <row r="29" spans="2:6">
      <c r="B29" s="8" t="s">
        <v>504</v>
      </c>
      <c r="C29" s="9" t="s">
        <v>129</v>
      </c>
      <c r="D29" s="8" t="s">
        <v>886</v>
      </c>
      <c r="E29" s="10">
        <v>3150</v>
      </c>
      <c r="F29" s="8" t="s">
        <v>130</v>
      </c>
    </row>
    <row r="30" spans="2:6">
      <c r="B30" s="8" t="s">
        <v>449</v>
      </c>
      <c r="C30" s="9" t="s">
        <v>131</v>
      </c>
      <c r="D30" s="8" t="s">
        <v>719</v>
      </c>
      <c r="E30" s="10">
        <v>314</v>
      </c>
      <c r="F30" s="8" t="s">
        <v>132</v>
      </c>
    </row>
    <row r="31" spans="2:6">
      <c r="B31" s="8" t="s">
        <v>506</v>
      </c>
      <c r="C31" s="9" t="s">
        <v>133</v>
      </c>
      <c r="D31" s="8" t="s">
        <v>887</v>
      </c>
      <c r="E31" s="10">
        <v>357</v>
      </c>
      <c r="F31" s="8" t="s">
        <v>135</v>
      </c>
    </row>
    <row r="32" spans="2:6">
      <c r="B32" s="8" t="s">
        <v>466</v>
      </c>
      <c r="C32" s="9" t="s">
        <v>137</v>
      </c>
      <c r="D32" s="8" t="s">
        <v>888</v>
      </c>
      <c r="E32" s="10">
        <v>1100</v>
      </c>
      <c r="F32" s="8" t="s">
        <v>138</v>
      </c>
    </row>
    <row r="33" spans="2:6">
      <c r="B33" s="8" t="s">
        <v>440</v>
      </c>
      <c r="C33" s="9" t="s">
        <v>140</v>
      </c>
      <c r="D33" s="8" t="s">
        <v>638</v>
      </c>
      <c r="E33" s="10">
        <v>398</v>
      </c>
      <c r="F33" s="8" t="s">
        <v>141</v>
      </c>
    </row>
    <row r="34" spans="2:6">
      <c r="B34" s="8" t="s">
        <v>490</v>
      </c>
      <c r="C34" s="9" t="s">
        <v>143</v>
      </c>
      <c r="D34" s="8" t="s">
        <v>889</v>
      </c>
      <c r="E34" s="10">
        <v>29547</v>
      </c>
      <c r="F34" s="8" t="s">
        <v>147</v>
      </c>
    </row>
    <row r="35" spans="2:6">
      <c r="B35" s="8" t="s">
        <v>514</v>
      </c>
      <c r="C35" s="9" t="s">
        <v>148</v>
      </c>
      <c r="D35" s="8" t="s">
        <v>890</v>
      </c>
      <c r="E35" s="10">
        <v>3633</v>
      </c>
      <c r="F35" s="8" t="s">
        <v>149</v>
      </c>
    </row>
    <row r="36" spans="2:6">
      <c r="B36" s="8" t="s">
        <v>476</v>
      </c>
      <c r="C36" s="9" t="s">
        <v>150</v>
      </c>
      <c r="D36" s="8" t="s">
        <v>891</v>
      </c>
      <c r="E36" s="10">
        <v>2000</v>
      </c>
      <c r="F36" s="8" t="s">
        <v>152</v>
      </c>
    </row>
    <row r="37" spans="2:6">
      <c r="B37" s="8" t="s">
        <v>448</v>
      </c>
      <c r="C37" s="9" t="s">
        <v>154</v>
      </c>
      <c r="D37" s="8" t="s">
        <v>642</v>
      </c>
      <c r="E37" s="10">
        <v>300</v>
      </c>
      <c r="F37" s="8" t="s">
        <v>157</v>
      </c>
    </row>
    <row r="38" spans="2:6">
      <c r="B38" s="8" t="s">
        <v>541</v>
      </c>
      <c r="C38" s="9" t="s">
        <v>159</v>
      </c>
      <c r="D38" s="8" t="s">
        <v>892</v>
      </c>
      <c r="E38" s="10">
        <v>577</v>
      </c>
      <c r="F38" s="8" t="s">
        <v>161</v>
      </c>
    </row>
    <row r="39" spans="2:6">
      <c r="B39" s="8" t="s">
        <v>493</v>
      </c>
      <c r="C39" s="9" t="s">
        <v>162</v>
      </c>
      <c r="D39" s="8" t="s">
        <v>893</v>
      </c>
      <c r="E39" s="10">
        <v>110</v>
      </c>
      <c r="F39" s="8" t="s">
        <v>163</v>
      </c>
    </row>
    <row r="40" spans="2:6">
      <c r="B40" s="8" t="s">
        <v>543</v>
      </c>
      <c r="C40" s="9" t="s">
        <v>164</v>
      </c>
      <c r="D40" s="8" t="s">
        <v>894</v>
      </c>
      <c r="E40" s="10">
        <v>1185</v>
      </c>
      <c r="F40" s="8" t="s">
        <v>165</v>
      </c>
    </row>
    <row r="41" spans="2:6">
      <c r="B41" s="8" t="s">
        <v>464</v>
      </c>
      <c r="C41" s="9" t="s">
        <v>166</v>
      </c>
      <c r="D41" s="8" t="s">
        <v>895</v>
      </c>
      <c r="E41" s="10">
        <v>980</v>
      </c>
      <c r="F41" s="8" t="s">
        <v>167</v>
      </c>
    </row>
    <row r="42" spans="2:6">
      <c r="B42" s="8" t="s">
        <v>522</v>
      </c>
      <c r="C42" s="9" t="s">
        <v>169</v>
      </c>
      <c r="D42" s="8" t="s">
        <v>896</v>
      </c>
      <c r="E42" s="10">
        <v>160</v>
      </c>
      <c r="F42" s="8" t="s">
        <v>171</v>
      </c>
    </row>
    <row r="43" spans="2:6">
      <c r="B43" s="8" t="s">
        <v>459</v>
      </c>
      <c r="C43" s="9" t="s">
        <v>172</v>
      </c>
      <c r="D43" s="8" t="s">
        <v>767</v>
      </c>
      <c r="E43" s="10">
        <v>18</v>
      </c>
      <c r="F43" s="8" t="s">
        <v>173</v>
      </c>
    </row>
    <row r="44" spans="2:6">
      <c r="B44" s="8" t="s">
        <v>451</v>
      </c>
      <c r="C44" s="9" t="s">
        <v>174</v>
      </c>
      <c r="D44" s="8" t="s">
        <v>897</v>
      </c>
      <c r="E44" s="10">
        <v>9951</v>
      </c>
      <c r="F44" s="8" t="s">
        <v>175</v>
      </c>
    </row>
    <row r="45" spans="2:6">
      <c r="B45" s="8" t="s">
        <v>512</v>
      </c>
      <c r="C45" s="9" t="s">
        <v>179</v>
      </c>
      <c r="D45" s="8" t="s">
        <v>898</v>
      </c>
      <c r="E45" s="10">
        <v>10488</v>
      </c>
      <c r="F45" s="8" t="s">
        <v>185</v>
      </c>
    </row>
    <row r="46" spans="2:6">
      <c r="B46" s="8" t="s">
        <v>532</v>
      </c>
      <c r="C46" s="9" t="s">
        <v>191</v>
      </c>
      <c r="D46" s="8" t="s">
        <v>899</v>
      </c>
      <c r="E46" s="10">
        <v>6554</v>
      </c>
      <c r="F46" s="8" t="s">
        <v>192</v>
      </c>
    </row>
    <row r="47" spans="2:6">
      <c r="B47" s="8" t="s">
        <v>498</v>
      </c>
      <c r="C47" s="9" t="s">
        <v>194</v>
      </c>
      <c r="D47" s="8" t="s">
        <v>900</v>
      </c>
      <c r="E47" s="10">
        <v>194</v>
      </c>
      <c r="F47" s="8" t="s">
        <v>196</v>
      </c>
    </row>
    <row r="48" spans="2:6">
      <c r="B48" s="8" t="s">
        <v>452</v>
      </c>
      <c r="C48" s="9" t="s">
        <v>197</v>
      </c>
      <c r="D48" s="8" t="s">
        <v>901</v>
      </c>
      <c r="E48" s="10">
        <v>8322</v>
      </c>
      <c r="F48" s="8" t="s">
        <v>198</v>
      </c>
    </row>
    <row r="49" spans="2:6">
      <c r="B49" s="8" t="s">
        <v>461</v>
      </c>
      <c r="C49" s="9" t="s">
        <v>203</v>
      </c>
      <c r="D49" s="8" t="s">
        <v>627</v>
      </c>
      <c r="E49" s="10">
        <v>265</v>
      </c>
      <c r="F49" s="8" t="s">
        <v>101</v>
      </c>
    </row>
    <row r="50" spans="2:6">
      <c r="B50" s="8" t="s">
        <v>480</v>
      </c>
      <c r="C50" s="9" t="s">
        <v>207</v>
      </c>
      <c r="D50" s="8" t="s">
        <v>902</v>
      </c>
      <c r="E50" s="10">
        <v>2267</v>
      </c>
      <c r="F50" s="8" t="s">
        <v>208</v>
      </c>
    </row>
    <row r="51" spans="2:6">
      <c r="B51" s="8" t="s">
        <v>472</v>
      </c>
      <c r="C51" s="9" t="s">
        <v>210</v>
      </c>
      <c r="D51" s="8" t="s">
        <v>903</v>
      </c>
      <c r="E51" s="10">
        <v>1057</v>
      </c>
      <c r="F51" s="8" t="s">
        <v>212</v>
      </c>
    </row>
    <row r="52" spans="2:6">
      <c r="B52" s="8" t="s">
        <v>445</v>
      </c>
      <c r="C52" s="9" t="s">
        <v>590</v>
      </c>
      <c r="D52" s="8" t="s">
        <v>904</v>
      </c>
      <c r="E52" s="10">
        <v>735</v>
      </c>
      <c r="F52" s="8" t="s">
        <v>215</v>
      </c>
    </row>
    <row r="53" spans="2:6">
      <c r="B53" s="8" t="s">
        <v>491</v>
      </c>
      <c r="C53" s="9" t="s">
        <v>216</v>
      </c>
      <c r="D53" s="8" t="s">
        <v>905</v>
      </c>
      <c r="E53" s="10">
        <v>1480</v>
      </c>
      <c r="F53" s="8" t="s">
        <v>217</v>
      </c>
    </row>
    <row r="54" spans="2:6">
      <c r="B54" s="8" t="s">
        <v>526</v>
      </c>
      <c r="C54" s="9" t="s">
        <v>218</v>
      </c>
      <c r="D54" s="8" t="s">
        <v>659</v>
      </c>
      <c r="E54" s="10">
        <v>760</v>
      </c>
      <c r="F54" s="8" t="s">
        <v>219</v>
      </c>
    </row>
    <row r="55" spans="2:6">
      <c r="B55" s="8" t="s">
        <v>481</v>
      </c>
      <c r="C55" s="9" t="s">
        <v>220</v>
      </c>
      <c r="D55" s="8" t="s">
        <v>906</v>
      </c>
      <c r="E55" s="10">
        <v>11501</v>
      </c>
      <c r="F55" s="8" t="s">
        <v>222</v>
      </c>
    </row>
    <row r="56" spans="2:6">
      <c r="B56" s="8" t="s">
        <v>511</v>
      </c>
      <c r="C56" s="9" t="s">
        <v>228</v>
      </c>
      <c r="D56" s="8" t="s">
        <v>907</v>
      </c>
      <c r="E56" s="10">
        <v>6800</v>
      </c>
      <c r="F56" s="8" t="s">
        <v>231</v>
      </c>
    </row>
    <row r="57" spans="2:6">
      <c r="B57" s="8" t="s">
        <v>519</v>
      </c>
      <c r="C57" s="9" t="s">
        <v>233</v>
      </c>
      <c r="D57" s="8" t="s">
        <v>661</v>
      </c>
      <c r="E57" s="10">
        <v>767</v>
      </c>
      <c r="F57" s="8" t="s">
        <v>234</v>
      </c>
    </row>
    <row r="58" spans="2:6">
      <c r="B58" s="8" t="s">
        <v>517</v>
      </c>
      <c r="C58" s="9" t="s">
        <v>235</v>
      </c>
      <c r="D58" s="8" t="s">
        <v>908</v>
      </c>
      <c r="E58" s="10">
        <v>1329</v>
      </c>
      <c r="F58" s="8" t="s">
        <v>237</v>
      </c>
    </row>
    <row r="59" spans="2:6">
      <c r="B59" s="8" t="s">
        <v>497</v>
      </c>
      <c r="C59" s="9" t="s">
        <v>239</v>
      </c>
      <c r="D59" s="8" t="s">
        <v>909</v>
      </c>
      <c r="E59" s="10">
        <v>4500</v>
      </c>
      <c r="F59" s="8" t="s">
        <v>242</v>
      </c>
    </row>
    <row r="60" spans="2:6">
      <c r="B60" s="8" t="s">
        <v>494</v>
      </c>
      <c r="C60" s="9" t="s">
        <v>244</v>
      </c>
      <c r="D60" s="8" t="s">
        <v>910</v>
      </c>
      <c r="E60" s="10">
        <v>644</v>
      </c>
      <c r="F60" s="8" t="s">
        <v>245</v>
      </c>
    </row>
    <row r="61" spans="2:6">
      <c r="B61" s="8" t="s">
        <v>503</v>
      </c>
      <c r="C61" s="9" t="s">
        <v>246</v>
      </c>
      <c r="D61" s="8" t="s">
        <v>911</v>
      </c>
      <c r="E61" s="10">
        <v>371</v>
      </c>
      <c r="F61" s="8" t="s">
        <v>249</v>
      </c>
    </row>
    <row r="62" spans="2:6">
      <c r="B62" s="8" t="s">
        <v>534</v>
      </c>
      <c r="C62" s="9" t="s">
        <v>251</v>
      </c>
      <c r="D62" s="8" t="s">
        <v>912</v>
      </c>
      <c r="E62" s="10">
        <v>362</v>
      </c>
      <c r="F62" s="8" t="s">
        <v>252</v>
      </c>
    </row>
    <row r="63" spans="2:6">
      <c r="B63" s="8" t="s">
        <v>492</v>
      </c>
      <c r="C63" s="9" t="s">
        <v>256</v>
      </c>
      <c r="D63" s="8" t="s">
        <v>913</v>
      </c>
      <c r="E63" s="10">
        <v>759</v>
      </c>
      <c r="F63" s="8" t="s">
        <v>257</v>
      </c>
    </row>
    <row r="64" spans="2:6">
      <c r="B64" s="8" t="s">
        <v>455</v>
      </c>
      <c r="C64" s="9" t="s">
        <v>591</v>
      </c>
      <c r="D64" s="8" t="s">
        <v>914</v>
      </c>
      <c r="E64" s="10">
        <v>3105</v>
      </c>
      <c r="F64" s="8" t="s">
        <v>259</v>
      </c>
    </row>
    <row r="65" spans="2:6">
      <c r="B65" s="8" t="s">
        <v>915</v>
      </c>
      <c r="C65" s="9" t="s">
        <v>263</v>
      </c>
      <c r="D65" s="8" t="s">
        <v>916</v>
      </c>
      <c r="E65" s="10">
        <v>25338.5422327</v>
      </c>
      <c r="F65" s="8" t="s">
        <v>265</v>
      </c>
    </row>
    <row r="66" spans="2:6">
      <c r="B66" s="8" t="s">
        <v>465</v>
      </c>
      <c r="C66" s="9" t="s">
        <v>272</v>
      </c>
      <c r="D66" s="8" t="s">
        <v>917</v>
      </c>
      <c r="E66" s="10">
        <v>2771</v>
      </c>
      <c r="F66" s="8" t="s">
        <v>275</v>
      </c>
    </row>
    <row r="67" spans="2:6">
      <c r="B67" s="8" t="s">
        <v>500</v>
      </c>
      <c r="C67" s="9" t="s">
        <v>279</v>
      </c>
      <c r="D67" s="8" t="s">
        <v>918</v>
      </c>
      <c r="E67" s="10">
        <v>328</v>
      </c>
      <c r="F67" s="8" t="s">
        <v>280</v>
      </c>
    </row>
    <row r="68" spans="2:6">
      <c r="B68" s="8" t="s">
        <v>542</v>
      </c>
      <c r="C68" s="9" t="s">
        <v>282</v>
      </c>
      <c r="D68" s="8" t="s">
        <v>919</v>
      </c>
      <c r="E68" s="10">
        <v>89</v>
      </c>
      <c r="F68" s="8" t="s">
        <v>283</v>
      </c>
    </row>
    <row r="69" spans="2:6">
      <c r="B69" s="8" t="s">
        <v>533</v>
      </c>
      <c r="C69" s="9" t="s">
        <v>284</v>
      </c>
      <c r="D69" s="8" t="s">
        <v>670</v>
      </c>
      <c r="E69" s="10">
        <v>190</v>
      </c>
      <c r="F69" s="8" t="s">
        <v>286</v>
      </c>
    </row>
    <row r="70" spans="2:6">
      <c r="B70" s="8" t="s">
        <v>521</v>
      </c>
      <c r="C70" s="9" t="s">
        <v>287</v>
      </c>
      <c r="D70" s="8" t="s">
        <v>920</v>
      </c>
      <c r="E70" s="10">
        <v>9736</v>
      </c>
      <c r="F70" s="8" t="s">
        <v>288</v>
      </c>
    </row>
    <row r="71" spans="2:6">
      <c r="B71" s="8" t="s">
        <v>516</v>
      </c>
      <c r="C71" s="9" t="s">
        <v>291</v>
      </c>
      <c r="D71" s="8" t="s">
        <v>921</v>
      </c>
      <c r="E71" s="10">
        <v>965</v>
      </c>
      <c r="F71" s="8" t="s">
        <v>292</v>
      </c>
    </row>
    <row r="72" spans="2:6">
      <c r="B72" s="8" t="s">
        <v>478</v>
      </c>
      <c r="C72" s="9" t="s">
        <v>293</v>
      </c>
      <c r="D72" s="8" t="s">
        <v>922</v>
      </c>
      <c r="E72" s="10">
        <v>1439</v>
      </c>
      <c r="F72" s="8" t="s">
        <v>294</v>
      </c>
    </row>
    <row r="73" spans="2:6">
      <c r="B73" s="8" t="s">
        <v>530</v>
      </c>
      <c r="C73" s="9" t="s">
        <v>295</v>
      </c>
      <c r="D73" s="8" t="s">
        <v>923</v>
      </c>
      <c r="E73" s="10">
        <v>300</v>
      </c>
      <c r="F73" s="8" t="s">
        <v>297</v>
      </c>
    </row>
    <row r="74" spans="2:6">
      <c r="B74" s="8" t="s">
        <v>456</v>
      </c>
      <c r="C74" s="9" t="s">
        <v>298</v>
      </c>
      <c r="D74" s="8" t="s">
        <v>924</v>
      </c>
      <c r="E74" s="10">
        <v>2084</v>
      </c>
      <c r="F74" s="8" t="s">
        <v>302</v>
      </c>
    </row>
    <row r="75" spans="2:6">
      <c r="B75" s="8" t="s">
        <v>537</v>
      </c>
      <c r="C75" s="9" t="s">
        <v>304</v>
      </c>
      <c r="D75" s="8" t="s">
        <v>925</v>
      </c>
      <c r="E75" s="10">
        <v>16094</v>
      </c>
      <c r="F75" s="8" t="s">
        <v>305</v>
      </c>
    </row>
    <row r="76" spans="2:6">
      <c r="B76" s="8" t="s">
        <v>447</v>
      </c>
      <c r="C76" s="9" t="s">
        <v>307</v>
      </c>
      <c r="D76" s="8" t="s">
        <v>926</v>
      </c>
      <c r="E76" s="10">
        <v>580</v>
      </c>
      <c r="F76" s="8" t="s">
        <v>308</v>
      </c>
    </row>
    <row r="77" spans="2:6">
      <c r="B77" s="8" t="s">
        <v>538</v>
      </c>
      <c r="C77" s="9" t="s">
        <v>310</v>
      </c>
      <c r="D77" s="8" t="s">
        <v>927</v>
      </c>
      <c r="E77" s="10">
        <v>797</v>
      </c>
      <c r="F77" s="8" t="s">
        <v>311</v>
      </c>
    </row>
    <row r="78" spans="2:6">
      <c r="B78" s="8" t="s">
        <v>473</v>
      </c>
      <c r="C78" s="9" t="s">
        <v>312</v>
      </c>
      <c r="D78" s="8" t="s">
        <v>691</v>
      </c>
      <c r="E78" s="10">
        <v>5188</v>
      </c>
      <c r="F78" s="8" t="s">
        <v>315</v>
      </c>
    </row>
    <row r="79" spans="2:6">
      <c r="B79" s="8" t="s">
        <v>536</v>
      </c>
      <c r="C79" s="9" t="s">
        <v>316</v>
      </c>
      <c r="D79" s="8" t="s">
        <v>928</v>
      </c>
      <c r="E79" s="10">
        <v>874</v>
      </c>
      <c r="F79" s="8" t="s">
        <v>317</v>
      </c>
    </row>
    <row r="80" spans="2:6">
      <c r="B80" s="8" t="s">
        <v>501</v>
      </c>
      <c r="C80" s="9" t="s">
        <v>320</v>
      </c>
      <c r="D80" s="8" t="s">
        <v>929</v>
      </c>
      <c r="E80" s="10">
        <v>206</v>
      </c>
      <c r="F80" s="8" t="s">
        <v>321</v>
      </c>
    </row>
    <row r="81" spans="2:6">
      <c r="B81" s="8" t="s">
        <v>502</v>
      </c>
      <c r="C81" s="9" t="s">
        <v>323</v>
      </c>
      <c r="D81" s="8" t="s">
        <v>930</v>
      </c>
      <c r="E81" s="10">
        <v>600</v>
      </c>
      <c r="F81" s="8" t="s">
        <v>324</v>
      </c>
    </row>
    <row r="82" spans="2:6">
      <c r="B82" s="8" t="s">
        <v>471</v>
      </c>
      <c r="C82" s="9" t="s">
        <v>325</v>
      </c>
      <c r="D82" s="8" t="s">
        <v>931</v>
      </c>
      <c r="E82" s="10">
        <v>1467</v>
      </c>
      <c r="F82" s="8" t="s">
        <v>328</v>
      </c>
    </row>
    <row r="83" spans="2:6">
      <c r="B83" s="8" t="s">
        <v>457</v>
      </c>
      <c r="C83" s="9" t="s">
        <v>329</v>
      </c>
      <c r="D83" s="8" t="s">
        <v>683</v>
      </c>
      <c r="E83" s="10">
        <v>296</v>
      </c>
      <c r="F83" s="8" t="s">
        <v>330</v>
      </c>
    </row>
    <row r="84" spans="2:6">
      <c r="B84" s="8" t="s">
        <v>507</v>
      </c>
      <c r="C84" s="9" t="s">
        <v>333</v>
      </c>
      <c r="D84" s="8" t="s">
        <v>932</v>
      </c>
      <c r="E84" s="10">
        <v>12360</v>
      </c>
      <c r="F84" s="8" t="s">
        <v>338</v>
      </c>
    </row>
    <row r="85" spans="2:6">
      <c r="B85" s="8" t="s">
        <v>531</v>
      </c>
      <c r="C85" s="9" t="s">
        <v>339</v>
      </c>
      <c r="D85" s="8" t="s">
        <v>933</v>
      </c>
      <c r="E85" s="10">
        <v>7300</v>
      </c>
      <c r="F85" s="8" t="s">
        <v>342</v>
      </c>
    </row>
    <row r="86" spans="2:6">
      <c r="B86" s="8" t="s">
        <v>470</v>
      </c>
      <c r="C86" s="9" t="s">
        <v>346</v>
      </c>
      <c r="D86" s="8" t="s">
        <v>686</v>
      </c>
      <c r="E86" s="10">
        <v>1027</v>
      </c>
      <c r="F86" s="8" t="s">
        <v>352</v>
      </c>
    </row>
    <row r="87" spans="2:6">
      <c r="B87" s="8" t="s">
        <v>513</v>
      </c>
      <c r="C87" s="9" t="s">
        <v>353</v>
      </c>
      <c r="D87" s="8" t="s">
        <v>934</v>
      </c>
      <c r="E87" s="10">
        <v>5305</v>
      </c>
      <c r="F87" s="8" t="s">
        <v>357</v>
      </c>
    </row>
    <row r="88" spans="2:6">
      <c r="B88" s="8" t="s">
        <v>477</v>
      </c>
      <c r="C88" s="9" t="s">
        <v>358</v>
      </c>
      <c r="D88" s="8" t="s">
        <v>935</v>
      </c>
      <c r="E88" s="10">
        <v>229</v>
      </c>
      <c r="F88" s="8" t="s">
        <v>359</v>
      </c>
    </row>
    <row r="89" spans="2:6">
      <c r="B89" s="8" t="s">
        <v>523</v>
      </c>
      <c r="C89" s="9" t="s">
        <v>361</v>
      </c>
      <c r="D89" s="8" t="s">
        <v>936</v>
      </c>
      <c r="E89" s="10">
        <v>30500</v>
      </c>
      <c r="F89" s="8" t="s">
        <v>362</v>
      </c>
    </row>
    <row r="90" spans="2:6">
      <c r="B90" s="8" t="s">
        <v>489</v>
      </c>
      <c r="C90" s="9" t="s">
        <v>363</v>
      </c>
      <c r="D90" s="8" t="s">
        <v>937</v>
      </c>
      <c r="E90" s="10">
        <v>534</v>
      </c>
      <c r="F90" s="8" t="s">
        <v>364</v>
      </c>
    </row>
    <row r="91" spans="2:6">
      <c r="B91" s="8" t="s">
        <v>528</v>
      </c>
      <c r="C91" s="9" t="s">
        <v>366</v>
      </c>
      <c r="D91" s="8" t="s">
        <v>938</v>
      </c>
      <c r="E91" s="10">
        <v>319</v>
      </c>
      <c r="F91" s="8" t="s">
        <v>368</v>
      </c>
    </row>
    <row r="92" spans="2:6">
      <c r="B92" s="8" t="s">
        <v>458</v>
      </c>
      <c r="C92" s="9" t="s">
        <v>369</v>
      </c>
      <c r="D92" s="8" t="s">
        <v>691</v>
      </c>
      <c r="E92" s="10">
        <v>1370</v>
      </c>
      <c r="F92" s="8" t="s">
        <v>315</v>
      </c>
    </row>
    <row r="93" spans="2:6">
      <c r="B93" s="8" t="s">
        <v>520</v>
      </c>
      <c r="C93" s="9" t="s">
        <v>374</v>
      </c>
      <c r="D93" s="8" t="s">
        <v>939</v>
      </c>
      <c r="E93" s="10">
        <v>610</v>
      </c>
      <c r="F93" s="8" t="s">
        <v>376</v>
      </c>
    </row>
    <row r="94" spans="2:6">
      <c r="B94" s="8" t="s">
        <v>487</v>
      </c>
      <c r="C94" s="9" t="s">
        <v>378</v>
      </c>
      <c r="D94" s="8" t="s">
        <v>940</v>
      </c>
      <c r="E94" s="10">
        <v>748</v>
      </c>
      <c r="F94" s="8" t="s">
        <v>380</v>
      </c>
    </row>
    <row r="95" spans="2:6">
      <c r="B95" s="8" t="s">
        <v>509</v>
      </c>
      <c r="C95" s="9" t="s">
        <v>381</v>
      </c>
      <c r="D95" s="8" t="s">
        <v>941</v>
      </c>
      <c r="E95" s="10">
        <v>61</v>
      </c>
      <c r="F95" s="8" t="s">
        <v>695</v>
      </c>
    </row>
    <row r="96" spans="2:6">
      <c r="B96" s="8" t="s">
        <v>482</v>
      </c>
      <c r="C96" s="9" t="s">
        <v>383</v>
      </c>
      <c r="D96" s="8" t="s">
        <v>942</v>
      </c>
      <c r="E96" s="10">
        <v>389</v>
      </c>
      <c r="F96" s="8" t="s">
        <v>386</v>
      </c>
    </row>
    <row r="97" spans="2:6">
      <c r="B97" s="8" t="s">
        <v>454</v>
      </c>
      <c r="C97" s="9" t="s">
        <v>388</v>
      </c>
      <c r="D97" s="8" t="s">
        <v>943</v>
      </c>
      <c r="E97" s="10">
        <v>451</v>
      </c>
      <c r="F97" s="8" t="s">
        <v>389</v>
      </c>
    </row>
    <row r="98" spans="2:6">
      <c r="B98" s="8" t="s">
        <v>479</v>
      </c>
      <c r="C98" s="9" t="s">
        <v>391</v>
      </c>
      <c r="D98" s="8" t="s">
        <v>944</v>
      </c>
      <c r="E98" s="10">
        <v>419</v>
      </c>
      <c r="F98" s="8" t="s">
        <v>393</v>
      </c>
    </row>
    <row r="99" spans="2:6">
      <c r="B99" s="8" t="s">
        <v>446</v>
      </c>
      <c r="C99" s="9" t="s">
        <v>394</v>
      </c>
      <c r="D99" s="8" t="s">
        <v>945</v>
      </c>
      <c r="E99" s="10">
        <v>3170</v>
      </c>
      <c r="F99" s="8" t="s">
        <v>395</v>
      </c>
    </row>
    <row r="100" spans="2:6">
      <c r="B100" s="8" t="s">
        <v>508</v>
      </c>
      <c r="C100" s="9" t="s">
        <v>398</v>
      </c>
      <c r="D100" s="8" t="s">
        <v>946</v>
      </c>
      <c r="E100" s="10">
        <v>9194</v>
      </c>
      <c r="F100" s="8" t="s">
        <v>399</v>
      </c>
    </row>
    <row r="101" spans="2:6">
      <c r="B101" s="8" t="s">
        <v>535</v>
      </c>
      <c r="C101" s="9" t="s">
        <v>404</v>
      </c>
      <c r="D101" s="8" t="s">
        <v>947</v>
      </c>
      <c r="E101" s="10">
        <v>1748</v>
      </c>
      <c r="F101" s="8" t="s">
        <v>407</v>
      </c>
    </row>
    <row r="102" spans="2:6">
      <c r="B102" s="8" t="s">
        <v>462</v>
      </c>
      <c r="C102" s="9" t="s">
        <v>408</v>
      </c>
      <c r="D102" s="8" t="s">
        <v>948</v>
      </c>
      <c r="E102" s="10">
        <v>624</v>
      </c>
      <c r="F102" s="8" t="s">
        <v>409</v>
      </c>
    </row>
    <row r="103" spans="2:6">
      <c r="B103" s="8" t="s">
        <v>483</v>
      </c>
      <c r="C103" s="9" t="s">
        <v>410</v>
      </c>
      <c r="D103" s="8" t="s">
        <v>949</v>
      </c>
      <c r="E103" s="10">
        <v>1475</v>
      </c>
      <c r="F103" s="8" t="s">
        <v>411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TPLGIS</Company>
  <Application>Microsoft Excel</Application>
  <HeadingPairs>
    <vt:vector size="2" baseType="variant">
      <vt:variant>
        <vt:lpstr>工作表</vt:lpstr>
      </vt:variant>
      <vt:variant>
        <vt:i4>9</vt:i4>
      </vt:variant>
    </vt:vector>
  </HeadingPairs>
  <TitlesOfParts>
    <vt:vector size="9" baseType="lpstr">
      <vt:lpstr>Table of Contents</vt:lpstr>
      <vt:lpstr>Parkland Inventory by Agency</vt:lpstr>
      <vt:lpstr>City Population Stats</vt:lpstr>
      <vt:lpstr>Parkland Stats by City</vt:lpstr>
      <vt:lpstr>Walkable Park Access</vt:lpstr>
      <vt:lpstr>Distribution of Park Space</vt:lpstr>
      <vt:lpstr>Most Visited Parks</vt:lpstr>
      <vt:lpstr>Oldest Parks</vt:lpstr>
      <vt:lpstr>Largest Parks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Klein</dc:creator>
  <cp:lastModifiedBy>13377870010</cp:lastModifiedBy>
  <dcterms:created xsi:type="dcterms:W3CDTF">2021-05-14T16:00:00Z</dcterms:created>
  <dcterms:modified xsi:type="dcterms:W3CDTF">2023-10-21T14:49:31Z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2052-12.1.0.15712</vt:lpwstr>
  </property>
  <property fmtid="{D5CDD505-2E9C-101B-9397-08002B2CF9AE}" pid="3" name="ICV">
    <vt:lpwstr>AF658401F31E42B48D1CE1BE6E74BEDF_12</vt:lpwstr>
  </property>
</Properties>
</file>