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.klein\Downloads\"/>
    </mc:Choice>
  </mc:AlternateContent>
  <bookViews>
    <workbookView xWindow="0" yWindow="0" windowWidth="6696" windowHeight="7188" tabRatio="772"/>
  </bookViews>
  <sheets>
    <sheet name="Table of Contents" sheetId="10" r:id="rId1"/>
    <sheet name="Employees by Major Agency" sheetId="13" r:id="rId2"/>
    <sheet name="Total Spending" sheetId="8" r:id="rId3"/>
    <sheet name="Per Capita Spending" sheetId="9" r:id="rId4"/>
    <sheet name="Public vs Private Spending" sheetId="5" r:id="rId5"/>
    <sheet name="Spending by Public Agency" sheetId="3" r:id="rId6"/>
    <sheet name="Volunteers" sheetId="6" r:id="rId7"/>
    <sheet name="City Population Stats" sheetId="14" r:id="rId8"/>
  </sheets>
  <definedNames>
    <definedName name="_xlnm._FilterDatabase" localSheetId="1" hidden="1">'Employees by Major Agency'!$A$6:$N$103</definedName>
    <definedName name="_xlnm._FilterDatabase" localSheetId="3" hidden="1">'Per Capita Spending'!$C$7:$Q$106</definedName>
    <definedName name="_xlnm._FilterDatabase" localSheetId="4" hidden="1">'Public vs Private Spending'!$B$9:$Y$108</definedName>
    <definedName name="_xlnm._FilterDatabase" localSheetId="5" hidden="1">'Spending by Public Agency'!$C$9:$S$617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13" l="1"/>
  <c r="H106" i="13"/>
  <c r="I106" i="13"/>
  <c r="J106" i="13"/>
  <c r="L106" i="13"/>
  <c r="M106" i="13"/>
  <c r="N106" i="13"/>
  <c r="E106" i="13"/>
  <c r="F105" i="13"/>
  <c r="H105" i="13"/>
  <c r="I105" i="13"/>
  <c r="J105" i="13"/>
  <c r="L105" i="13"/>
  <c r="M105" i="13"/>
  <c r="N105" i="13"/>
  <c r="E105" i="13"/>
  <c r="M104" i="13"/>
  <c r="L104" i="13"/>
  <c r="N104" i="13" s="1"/>
  <c r="H104" i="13"/>
  <c r="J104" i="13" s="1"/>
  <c r="F104" i="13"/>
  <c r="E104" i="13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" i="5"/>
  <c r="I110" i="9"/>
  <c r="J110" i="9"/>
  <c r="K110" i="9"/>
  <c r="L110" i="9"/>
  <c r="N110" i="9"/>
  <c r="O110" i="9"/>
  <c r="P110" i="9"/>
  <c r="Q110" i="9"/>
  <c r="E110" i="9"/>
  <c r="F110" i="9"/>
  <c r="G110" i="9"/>
  <c r="D110" i="9"/>
  <c r="I109" i="9"/>
  <c r="J109" i="9"/>
  <c r="K109" i="9"/>
  <c r="L109" i="9"/>
  <c r="N109" i="9"/>
  <c r="O109" i="9"/>
  <c r="P109" i="9"/>
  <c r="Q109" i="9"/>
  <c r="G109" i="8"/>
  <c r="H109" i="8"/>
  <c r="I109" i="8"/>
  <c r="J109" i="8"/>
  <c r="L109" i="8"/>
  <c r="M109" i="8"/>
  <c r="N109" i="8"/>
  <c r="O109" i="8"/>
  <c r="G110" i="8"/>
  <c r="H110" i="8"/>
  <c r="I110" i="8"/>
  <c r="J110" i="8"/>
  <c r="L110" i="8"/>
  <c r="M110" i="8"/>
  <c r="N110" i="8"/>
  <c r="O110" i="8"/>
  <c r="Q110" i="8"/>
  <c r="R110" i="8"/>
  <c r="S110" i="8"/>
  <c r="T110" i="8"/>
  <c r="Q109" i="8"/>
  <c r="R109" i="8"/>
  <c r="S109" i="8"/>
  <c r="T109" i="8"/>
  <c r="N108" i="8"/>
  <c r="I108" i="8"/>
  <c r="S10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8" i="8"/>
  <c r="E109" i="9"/>
  <c r="F109" i="9"/>
  <c r="G109" i="9"/>
  <c r="D109" i="9"/>
  <c r="I104" i="13" l="1"/>
  <c r="E109" i="8"/>
  <c r="E110" i="8"/>
  <c r="E108" i="8"/>
  <c r="G108" i="9" l="1"/>
  <c r="Q108" i="9"/>
  <c r="L108" i="9"/>
  <c r="P108" i="9"/>
  <c r="F108" i="9"/>
  <c r="K108" i="9"/>
  <c r="M108" i="8" l="1"/>
  <c r="O108" i="9" s="1"/>
  <c r="L108" i="8"/>
  <c r="N108" i="9" s="1"/>
  <c r="H108" i="8"/>
  <c r="J108" i="9" s="1"/>
  <c r="G108" i="8"/>
  <c r="I108" i="9" s="1"/>
  <c r="R108" i="8"/>
  <c r="E108" i="9" s="1"/>
  <c r="Q108" i="8"/>
  <c r="D108" i="9" s="1"/>
  <c r="H305" i="3"/>
  <c r="I305" i="3"/>
  <c r="J305" i="3"/>
  <c r="K305" i="3"/>
  <c r="L305" i="3"/>
  <c r="M305" i="3"/>
  <c r="N305" i="3"/>
  <c r="G305" i="3"/>
</calcChain>
</file>

<file path=xl/sharedStrings.xml><?xml version="1.0" encoding="utf-8"?>
<sst xmlns="http://schemas.openxmlformats.org/spreadsheetml/2006/main" count="2648" uniqueCount="490">
  <si>
    <t>Place Name</t>
  </si>
  <si>
    <t>Albuquerque, NM</t>
  </si>
  <si>
    <t>Anaheim, CA</t>
  </si>
  <si>
    <t>Anchorage, AK</t>
  </si>
  <si>
    <t>Arlington, TX</t>
  </si>
  <si>
    <t>Arlington, VA</t>
  </si>
  <si>
    <t>Atlanta, GA</t>
  </si>
  <si>
    <t>Aurora, CO</t>
  </si>
  <si>
    <t>Austin, TX</t>
  </si>
  <si>
    <t>Bakersfield, CA</t>
  </si>
  <si>
    <t>Baltimore, MD</t>
  </si>
  <si>
    <t>Baton Rouge, LA</t>
  </si>
  <si>
    <t>Boise, ID</t>
  </si>
  <si>
    <t>Boston, MA</t>
  </si>
  <si>
    <t>Buffalo, NY</t>
  </si>
  <si>
    <t>Chandler, AZ</t>
  </si>
  <si>
    <t>Charlotte/Mecklenburg, NC</t>
  </si>
  <si>
    <t>Chesapeake, VA</t>
  </si>
  <si>
    <t>Chicago, IL</t>
  </si>
  <si>
    <t>Chula Vista, CA</t>
  </si>
  <si>
    <t>Cincinnati, OH</t>
  </si>
  <si>
    <t>Cleveland, OH</t>
  </si>
  <si>
    <t>Colorado Springs, CO</t>
  </si>
  <si>
    <t>Columbus, OH</t>
  </si>
  <si>
    <t>Corpus Christi, TX</t>
  </si>
  <si>
    <t>Dallas, TX</t>
  </si>
  <si>
    <t>Denver, CO</t>
  </si>
  <si>
    <t>Des Moines, IA</t>
  </si>
  <si>
    <t>Detroit, MI</t>
  </si>
  <si>
    <t>Durham, NC</t>
  </si>
  <si>
    <t>El Paso, TX</t>
  </si>
  <si>
    <t>Fort Worth, TX</t>
  </si>
  <si>
    <t>Fremont, CA</t>
  </si>
  <si>
    <t>Fresno, CA</t>
  </si>
  <si>
    <t>Garland, TX</t>
  </si>
  <si>
    <t>Gilbert, AZ</t>
  </si>
  <si>
    <t>Glendale, AZ</t>
  </si>
  <si>
    <t>Greensboro, NC</t>
  </si>
  <si>
    <t>Henderson, NV</t>
  </si>
  <si>
    <t>Hialeah, FL</t>
  </si>
  <si>
    <t>Honolulu, HI</t>
  </si>
  <si>
    <t>Houston, TX</t>
  </si>
  <si>
    <t>Irvine, CA</t>
  </si>
  <si>
    <t>Irving, TX</t>
  </si>
  <si>
    <t>Jacksonville, FL</t>
  </si>
  <si>
    <t>Jersey City, NJ</t>
  </si>
  <si>
    <t>Kansas City, MO</t>
  </si>
  <si>
    <t>Laredo, TX</t>
  </si>
  <si>
    <t>Lexington/Fayette, KY</t>
  </si>
  <si>
    <t>Lincoln, NE</t>
  </si>
  <si>
    <t>Long Beach, CA</t>
  </si>
  <si>
    <t>Los Angeles, CA</t>
  </si>
  <si>
    <t>Louisville, KY</t>
  </si>
  <si>
    <t>Lubbock, TX</t>
  </si>
  <si>
    <t>Madison, WI</t>
  </si>
  <si>
    <t>Memphis, TN</t>
  </si>
  <si>
    <t>Mesa, AZ</t>
  </si>
  <si>
    <t>Miami, FL</t>
  </si>
  <si>
    <t>Milwaukee, WI</t>
  </si>
  <si>
    <t>Minneapolis, MN</t>
  </si>
  <si>
    <t>Nashville/Davidson, TN</t>
  </si>
  <si>
    <t>New Orleans, LA</t>
  </si>
  <si>
    <t>New York, NY</t>
  </si>
  <si>
    <t>Newark, NJ</t>
  </si>
  <si>
    <t>Norfolk, VA</t>
  </si>
  <si>
    <t>North Las Vegas, NV</t>
  </si>
  <si>
    <t>Oakland, CA</t>
  </si>
  <si>
    <t>Oklahoma City, OK</t>
  </si>
  <si>
    <t>Omaha, NE</t>
  </si>
  <si>
    <t>Orlando, FL</t>
  </si>
  <si>
    <t>Philadelphia, PA</t>
  </si>
  <si>
    <t>Phoenix, AZ</t>
  </si>
  <si>
    <t>Pittsburgh, PA</t>
  </si>
  <si>
    <t>Plano, TX</t>
  </si>
  <si>
    <t>Portland, OR</t>
  </si>
  <si>
    <t>Raleigh, NC</t>
  </si>
  <si>
    <t>Reno, NV</t>
  </si>
  <si>
    <t>Richmond, VA</t>
  </si>
  <si>
    <t>Riverside, CA</t>
  </si>
  <si>
    <t>Sacramento, CA</t>
  </si>
  <si>
    <t>San Antonio, TX</t>
  </si>
  <si>
    <t>San Diego, CA</t>
  </si>
  <si>
    <t>San Francisco, CA</t>
  </si>
  <si>
    <t>San Jose, CA</t>
  </si>
  <si>
    <t>Santa Ana, CA</t>
  </si>
  <si>
    <t>Scottsdale, AZ</t>
  </si>
  <si>
    <t>Seattle, WA</t>
  </si>
  <si>
    <t>Spokane, WA</t>
  </si>
  <si>
    <t>St. Louis, MO</t>
  </si>
  <si>
    <t>St. Paul, MN</t>
  </si>
  <si>
    <t>St. Petersburg, FL</t>
  </si>
  <si>
    <t>Stockton, CA</t>
  </si>
  <si>
    <t>Tampa, FL</t>
  </si>
  <si>
    <t>Toledo, OH</t>
  </si>
  <si>
    <t>Tucson, AZ</t>
  </si>
  <si>
    <t>Tulsa, OK</t>
  </si>
  <si>
    <t>Virginia Beach, VA</t>
  </si>
  <si>
    <t>Washington, DC</t>
  </si>
  <si>
    <t>Wichita, KS</t>
  </si>
  <si>
    <t>Winston-Salem, NC</t>
  </si>
  <si>
    <t>Agency Name</t>
  </si>
  <si>
    <t>Albuquerque Parks and Recreation Department</t>
  </si>
  <si>
    <t>Total</t>
  </si>
  <si>
    <t>Anaheim Community Services Department</t>
  </si>
  <si>
    <t>Orange County Parks (within Anaheim)</t>
  </si>
  <si>
    <t>Anchorage Parks and Recreation Department</t>
  </si>
  <si>
    <t>Chugach State Park (within Anchorage)</t>
  </si>
  <si>
    <t>Arlington, Texas, Parks and Recreation Department</t>
  </si>
  <si>
    <t>Arlington County Department of Parks and Recreation</t>
  </si>
  <si>
    <t>National Park Service (within Arlington, Virginia)</t>
  </si>
  <si>
    <t>Northern Virginia Regional Park Authority (within Arlington)</t>
  </si>
  <si>
    <t>Atlanta Department of Parks and Recreation</t>
  </si>
  <si>
    <t>National Park Service (within Atlanta)</t>
  </si>
  <si>
    <t>Aurora Parks, Recreation and Open Space</t>
  </si>
  <si>
    <t>Austin Parks and Recreation Department</t>
  </si>
  <si>
    <t>Texas Parks and Wildlife Department (within Austin)</t>
  </si>
  <si>
    <t>Bakersfield Department of Recreation and Parks</t>
  </si>
  <si>
    <t>Kern County General Services Division - Parks (within Bakersfield)</t>
  </si>
  <si>
    <t>North of the River Recreation and Park District (within Bakersfield)</t>
  </si>
  <si>
    <t>Baltimore City Department of Recreation and Parks</t>
  </si>
  <si>
    <t>Fort McHenry National Monument and Historic Shrine (within Baltimore)</t>
  </si>
  <si>
    <t>Recreation and Park Commission for the Parish of East Baton Rouge</t>
  </si>
  <si>
    <t>Boise Parks and Recreation</t>
  </si>
  <si>
    <t>State of Idaho (within Boise)</t>
  </si>
  <si>
    <t>Boston National Historical Park</t>
  </si>
  <si>
    <t>Boston Parks and Recreation Department</t>
  </si>
  <si>
    <t>Massachusetts Department of Conservation and Recreation (within Boston)</t>
  </si>
  <si>
    <t>Massachusetts Port Authority (within Boston)</t>
  </si>
  <si>
    <t>Buffalo Division of Parks and Recreation</t>
  </si>
  <si>
    <t>New York State Office of Parks, Recreation &amp; Historic Preservation (within Buffalo)</t>
  </si>
  <si>
    <t>Buffalo Urban Development Corporation</t>
  </si>
  <si>
    <t>Chandler Community Services Department</t>
  </si>
  <si>
    <t>Mecklenburg County Park and Recreation</t>
  </si>
  <si>
    <t>Chesapeake Department of Parks, Recreation, and Tourism</t>
  </si>
  <si>
    <t>Great Dismal Swamp National Wildlife Refuge (within Chesapeake)</t>
  </si>
  <si>
    <t>Chicago Park District</t>
  </si>
  <si>
    <t>Forest Preserve District of Cook County (within Chicago)</t>
  </si>
  <si>
    <t>City of Chula Vista Community Services Department - Parks &amp; Recreation Division</t>
  </si>
  <si>
    <t>San Diego County Parks and Recreation (within Chula Vista)</t>
  </si>
  <si>
    <t>Cincinnati Park Board</t>
  </si>
  <si>
    <t>Cincinnati Recreation Commission</t>
  </si>
  <si>
    <t>Great Parks of Hamilton County (within Cincinnati)</t>
  </si>
  <si>
    <t>William Howard Taft National Historic Site (within Cincinnati)</t>
  </si>
  <si>
    <t>Cleveland Department of Public Works</t>
  </si>
  <si>
    <t>Cleveland Metroparks (within Cleveland)</t>
  </si>
  <si>
    <t>Cuyahoga County Department of Public Works (Towpath Trail)</t>
  </si>
  <si>
    <t>Colorado Parks and Wildlife (CO Springs), Cheyenne Mountain State Park</t>
  </si>
  <si>
    <t>Colorado Springs Parks, Recreation and Cultural Services</t>
  </si>
  <si>
    <t>El Paso County Parks (within the City of Colorado Springs only)</t>
  </si>
  <si>
    <t>Columbus and Franklin County Metro Park District (within Columbus)</t>
  </si>
  <si>
    <t>Columbus Recreation and Parks Department</t>
  </si>
  <si>
    <t>Corpus Christi Parks and Recreation Department</t>
  </si>
  <si>
    <t>Texas Parks and Wildlife Department (within Corpus Christi)</t>
  </si>
  <si>
    <t>Dallas Park and Recreation Department</t>
  </si>
  <si>
    <t>Denver Parks and Recreation</t>
  </si>
  <si>
    <t>Des Moines Parks and Recreation Department</t>
  </si>
  <si>
    <t>Polk County Conservation Board</t>
  </si>
  <si>
    <t>Detroit Recreation Department</t>
  </si>
  <si>
    <t>William G. Milliken State Park and Harbor (Detroit)</t>
  </si>
  <si>
    <t>Durham Parks and Recreation Department</t>
  </si>
  <si>
    <t>Chamizal National Memorial (within El Paso)</t>
  </si>
  <si>
    <t>El Paso Parks and Recreation Department</t>
  </si>
  <si>
    <t>Texas Parks and Wildlife Department (within El Paso)</t>
  </si>
  <si>
    <t>Fort Worth Park &amp; Recreation Department</t>
  </si>
  <si>
    <t>Trinity River Vision Authority</t>
  </si>
  <si>
    <t>East Bay Regional Park District (within Fremont)</t>
  </si>
  <si>
    <t>Fremont Community Services Department</t>
  </si>
  <si>
    <t>Fresno Metropolitan Flood Control District</t>
  </si>
  <si>
    <t>Fresno Parks, After School, Recreation and Community Services Department</t>
  </si>
  <si>
    <t>Garland Parks and Recreation</t>
  </si>
  <si>
    <t>Gilbert Parks and Recreation</t>
  </si>
  <si>
    <t>Glendale Parks and Recreation Division</t>
  </si>
  <si>
    <t>Greensboro Parks and Recreation Department</t>
  </si>
  <si>
    <t>Henderson Parks and Recreation Department</t>
  </si>
  <si>
    <t>Hialeah Parks and Recreation Department</t>
  </si>
  <si>
    <t>Honolulu Department of Parks and Recreation</t>
  </si>
  <si>
    <t>Harris County Parks (within Houston)</t>
  </si>
  <si>
    <t>Houston Parks and Recreation Department</t>
  </si>
  <si>
    <t>Houston Parks Board</t>
  </si>
  <si>
    <t>Local Government Corporations (within Houston)</t>
  </si>
  <si>
    <t>MMDs (Municipal Management Districts)</t>
  </si>
  <si>
    <t>SPARK</t>
  </si>
  <si>
    <t>Texas Parks and Wildlife Department (within Houston)</t>
  </si>
  <si>
    <t>TIRZs (Tax Increment Reinvestment Zones) - spending only</t>
  </si>
  <si>
    <t>City of Irvine Community Services Department</t>
  </si>
  <si>
    <t>Orange County Parks (within Irvine)</t>
  </si>
  <si>
    <t>Irving Parks and Recreation</t>
  </si>
  <si>
    <t>Florida Forest Service (within Jacksonville)</t>
  </si>
  <si>
    <t>Florida Park Service (within Jacksonville) Talbot Islands State Park</t>
  </si>
  <si>
    <t>Jacksonville Parks, Recreation, and Community Services Department</t>
  </si>
  <si>
    <t>Jersey City Division of Parks and Forestry</t>
  </si>
  <si>
    <t>New Jersey Division of Parks and Forestry (within Jersey City)</t>
  </si>
  <si>
    <t>Jackson County Parks + Rec (within Kansas City)</t>
  </si>
  <si>
    <t>Kansas City, Missouri Parks and Recreation</t>
  </si>
  <si>
    <t>Laredo Parks and Recreation Department</t>
  </si>
  <si>
    <t>Texas Parks and Wildlife Department  (Laredo)</t>
  </si>
  <si>
    <t>Lexington-Fayette Urban County Government Division of Parks and Recreation</t>
  </si>
  <si>
    <t>Lincoln Parks and Recreation Department</t>
  </si>
  <si>
    <t>Long Beach Department of Parks, Recreation and Marine</t>
  </si>
  <si>
    <t>California Department of Parks and Recreation (within Los Angeles)</t>
  </si>
  <si>
    <t>County of Los Angeles Department of Parks and Recreation (within Los Angeles City)</t>
  </si>
  <si>
    <t>Los Angeles Department of Recreation and Parks</t>
  </si>
  <si>
    <t>Port of Los Angeles</t>
  </si>
  <si>
    <t>E.P. "Tom" Sawyer State Park</t>
  </si>
  <si>
    <t>Louisville Parks and Recreation</t>
  </si>
  <si>
    <t>Lubbock Parks and Recreation</t>
  </si>
  <si>
    <t>Dane County Parks Division (within Madison)</t>
  </si>
  <si>
    <t>Madison Parks Division</t>
  </si>
  <si>
    <t>City of Memphis Division of Parks and Neighborhoods</t>
  </si>
  <si>
    <t>T.O. Fuller State Park</t>
  </si>
  <si>
    <t>Mesa Parks, Recreation and Community Facilities Department</t>
  </si>
  <si>
    <t>Miami Department of Parks and Recreation</t>
  </si>
  <si>
    <t>Miami-Dade County Parks, Recreation and Open Spaces Department</t>
  </si>
  <si>
    <t>Virginia Key Beach Park Trust</t>
  </si>
  <si>
    <t>Milwaukee County Department of Parks, Recreation and Culture (within City of Milwaukee)</t>
  </si>
  <si>
    <t>Milwaukee Department of Public Works</t>
  </si>
  <si>
    <t>Milwaukee Recreation</t>
  </si>
  <si>
    <t>Wisconsin Department of Natural Resources</t>
  </si>
  <si>
    <t>Minneapolis Park and Recreation Board</t>
  </si>
  <si>
    <t>Nashville/Davidson Metropolitan Board of Parks and Recreation</t>
  </si>
  <si>
    <t>U.S. Army Corps of Engineers (within Nashville/Davidson)</t>
  </si>
  <si>
    <t>New Orleans Department of Parks and Parkways</t>
  </si>
  <si>
    <t>New Orleans Recreation Development Commission</t>
  </si>
  <si>
    <t>Brooklyn Bridge Park Development Corporation</t>
  </si>
  <si>
    <t>Gateway National Recreation Area (within New York City)</t>
  </si>
  <si>
    <t>Hudson River Park Trust</t>
  </si>
  <si>
    <t>National Park Service, Manhattan Sites</t>
  </si>
  <si>
    <t>National Parks of New York Harbor Conservancy - 10 NPS sites in metropolitan New York</t>
  </si>
  <si>
    <t>New York City Department of Parks and Recreation</t>
  </si>
  <si>
    <t>New York State Office of Parks, Recreation and Historic Preservation (within New York City)</t>
  </si>
  <si>
    <t>Essex County Department of Parks, Recreation, and Cultural Affairs</t>
  </si>
  <si>
    <t>Newark Department of Recreation, Cultural Affairs, and Senior Services</t>
  </si>
  <si>
    <t>Norfolk Department of Recreation, Parks and Open Space</t>
  </si>
  <si>
    <t>North Las Vegas Department of Neighborhood and Lesiure Services</t>
  </si>
  <si>
    <t>East Bay Regional Park District (within Oakland)</t>
  </si>
  <si>
    <t>Oakland Office of Parks and Recreation</t>
  </si>
  <si>
    <t>Oklahoma City Parks and Recreation Department</t>
  </si>
  <si>
    <t>Omaha Department of Parks, Recreation and Public Property</t>
  </si>
  <si>
    <t>Orange County Parks and Recreation Division (within Orlando)</t>
  </si>
  <si>
    <t>Orlando Families, Parks and Recreation Department</t>
  </si>
  <si>
    <t>Independence National Historical Park</t>
  </si>
  <si>
    <t>Philadelphia Parks &amp; Recreation</t>
  </si>
  <si>
    <t>City of Phoenix Parks and Recreation Department</t>
  </si>
  <si>
    <t>Maricopa County Parks and Recreation Department (within Phoenix)</t>
  </si>
  <si>
    <t>Pittsburgh Departments of Public Works and Parks &amp; Recreation</t>
  </si>
  <si>
    <t>Point State Park</t>
  </si>
  <si>
    <t>Plano Parks and Recreation Department</t>
  </si>
  <si>
    <t>Metro Regional Parks and Greenspaces (within Portland)</t>
  </si>
  <si>
    <t>Portland Parks &amp; Recreation</t>
  </si>
  <si>
    <t>Raleigh Parks, Recreation and Cultural Resources Department</t>
  </si>
  <si>
    <t>Wake County Parks, Recreation and Open Space (within Raleigh)</t>
  </si>
  <si>
    <t>Reno Parks and Recreation Department</t>
  </si>
  <si>
    <t>Richmond Department of Parks, Recreation and Community Facilities</t>
  </si>
  <si>
    <t>Riverside Parks, Recreation and Community Services Department</t>
  </si>
  <si>
    <t>California Department of Parks and Recreation (within Sacramento)</t>
  </si>
  <si>
    <t>Department of Youth, Parks, and Community Enrichment</t>
  </si>
  <si>
    <t>Sacramento County Department of Regional Parks (within Sacramento city)</t>
  </si>
  <si>
    <t>Hemisfair Park Area Redevelopment Corporation</t>
  </si>
  <si>
    <t>San Antonio Parks and Recreation Department</t>
  </si>
  <si>
    <t>San Antonio River Authority</t>
  </si>
  <si>
    <t>Texas Parks and Wildlife Department (San Antonio)</t>
  </si>
  <si>
    <t>City of San Diego Parks and Recreation Department</t>
  </si>
  <si>
    <t>Port of San Diego (San Diego Unified Port District)</t>
  </si>
  <si>
    <t>San Diego County Parks and Recreation (within San Diego city)</t>
  </si>
  <si>
    <t>Golden Gate National Recreation Area (within San Francisco)</t>
  </si>
  <si>
    <t>San Francisco Maritime National Historical Park</t>
  </si>
  <si>
    <t>San Francisco Recreation and Parks Department</t>
  </si>
  <si>
    <t>San Jose Department of Parks, Recreation and Neighborhood Services</t>
  </si>
  <si>
    <t>Santa Clara County Parks and Recreation (within San Jose)</t>
  </si>
  <si>
    <t>Santa Clara Valley Open Space Authority</t>
  </si>
  <si>
    <t>Orange County Parks (within Santa Ana)</t>
  </si>
  <si>
    <t>Santa Ana Parks, Recreation and Community Services</t>
  </si>
  <si>
    <t>Scottsdale Parks and Recreation Division</t>
  </si>
  <si>
    <t>Seattle Parks and Recreation</t>
  </si>
  <si>
    <t>Spokane Parks and Recreation Department</t>
  </si>
  <si>
    <t>Gateway Arch National Park</t>
  </si>
  <si>
    <t>St. Louis Department of Parks, Recreation and Forestry</t>
  </si>
  <si>
    <t>The Great Rivers Greenway District (within St. Louis)</t>
  </si>
  <si>
    <t>Ramsey County Parks and Recreation Department (Parks within the City of Saint Paul)</t>
  </si>
  <si>
    <t>Saint Paul Parks and Recreation Department</t>
  </si>
  <si>
    <t>St. Petersburg Parks &amp; Recreation Department</t>
  </si>
  <si>
    <t>Stockton Public Works Department</t>
  </si>
  <si>
    <t>Tampa Parks and Recreation Department</t>
  </si>
  <si>
    <t>Metroparks of the Toledo Area</t>
  </si>
  <si>
    <t>Toledo Division of Parks, Recreation and Forestry</t>
  </si>
  <si>
    <t>Pima County Natural Resources, Parks and Recreation Department (within Tucson)</t>
  </si>
  <si>
    <t>Tucson Parks and Recreation Department</t>
  </si>
  <si>
    <t>City of Tulsa Park &amp; Recreation Department</t>
  </si>
  <si>
    <t>River Parks Authority</t>
  </si>
  <si>
    <t>Back Bay National Wildlife Refuge (within Virginia Beach)</t>
  </si>
  <si>
    <t>Mackay Island National Wildlife Refuge (within Virginia Beach)</t>
  </si>
  <si>
    <t>Virginia Beach Department of Parks and Recreation</t>
  </si>
  <si>
    <t>Virginia Department of Conservation and Recreation  (within Virginia Beach)</t>
  </si>
  <si>
    <t>District of Columbia Department of Parks and Recreation</t>
  </si>
  <si>
    <t>National Park Service, Region 1 - National Capital Area</t>
  </si>
  <si>
    <t>Wichita Park and Recreation Department</t>
  </si>
  <si>
    <t>Winston-Salem Recreation and Parks</t>
  </si>
  <si>
    <t>Total Spending</t>
  </si>
  <si>
    <t>Maint/Admin</t>
  </si>
  <si>
    <t>Programming</t>
  </si>
  <si>
    <t>Capital</t>
  </si>
  <si>
    <t>Land Acquisition</t>
  </si>
  <si>
    <t>Volunteer Hours</t>
  </si>
  <si>
    <t>Private</t>
  </si>
  <si>
    <t>FIPS</t>
  </si>
  <si>
    <t>3502000</t>
  </si>
  <si>
    <t>0602000</t>
  </si>
  <si>
    <t>0203000</t>
  </si>
  <si>
    <t>4804000</t>
  </si>
  <si>
    <t>5103000</t>
  </si>
  <si>
    <t>1304000</t>
  </si>
  <si>
    <t>0804000</t>
  </si>
  <si>
    <t>4805000</t>
  </si>
  <si>
    <t>0603526</t>
  </si>
  <si>
    <t>2404000</t>
  </si>
  <si>
    <t>2205000</t>
  </si>
  <si>
    <t>PS1608830</t>
  </si>
  <si>
    <t>2507000</t>
  </si>
  <si>
    <t>3611000</t>
  </si>
  <si>
    <t>0412000</t>
  </si>
  <si>
    <t>PS3712000</t>
  </si>
  <si>
    <t>5116000</t>
  </si>
  <si>
    <t>1714000</t>
  </si>
  <si>
    <t>0613392</t>
  </si>
  <si>
    <t>3915000</t>
  </si>
  <si>
    <t>3916000</t>
  </si>
  <si>
    <t>0816000</t>
  </si>
  <si>
    <t>3918000</t>
  </si>
  <si>
    <t>4817000</t>
  </si>
  <si>
    <t>4819000</t>
  </si>
  <si>
    <t>0820000</t>
  </si>
  <si>
    <t>1921000</t>
  </si>
  <si>
    <t>2622000</t>
  </si>
  <si>
    <t>3719000</t>
  </si>
  <si>
    <t>4824000</t>
  </si>
  <si>
    <t>4827000</t>
  </si>
  <si>
    <t>0626000</t>
  </si>
  <si>
    <t>0627000</t>
  </si>
  <si>
    <t>4829000</t>
  </si>
  <si>
    <t>0427400</t>
  </si>
  <si>
    <t>0427820</t>
  </si>
  <si>
    <t>PS3728000</t>
  </si>
  <si>
    <t>3231900</t>
  </si>
  <si>
    <t>1230000</t>
  </si>
  <si>
    <t>PS1571550</t>
  </si>
  <si>
    <t>PS4835000</t>
  </si>
  <si>
    <t>0636770</t>
  </si>
  <si>
    <t>4837000</t>
  </si>
  <si>
    <t>1235000</t>
  </si>
  <si>
    <t>3436000</t>
  </si>
  <si>
    <t>2938000</t>
  </si>
  <si>
    <t>4841464</t>
  </si>
  <si>
    <t>2146027</t>
  </si>
  <si>
    <t>PS3128000</t>
  </si>
  <si>
    <t>0643000</t>
  </si>
  <si>
    <t>0644000</t>
  </si>
  <si>
    <t>2148006</t>
  </si>
  <si>
    <t>4845000</t>
  </si>
  <si>
    <t>5548000</t>
  </si>
  <si>
    <t>4748000</t>
  </si>
  <si>
    <t>0446000</t>
  </si>
  <si>
    <t>1245000</t>
  </si>
  <si>
    <t>5553000</t>
  </si>
  <si>
    <t>2743000</t>
  </si>
  <si>
    <t>4752006</t>
  </si>
  <si>
    <t>2255000</t>
  </si>
  <si>
    <t>3651000</t>
  </si>
  <si>
    <t>3451000</t>
  </si>
  <si>
    <t>5157000</t>
  </si>
  <si>
    <t>3251800</t>
  </si>
  <si>
    <t>0653000</t>
  </si>
  <si>
    <t>PS4055000</t>
  </si>
  <si>
    <t>PS3137000</t>
  </si>
  <si>
    <t>1253000</t>
  </si>
  <si>
    <t>4260000</t>
  </si>
  <si>
    <t>0455000</t>
  </si>
  <si>
    <t>4261000</t>
  </si>
  <si>
    <t>4858016</t>
  </si>
  <si>
    <t>4159000</t>
  </si>
  <si>
    <t>3755000</t>
  </si>
  <si>
    <t>3260600</t>
  </si>
  <si>
    <t>5167000</t>
  </si>
  <si>
    <t>0662000</t>
  </si>
  <si>
    <t>PS0664000</t>
  </si>
  <si>
    <t>4865000</t>
  </si>
  <si>
    <t>0666000</t>
  </si>
  <si>
    <t>PS0667000</t>
  </si>
  <si>
    <t>0668000</t>
  </si>
  <si>
    <t>0669000</t>
  </si>
  <si>
    <t>0465000</t>
  </si>
  <si>
    <t>5363000</t>
  </si>
  <si>
    <t>5367000</t>
  </si>
  <si>
    <t>2965000</t>
  </si>
  <si>
    <t>2758000</t>
  </si>
  <si>
    <t>1263000</t>
  </si>
  <si>
    <t>0675000</t>
  </si>
  <si>
    <t>1271000</t>
  </si>
  <si>
    <t>3977000</t>
  </si>
  <si>
    <t>PS0477000</t>
  </si>
  <si>
    <t>4075000</t>
  </si>
  <si>
    <t>5182000</t>
  </si>
  <si>
    <t>1150000</t>
  </si>
  <si>
    <t>2079000</t>
  </si>
  <si>
    <t>3775000</t>
  </si>
  <si>
    <t>Total Hours</t>
  </si>
  <si>
    <t>Value of Time</t>
  </si>
  <si>
    <t>Monetized Value</t>
  </si>
  <si>
    <t/>
  </si>
  <si>
    <t>2018</t>
  </si>
  <si>
    <t>19/20</t>
  </si>
  <si>
    <t>20/21</t>
  </si>
  <si>
    <t>Operating</t>
  </si>
  <si>
    <t>Volunteers</t>
  </si>
  <si>
    <t>Fiscal Year</t>
  </si>
  <si>
    <t>Maintenance/ Administration</t>
  </si>
  <si>
    <t>Public Agency</t>
  </si>
  <si>
    <t>Private Organizations</t>
  </si>
  <si>
    <t>Public</t>
  </si>
  <si>
    <t>Public Spending</t>
  </si>
  <si>
    <t>Private Spending</t>
  </si>
  <si>
    <t>$</t>
  </si>
  <si>
    <t>City</t>
  </si>
  <si>
    <t>3-Year Average (18, 19, 20)</t>
  </si>
  <si>
    <t>All city</t>
  </si>
  <si>
    <t>Tables contained as separate tabs in the file are:</t>
  </si>
  <si>
    <t>Employees by Major City Agency</t>
  </si>
  <si>
    <t>Based on FY20 or most recently reported fiscal year</t>
  </si>
  <si>
    <t xml:space="preserve">Total spending includes both operating and capital spending by all park agencies in the city, but excludes professional sports stadiums, zoos, museums, aquariums, and cemeteries. </t>
  </si>
  <si>
    <t xml:space="preserve"> Total Investment by Public Agency</t>
  </si>
  <si>
    <t>Value of Volunteer Hours</t>
  </si>
  <si>
    <t>Percentage of Parks-Related Spending in Each City By Public, Private, and Volunteer Hours</t>
  </si>
  <si>
    <t>Seasonal</t>
  </si>
  <si>
    <t>Agency</t>
  </si>
  <si>
    <t>Employees by Major Agency</t>
  </si>
  <si>
    <t>Public vs Private Spending</t>
  </si>
  <si>
    <t>City Park Facts 2021 - Staffing, Spending, and Volunteer Data</t>
  </si>
  <si>
    <t>Capital &amp; Land Acquisition</t>
  </si>
  <si>
    <t>Median City</t>
  </si>
  <si>
    <t>City Population Statistics</t>
  </si>
  <si>
    <t>2020 Statistics</t>
  </si>
  <si>
    <t>Density per Adjusted Area</t>
  </si>
  <si>
    <t>Population Growth Since 2000</t>
  </si>
  <si>
    <t>City Name</t>
  </si>
  <si>
    <t>Population</t>
  </si>
  <si>
    <t>Adjusted Land Area (acres)</t>
  </si>
  <si>
    <t>Density (People/ Acre)</t>
  </si>
  <si>
    <t>Density Classification</t>
  </si>
  <si>
    <t>2000 Population</t>
  </si>
  <si>
    <t>Population Growth</t>
  </si>
  <si>
    <t>Population Growth Classification</t>
  </si>
  <si>
    <t>Medium-Low</t>
  </si>
  <si>
    <t>Medium Fast</t>
  </si>
  <si>
    <t>High</t>
  </si>
  <si>
    <t>Medium Slow</t>
  </si>
  <si>
    <t>Low</t>
  </si>
  <si>
    <t>Very Fast</t>
  </si>
  <si>
    <t>Limited or Decline</t>
  </si>
  <si>
    <t>Medium-High</t>
  </si>
  <si>
    <t>Per Capita Spending</t>
  </si>
  <si>
    <t>Volunteer</t>
  </si>
  <si>
    <t>Percent of Total</t>
  </si>
  <si>
    <t xml:space="preserve">Value of volunteer time calcuted based on state-specific estimates from the Independent Sector Volunteer Time report. Access the report here: https://independentsector.org/
</t>
  </si>
  <si>
    <t>Average City</t>
  </si>
  <si>
    <t>Across all 100 cities</t>
  </si>
  <si>
    <t xml:space="preserve">Based on FY20 or most recently reported fiscal year. For 3-Year average, each year reflects the most recently reported fiscal year for that year. </t>
  </si>
  <si>
    <t>Per 10,000 Residents</t>
  </si>
  <si>
    <t>City Parkland (acres)</t>
  </si>
  <si>
    <t>Acres per staff</t>
  </si>
  <si>
    <t>Cities with multiple major park and recreation agencies</t>
  </si>
  <si>
    <t>Agency Parkland (acres)</t>
  </si>
  <si>
    <t>Full-Time</t>
  </si>
  <si>
    <t>Spending by Public Agency</t>
  </si>
  <si>
    <t>City Population Stats</t>
  </si>
  <si>
    <t xml:space="preserve">Values are from FY20 or most recently reported fiscal year. Park acreage reflects acreage within city limits, excluding water, museums, zoos, professional sports stadiums, and private cemeteries. </t>
  </si>
  <si>
    <t>Full-time and seasonal staffing levels per 10,000 residents and per park acre</t>
  </si>
  <si>
    <t>Total public and private spending in the 100 largest cities</t>
  </si>
  <si>
    <t>How does your city's park spending compare? Breaks out maint/admin, programming, and capital</t>
  </si>
  <si>
    <t>Which cities have the highest percentages of private spending supporting their parks?</t>
  </si>
  <si>
    <t>Inventory of public spending for all major public park agencies within the 100 largest cities</t>
  </si>
  <si>
    <t>Monetized value of volunteer time for all 100 cities</t>
  </si>
  <si>
    <t>Basic city statistics to identify similar cities</t>
  </si>
  <si>
    <t>Among all 100 cities</t>
  </si>
  <si>
    <t xml:space="preserve">Private volunteer hours reflect a sum of all volunteer hours worked for all parks- and recreation-related private organizations (primarily non-profits) within each city, where that information was available as submitted by each organization. Public agency volunteer hours reflect a sum of all volunteer hours worked for all public parks- and recreation-related agencies within each city. </t>
  </si>
  <si>
    <t>When using the data, please cite The Trust for Public Land.</t>
  </si>
  <si>
    <t>2020 population totals are based on 2020 US Census Block Group estimates provided by Esri; 2000 population totals are from U.S. Census</t>
  </si>
  <si>
    <t>Adjusted land areas are based on GIS data received from each city and remove unpopulated areas such as railroads, airports, and major water bodies</t>
  </si>
  <si>
    <t xml:space="preserve">All information is collected directly from each agency included in this report. This is done via The Trust for Public Land's annual City Park Survey. </t>
  </si>
  <si>
    <t>Notes</t>
  </si>
  <si>
    <t>Don't have ratios because staffing is reported for entire agency, not specific to city of Baton Rouge</t>
  </si>
  <si>
    <t>Don't have ratios because staffing levels may not be reported for only city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</si>
</sst>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  <font>
      <sz val="10"/>
      <color theme="0" tint="-0.34998626667073579"/>
      <name val="Arial Narrow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i/>
      <sz val="10"/>
      <color theme="1"/>
      <name val="Arial Narrow"/>
      <family val="2"/>
    </font>
    <font>
      <b/>
      <sz val="12"/>
      <color theme="1"/>
      <name val="Arial"/>
      <family val="2"/>
    </font>
    <font>
      <u/>
      <sz val="10"/>
      <color theme="10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2"/>
      <color theme="1"/>
      <name val="Calibri"/>
      <family val="2"/>
      <scheme val="minor"/>
    </font>
    <font>
      <i/>
      <sz val="10"/>
      <name val="Arial Narrow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2" applyNumberFormat="0" applyFont="0" applyFill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6" fillId="0" borderId="0"/>
  </cellStyleXfs>
  <cellXfs count="220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5" fillId="0" borderId="0" xfId="0" applyFont="1"/>
    <xf numFmtId="164" fontId="5" fillId="0" borderId="0" xfId="1" applyNumberFormat="1" applyFont="1"/>
    <xf numFmtId="164" fontId="0" fillId="0" borderId="0" xfId="1" applyNumberFormat="1" applyFont="1"/>
    <xf numFmtId="0" fontId="6" fillId="0" borderId="0" xfId="0" applyFont="1"/>
    <xf numFmtId="164" fontId="6" fillId="0" borderId="0" xfId="1" applyNumberFormat="1" applyFont="1"/>
    <xf numFmtId="0" fontId="5" fillId="0" borderId="2" xfId="4" applyFont="1"/>
    <xf numFmtId="0" fontId="5" fillId="0" borderId="4" xfId="4" applyFont="1" applyBorder="1"/>
    <xf numFmtId="0" fontId="6" fillId="0" borderId="3" xfId="4" applyFont="1" applyBorder="1"/>
    <xf numFmtId="164" fontId="6" fillId="0" borderId="5" xfId="1" applyNumberFormat="1" applyFont="1" applyBorder="1"/>
    <xf numFmtId="164" fontId="7" fillId="0" borderId="0" xfId="1" applyNumberFormat="1" applyFont="1"/>
    <xf numFmtId="0" fontId="6" fillId="0" borderId="0" xfId="0" applyFont="1" applyAlignment="1">
      <alignment wrapText="1"/>
    </xf>
    <xf numFmtId="164" fontId="6" fillId="0" borderId="0" xfId="1" applyNumberFormat="1" applyFont="1" applyAlignment="1">
      <alignment horizontal="right" wrapText="1"/>
    </xf>
    <xf numFmtId="164" fontId="6" fillId="0" borderId="3" xfId="4" applyNumberFormat="1" applyFont="1" applyBorder="1" applyAlignment="1">
      <alignment horizontal="right"/>
    </xf>
    <xf numFmtId="164" fontId="5" fillId="0" borderId="4" xfId="4" applyNumberFormat="1" applyFont="1" applyBorder="1" applyAlignment="1">
      <alignment horizontal="right"/>
    </xf>
    <xf numFmtId="164" fontId="5" fillId="0" borderId="2" xfId="4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Border="1"/>
    <xf numFmtId="0" fontId="6" fillId="0" borderId="0" xfId="0" applyFont="1" applyBorder="1" applyAlignment="1">
      <alignment wrapText="1"/>
    </xf>
    <xf numFmtId="0" fontId="6" fillId="0" borderId="0" xfId="4" applyFont="1" applyBorder="1"/>
    <xf numFmtId="0" fontId="5" fillId="0" borderId="0" xfId="4" applyFont="1" applyBorder="1"/>
    <xf numFmtId="0" fontId="5" fillId="0" borderId="0" xfId="0" applyFont="1" applyBorder="1"/>
    <xf numFmtId="164" fontId="0" fillId="0" borderId="0" xfId="1" applyNumberFormat="1" applyFont="1" applyBorder="1"/>
    <xf numFmtId="164" fontId="6" fillId="0" borderId="0" xfId="1" applyNumberFormat="1" applyFont="1" applyBorder="1"/>
    <xf numFmtId="164" fontId="7" fillId="0" borderId="0" xfId="1" applyNumberFormat="1" applyFont="1" applyBorder="1"/>
    <xf numFmtId="164" fontId="6" fillId="0" borderId="0" xfId="1" applyNumberFormat="1" applyFont="1" applyBorder="1" applyAlignment="1">
      <alignment horizontal="right" wrapText="1"/>
    </xf>
    <xf numFmtId="164" fontId="6" fillId="0" borderId="0" xfId="4" applyNumberFormat="1" applyFont="1" applyBorder="1" applyAlignment="1">
      <alignment horizontal="right"/>
    </xf>
    <xf numFmtId="164" fontId="5" fillId="0" borderId="0" xfId="4" applyNumberFormat="1" applyFont="1" applyBorder="1" applyAlignment="1">
      <alignment horizontal="right"/>
    </xf>
    <xf numFmtId="164" fontId="5" fillId="0" borderId="0" xfId="1" applyNumberFormat="1" applyFont="1" applyBorder="1"/>
    <xf numFmtId="0" fontId="8" fillId="0" borderId="4" xfId="4" applyFont="1" applyBorder="1"/>
    <xf numFmtId="0" fontId="8" fillId="0" borderId="2" xfId="4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3" xfId="4" applyFont="1" applyBorder="1" applyAlignment="1">
      <alignment horizontal="center"/>
    </xf>
    <xf numFmtId="0" fontId="5" fillId="0" borderId="4" xfId="4" applyFont="1" applyBorder="1" applyAlignment="1">
      <alignment horizontal="center"/>
    </xf>
    <xf numFmtId="0" fontId="5" fillId="0" borderId="2" xfId="4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right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right" wrapText="1"/>
    </xf>
    <xf numFmtId="164" fontId="5" fillId="0" borderId="0" xfId="1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165" fontId="5" fillId="0" borderId="0" xfId="2" applyNumberFormat="1" applyFont="1"/>
    <xf numFmtId="0" fontId="4" fillId="0" borderId="0" xfId="0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9" fontId="5" fillId="0" borderId="0" xfId="3" applyFont="1" applyBorder="1" applyAlignment="1">
      <alignment horizontal="right"/>
    </xf>
    <xf numFmtId="165" fontId="5" fillId="0" borderId="2" xfId="4" applyNumberFormat="1" applyFont="1" applyAlignment="1">
      <alignment horizontal="right"/>
    </xf>
    <xf numFmtId="9" fontId="5" fillId="0" borderId="0" xfId="4" applyNumberFormat="1" applyFont="1" applyBorder="1" applyAlignment="1">
      <alignment horizontal="right"/>
    </xf>
    <xf numFmtId="9" fontId="5" fillId="0" borderId="2" xfId="4" applyNumberFormat="1" applyFont="1" applyAlignment="1">
      <alignment horizontal="center"/>
    </xf>
    <xf numFmtId="9" fontId="5" fillId="0" borderId="0" xfId="4" applyNumberFormat="1" applyFont="1" applyBorder="1" applyAlignment="1">
      <alignment horizontal="center"/>
    </xf>
    <xf numFmtId="165" fontId="3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0" fillId="0" borderId="5" xfId="0" applyBorder="1"/>
    <xf numFmtId="0" fontId="5" fillId="0" borderId="5" xfId="0" applyFont="1" applyBorder="1"/>
    <xf numFmtId="0" fontId="4" fillId="0" borderId="0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165" fontId="5" fillId="0" borderId="2" xfId="4" applyNumberFormat="1" applyFont="1" applyBorder="1" applyAlignment="1">
      <alignment horizontal="right"/>
    </xf>
    <xf numFmtId="165" fontId="5" fillId="0" borderId="0" xfId="2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2" fillId="0" borderId="0" xfId="0" applyFont="1"/>
    <xf numFmtId="165" fontId="5" fillId="0" borderId="2" xfId="4" applyNumberFormat="1" applyFont="1"/>
    <xf numFmtId="165" fontId="5" fillId="0" borderId="0" xfId="4" applyNumberFormat="1" applyFont="1" applyBorder="1"/>
    <xf numFmtId="165" fontId="5" fillId="0" borderId="6" xfId="4" applyNumberFormat="1" applyFont="1" applyBorder="1"/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165" fontId="5" fillId="2" borderId="6" xfId="4" applyNumberFormat="1" applyFont="1" applyFill="1" applyBorder="1"/>
    <xf numFmtId="165" fontId="5" fillId="2" borderId="2" xfId="4" applyNumberFormat="1" applyFont="1" applyFill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0" fontId="7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/>
    <xf numFmtId="0" fontId="12" fillId="0" borderId="0" xfId="0" applyFont="1"/>
    <xf numFmtId="0" fontId="3" fillId="0" borderId="2" xfId="4" applyFont="1"/>
    <xf numFmtId="0" fontId="12" fillId="0" borderId="0" xfId="0" applyFont="1" applyAlignment="1">
      <alignment horizontal="left"/>
    </xf>
    <xf numFmtId="0" fontId="3" fillId="0" borderId="2" xfId="4" quotePrefix="1" applyFont="1" applyAlignment="1">
      <alignment horizontal="left" vertical="top"/>
    </xf>
    <xf numFmtId="3" fontId="3" fillId="0" borderId="2" xfId="4" applyNumberFormat="1" applyFont="1" applyAlignment="1">
      <alignment vertical="center"/>
    </xf>
    <xf numFmtId="0" fontId="3" fillId="0" borderId="0" xfId="0" applyFont="1" applyAlignment="1"/>
    <xf numFmtId="165" fontId="5" fillId="0" borderId="4" xfId="4" applyNumberFormat="1" applyFont="1" applyBorder="1"/>
    <xf numFmtId="165" fontId="5" fillId="2" borderId="4" xfId="4" applyNumberFormat="1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right"/>
    </xf>
    <xf numFmtId="165" fontId="5" fillId="0" borderId="0" xfId="4" applyNumberFormat="1" applyFont="1" applyFill="1" applyBorder="1"/>
    <xf numFmtId="0" fontId="0" fillId="0" borderId="0" xfId="0" applyFill="1" applyBorder="1"/>
    <xf numFmtId="0" fontId="14" fillId="0" borderId="0" xfId="6" applyFont="1" applyFill="1" applyAlignment="1">
      <alignment horizontal="left" wrapText="1"/>
    </xf>
    <xf numFmtId="0" fontId="6" fillId="0" borderId="1" xfId="0" applyFont="1" applyBorder="1" applyAlignment="1">
      <alignment wrapText="1"/>
    </xf>
    <xf numFmtId="0" fontId="15" fillId="0" borderId="0" xfId="6" applyFont="1" applyFill="1" applyAlignment="1">
      <alignment horizontal="left"/>
    </xf>
    <xf numFmtId="3" fontId="15" fillId="0" borderId="0" xfId="6" applyNumberFormat="1" applyFont="1" applyFill="1" applyAlignment="1">
      <alignment horizontal="right"/>
    </xf>
    <xf numFmtId="0" fontId="6" fillId="0" borderId="0" xfId="0" applyFont="1" applyFill="1" applyBorder="1"/>
    <xf numFmtId="166" fontId="5" fillId="0" borderId="0" xfId="1" applyNumberFormat="1" applyFont="1"/>
    <xf numFmtId="9" fontId="5" fillId="0" borderId="0" xfId="3" applyFont="1"/>
    <xf numFmtId="0" fontId="5" fillId="0" borderId="0" xfId="0" applyFont="1" applyFill="1" applyBorder="1"/>
    <xf numFmtId="164" fontId="5" fillId="0" borderId="2" xfId="4" applyNumberFormat="1" applyFont="1"/>
    <xf numFmtId="166" fontId="5" fillId="0" borderId="2" xfId="4" applyNumberFormat="1" applyFont="1"/>
    <xf numFmtId="9" fontId="5" fillId="0" borderId="2" xfId="4" applyNumberFormat="1" applyFont="1"/>
    <xf numFmtId="0" fontId="5" fillId="0" borderId="0" xfId="7" applyNumberFormat="1" applyFont="1" applyBorder="1"/>
    <xf numFmtId="0" fontId="7" fillId="0" borderId="1" xfId="0" applyFont="1" applyBorder="1" applyAlignment="1">
      <alignment horizontal="center"/>
    </xf>
    <xf numFmtId="9" fontId="5" fillId="0" borderId="0" xfId="3" applyFont="1" applyBorder="1" applyAlignment="1">
      <alignment horizontal="center"/>
    </xf>
    <xf numFmtId="9" fontId="5" fillId="0" borderId="2" xfId="4" applyNumberFormat="1" applyFont="1" applyBorder="1" applyAlignment="1">
      <alignment horizontal="center"/>
    </xf>
    <xf numFmtId="44" fontId="5" fillId="0" borderId="0" xfId="2" applyNumberFormat="1" applyFont="1" applyBorder="1" applyAlignment="1">
      <alignment horizontal="center"/>
    </xf>
    <xf numFmtId="44" fontId="5" fillId="0" borderId="2" xfId="4" applyNumberFormat="1" applyFont="1" applyAlignment="1">
      <alignment horizontal="center"/>
    </xf>
    <xf numFmtId="44" fontId="5" fillId="0" borderId="2" xfId="4" applyNumberFormat="1" applyFont="1" applyBorder="1" applyAlignment="1">
      <alignment horizontal="center"/>
    </xf>
    <xf numFmtId="165" fontId="5" fillId="0" borderId="4" xfId="4" applyNumberFormat="1" applyFont="1" applyBorder="1" applyAlignment="1">
      <alignment horizontal="center"/>
    </xf>
    <xf numFmtId="9" fontId="5" fillId="0" borderId="4" xfId="4" applyNumberFormat="1" applyFont="1" applyBorder="1" applyAlignment="1">
      <alignment horizontal="center"/>
    </xf>
    <xf numFmtId="164" fontId="3" fillId="0" borderId="2" xfId="4" applyNumberFormat="1" applyFont="1" applyAlignment="1">
      <alignment horizontal="right"/>
    </xf>
    <xf numFmtId="165" fontId="5" fillId="0" borderId="1" xfId="2" applyNumberFormat="1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/>
    <xf numFmtId="0" fontId="6" fillId="0" borderId="3" xfId="4" applyFont="1" applyBorder="1" applyAlignment="1">
      <alignment horizontal="right"/>
    </xf>
    <xf numFmtId="165" fontId="6" fillId="0" borderId="3" xfId="4" applyNumberFormat="1" applyFont="1" applyFill="1" applyBorder="1"/>
    <xf numFmtId="165" fontId="6" fillId="2" borderId="3" xfId="4" applyNumberFormat="1" applyFont="1" applyFill="1" applyBorder="1"/>
    <xf numFmtId="0" fontId="4" fillId="0" borderId="2" xfId="4" applyFont="1" applyBorder="1" applyAlignment="1">
      <alignment horizontal="right"/>
    </xf>
    <xf numFmtId="165" fontId="5" fillId="0" borderId="2" xfId="4" applyNumberFormat="1" applyFont="1" applyFill="1" applyBorder="1"/>
    <xf numFmtId="165" fontId="6" fillId="3" borderId="2" xfId="4" applyNumberFormat="1" applyFont="1" applyFill="1" applyBorder="1"/>
    <xf numFmtId="0" fontId="6" fillId="0" borderId="7" xfId="4" applyFont="1" applyBorder="1" applyAlignment="1">
      <alignment horizontal="right"/>
    </xf>
    <xf numFmtId="165" fontId="5" fillId="0" borderId="7" xfId="4" applyNumberFormat="1" applyFont="1" applyFill="1" applyBorder="1"/>
    <xf numFmtId="165" fontId="6" fillId="3" borderId="7" xfId="4" applyNumberFormat="1" applyFont="1" applyFill="1" applyBorder="1"/>
    <xf numFmtId="0" fontId="6" fillId="0" borderId="0" xfId="4" applyFont="1" applyBorder="1" applyAlignment="1">
      <alignment horizontal="right"/>
    </xf>
    <xf numFmtId="0" fontId="4" fillId="0" borderId="0" xfId="4" applyFont="1" applyBorder="1" applyAlignment="1">
      <alignment horizontal="right"/>
    </xf>
    <xf numFmtId="0" fontId="6" fillId="0" borderId="0" xfId="4" applyFont="1" applyFill="1" applyBorder="1"/>
    <xf numFmtId="164" fontId="4" fillId="0" borderId="0" xfId="4" applyNumberFormat="1" applyFont="1" applyFill="1" applyBorder="1" applyAlignment="1">
      <alignment horizontal="right"/>
    </xf>
    <xf numFmtId="165" fontId="6" fillId="0" borderId="0" xfId="4" applyNumberFormat="1" applyFont="1" applyFill="1" applyBorder="1"/>
    <xf numFmtId="164" fontId="5" fillId="0" borderId="3" xfId="4" applyNumberFormat="1" applyFont="1" applyBorder="1" applyAlignment="1">
      <alignment horizontal="right"/>
    </xf>
    <xf numFmtId="164" fontId="3" fillId="0" borderId="2" xfId="4" applyNumberFormat="1" applyFont="1" applyBorder="1" applyAlignment="1">
      <alignment horizontal="right"/>
    </xf>
    <xf numFmtId="164" fontId="5" fillId="0" borderId="7" xfId="4" applyNumberFormat="1" applyFont="1" applyBorder="1" applyAlignment="1">
      <alignment horizontal="right"/>
    </xf>
    <xf numFmtId="164" fontId="4" fillId="0" borderId="0" xfId="4" applyNumberFormat="1" applyFont="1" applyBorder="1" applyAlignment="1">
      <alignment horizontal="right"/>
    </xf>
    <xf numFmtId="44" fontId="5" fillId="0" borderId="0" xfId="0" applyNumberFormat="1" applyFont="1"/>
    <xf numFmtId="165" fontId="0" fillId="0" borderId="0" xfId="0" applyNumberFormat="1"/>
    <xf numFmtId="44" fontId="0" fillId="0" borderId="0" xfId="0" applyNumberFormat="1"/>
    <xf numFmtId="165" fontId="5" fillId="0" borderId="0" xfId="4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3" fillId="0" borderId="6" xfId="4" applyNumberFormat="1" applyFont="1" applyBorder="1" applyAlignment="1">
      <alignment horizontal="right"/>
    </xf>
    <xf numFmtId="44" fontId="6" fillId="0" borderId="3" xfId="4" applyNumberFormat="1" applyFont="1" applyFill="1" applyBorder="1"/>
    <xf numFmtId="44" fontId="6" fillId="2" borderId="3" xfId="4" applyNumberFormat="1" applyFont="1" applyFill="1" applyBorder="1"/>
    <xf numFmtId="44" fontId="5" fillId="0" borderId="2" xfId="4" applyNumberFormat="1" applyFont="1" applyFill="1" applyBorder="1"/>
    <xf numFmtId="44" fontId="6" fillId="3" borderId="2" xfId="4" applyNumberFormat="1" applyFont="1" applyFill="1" applyBorder="1"/>
    <xf numFmtId="44" fontId="5" fillId="0" borderId="7" xfId="4" applyNumberFormat="1" applyFont="1" applyFill="1" applyBorder="1"/>
    <xf numFmtId="44" fontId="6" fillId="3" borderId="7" xfId="4" applyNumberFormat="1" applyFont="1" applyFill="1" applyBorder="1"/>
    <xf numFmtId="9" fontId="6" fillId="0" borderId="3" xfId="3" applyFont="1" applyFill="1" applyBorder="1"/>
    <xf numFmtId="9" fontId="5" fillId="0" borderId="2" xfId="3" applyFont="1" applyFill="1" applyBorder="1"/>
    <xf numFmtId="9" fontId="5" fillId="0" borderId="7" xfId="3" applyFont="1" applyFill="1" applyBorder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4" fillId="0" borderId="3" xfId="4" quotePrefix="1" applyFont="1" applyBorder="1" applyAlignment="1">
      <alignment horizontal="left" vertical="top"/>
    </xf>
    <xf numFmtId="0" fontId="4" fillId="0" borderId="3" xfId="4" applyFont="1" applyBorder="1"/>
    <xf numFmtId="0" fontId="3" fillId="0" borderId="4" xfId="4" quotePrefix="1" applyFont="1" applyBorder="1" applyAlignment="1">
      <alignment horizontal="left" vertical="top"/>
    </xf>
    <xf numFmtId="3" fontId="3" fillId="0" borderId="4" xfId="4" applyNumberFormat="1" applyFont="1" applyBorder="1" applyAlignment="1">
      <alignment vertical="center"/>
    </xf>
    <xf numFmtId="0" fontId="3" fillId="0" borderId="2" xfId="4" quotePrefix="1" applyFont="1" applyBorder="1" applyAlignment="1">
      <alignment horizontal="left" vertical="top"/>
    </xf>
    <xf numFmtId="3" fontId="3" fillId="0" borderId="2" xfId="4" applyNumberFormat="1" applyFont="1" applyBorder="1" applyAlignment="1">
      <alignment vertical="center"/>
    </xf>
    <xf numFmtId="0" fontId="3" fillId="0" borderId="3" xfId="4" quotePrefix="1" applyFont="1" applyBorder="1" applyAlignment="1">
      <alignment horizontal="left" vertical="top"/>
    </xf>
    <xf numFmtId="0" fontId="4" fillId="0" borderId="2" xfId="4" quotePrefix="1" applyFont="1" applyBorder="1" applyAlignment="1">
      <alignment horizontal="left" vertical="top"/>
    </xf>
    <xf numFmtId="3" fontId="3" fillId="0" borderId="3" xfId="4" applyNumberFormat="1" applyFont="1" applyBorder="1" applyAlignment="1">
      <alignment vertical="center"/>
    </xf>
    <xf numFmtId="164" fontId="5" fillId="0" borderId="3" xfId="4" applyNumberFormat="1" applyFont="1" applyBorder="1"/>
    <xf numFmtId="166" fontId="5" fillId="0" borderId="3" xfId="4" applyNumberFormat="1" applyFont="1" applyBorder="1"/>
    <xf numFmtId="164" fontId="5" fillId="0" borderId="4" xfId="4" applyNumberFormat="1" applyFont="1" applyBorder="1"/>
    <xf numFmtId="166" fontId="5" fillId="0" borderId="4" xfId="4" applyNumberFormat="1" applyFont="1" applyBorder="1"/>
    <xf numFmtId="164" fontId="5" fillId="0" borderId="2" xfId="4" applyNumberFormat="1" applyFont="1" applyBorder="1"/>
    <xf numFmtId="164" fontId="6" fillId="0" borderId="3" xfId="4" applyNumberFormat="1" applyFont="1" applyBorder="1"/>
    <xf numFmtId="166" fontId="6" fillId="0" borderId="3" xfId="4" applyNumberFormat="1" applyFont="1" applyBorder="1"/>
    <xf numFmtId="0" fontId="5" fillId="0" borderId="2" xfId="4" applyFont="1" applyBorder="1"/>
    <xf numFmtId="0" fontId="4" fillId="0" borderId="5" xfId="0" applyFont="1" applyBorder="1"/>
    <xf numFmtId="0" fontId="3" fillId="0" borderId="5" xfId="0" applyFont="1" applyBorder="1"/>
    <xf numFmtId="0" fontId="7" fillId="0" borderId="0" xfId="0" applyFont="1" applyBorder="1"/>
    <xf numFmtId="164" fontId="5" fillId="0" borderId="0" xfId="4" applyNumberFormat="1" applyFont="1" applyBorder="1"/>
    <xf numFmtId="0" fontId="4" fillId="0" borderId="8" xfId="4" quotePrefix="1" applyFont="1" applyBorder="1" applyAlignment="1">
      <alignment horizontal="left" vertical="top"/>
    </xf>
    <xf numFmtId="0" fontId="4" fillId="0" borderId="8" xfId="4" applyFont="1" applyBorder="1"/>
    <xf numFmtId="164" fontId="6" fillId="0" borderId="8" xfId="4" applyNumberFormat="1" applyFont="1" applyBorder="1"/>
    <xf numFmtId="166" fontId="6" fillId="0" borderId="8" xfId="4" applyNumberFormat="1" applyFont="1" applyBorder="1"/>
    <xf numFmtId="166" fontId="6" fillId="0" borderId="8" xfId="1" applyNumberFormat="1" applyFont="1" applyBorder="1"/>
    <xf numFmtId="166" fontId="3" fillId="0" borderId="1" xfId="1" applyNumberFormat="1" applyFont="1" applyBorder="1"/>
    <xf numFmtId="164" fontId="4" fillId="0" borderId="8" xfId="1" applyNumberFormat="1" applyFont="1" applyBorder="1"/>
    <xf numFmtId="164" fontId="6" fillId="0" borderId="8" xfId="1" applyNumberFormat="1" applyFont="1" applyBorder="1"/>
    <xf numFmtId="164" fontId="3" fillId="0" borderId="1" xfId="1" applyNumberFormat="1" applyFont="1" applyBorder="1"/>
    <xf numFmtId="164" fontId="3" fillId="0" borderId="2" xfId="1" applyNumberFormat="1" applyFont="1" applyBorder="1"/>
    <xf numFmtId="166" fontId="3" fillId="0" borderId="2" xfId="1" applyNumberFormat="1" applyFont="1" applyBorder="1"/>
    <xf numFmtId="164" fontId="3" fillId="0" borderId="0" xfId="1" applyNumberFormat="1" applyFont="1" applyBorder="1"/>
    <xf numFmtId="0" fontId="5" fillId="0" borderId="0" xfId="4" applyFont="1" applyFill="1" applyBorder="1"/>
    <xf numFmtId="164" fontId="6" fillId="0" borderId="0" xfId="1" applyNumberFormat="1" applyFont="1" applyFill="1" applyBorder="1"/>
    <xf numFmtId="164" fontId="3" fillId="0" borderId="0" xfId="1" applyNumberFormat="1" applyFont="1" applyFill="1" applyBorder="1"/>
    <xf numFmtId="165" fontId="5" fillId="0" borderId="2" xfId="2" applyNumberFormat="1" applyFont="1" applyBorder="1"/>
    <xf numFmtId="164" fontId="5" fillId="0" borderId="2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164" fontId="5" fillId="0" borderId="0" xfId="0" applyNumberFormat="1" applyFont="1" applyBorder="1"/>
    <xf numFmtId="0" fontId="6" fillId="0" borderId="8" xfId="0" applyFont="1" applyBorder="1"/>
    <xf numFmtId="165" fontId="6" fillId="0" borderId="8" xfId="2" applyNumberFormat="1" applyFont="1" applyBorder="1"/>
    <xf numFmtId="0" fontId="17" fillId="0" borderId="0" xfId="0" applyFont="1"/>
    <xf numFmtId="0" fontId="13" fillId="0" borderId="9" xfId="5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11" xfId="0" applyFont="1" applyBorder="1"/>
    <xf numFmtId="0" fontId="13" fillId="0" borderId="12" xfId="5" applyFont="1" applyBorder="1"/>
    <xf numFmtId="0" fontId="5" fillId="0" borderId="13" xfId="0" applyFont="1" applyBorder="1"/>
    <xf numFmtId="0" fontId="13" fillId="0" borderId="14" xfId="5" applyFont="1" applyBorder="1"/>
    <xf numFmtId="0" fontId="7" fillId="0" borderId="5" xfId="0" applyFont="1" applyBorder="1"/>
    <xf numFmtId="0" fontId="5" fillId="0" borderId="15" xfId="0" applyFont="1" applyBorder="1"/>
    <xf numFmtId="0" fontId="18" fillId="0" borderId="0" xfId="0" applyFont="1"/>
    <xf numFmtId="165" fontId="0" fillId="0" borderId="0" xfId="0" applyNumberFormat="1" applyAlignment="1">
      <alignment horizontal="right"/>
    </xf>
    <xf numFmtId="43" fontId="0" fillId="0" borderId="0" xfId="1" applyFont="1"/>
    <xf numFmtId="0" fontId="11" fillId="0" borderId="0" xfId="0" applyFont="1" applyAlignment="1">
      <alignment horizontal="left"/>
    </xf>
    <xf numFmtId="0" fontId="3" fillId="0" borderId="0" xfId="0" applyFont="1" applyAlignment="1"/>
  </cellXfs>
  <cellStyles count="8">
    <cellStyle name="Comma" xfId="1" builtinId="3"/>
    <cellStyle name="Currency" xfId="2" builtinId="4"/>
    <cellStyle name="Hyperlink" xfId="5" builtinId="8"/>
    <cellStyle name="Normal" xfId="0" builtinId="0"/>
    <cellStyle name="Normal 2" xfId="6"/>
    <cellStyle name="Normal_Scores_1920" xfId="7"/>
    <cellStyle name="Percent" xfId="3" builtinId="5"/>
    <cellStyle name="Style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tabSelected="1" workbookViewId="0"/>
  </sheetViews>
  <sheetFormatPr defaultColWidth="9.109375" defaultRowHeight="13.8" x14ac:dyDescent="0.3"/>
  <cols>
    <col min="1" max="16384" width="9.109375" style="4"/>
  </cols>
  <sheetData>
    <row r="1" spans="1:12" x14ac:dyDescent="0.3">
      <c r="A1" s="7" t="s">
        <v>435</v>
      </c>
    </row>
    <row r="3" spans="1:12" ht="14.4" thickBot="1" x14ac:dyDescent="0.35">
      <c r="A3" s="7" t="s">
        <v>424</v>
      </c>
    </row>
    <row r="4" spans="1:12" x14ac:dyDescent="0.3">
      <c r="B4" s="206" t="s">
        <v>433</v>
      </c>
      <c r="C4" s="207"/>
      <c r="D4" s="207"/>
      <c r="E4" s="208" t="s">
        <v>474</v>
      </c>
      <c r="F4" s="207"/>
      <c r="G4" s="207"/>
      <c r="H4" s="207"/>
      <c r="I4" s="207"/>
      <c r="J4" s="207"/>
      <c r="K4" s="207"/>
      <c r="L4" s="209"/>
    </row>
    <row r="5" spans="1:12" x14ac:dyDescent="0.3">
      <c r="B5" s="210" t="s">
        <v>297</v>
      </c>
      <c r="C5" s="24"/>
      <c r="D5" s="24"/>
      <c r="E5" s="181" t="s">
        <v>475</v>
      </c>
      <c r="F5" s="24"/>
      <c r="G5" s="24"/>
      <c r="H5" s="24"/>
      <c r="I5" s="24"/>
      <c r="J5" s="24"/>
      <c r="K5" s="24"/>
      <c r="L5" s="211"/>
    </row>
    <row r="6" spans="1:12" x14ac:dyDescent="0.3">
      <c r="B6" s="210" t="s">
        <v>458</v>
      </c>
      <c r="C6" s="24"/>
      <c r="D6" s="24"/>
      <c r="E6" s="181" t="s">
        <v>476</v>
      </c>
      <c r="F6" s="24"/>
      <c r="G6" s="24"/>
      <c r="H6" s="24"/>
      <c r="I6" s="24"/>
      <c r="J6" s="24"/>
      <c r="K6" s="24"/>
      <c r="L6" s="211"/>
    </row>
    <row r="7" spans="1:12" x14ac:dyDescent="0.3">
      <c r="B7" s="210" t="s">
        <v>434</v>
      </c>
      <c r="C7" s="24"/>
      <c r="D7" s="24"/>
      <c r="E7" s="181" t="s">
        <v>477</v>
      </c>
      <c r="F7" s="24"/>
      <c r="G7" s="24"/>
      <c r="H7" s="24"/>
      <c r="I7" s="24"/>
      <c r="J7" s="24"/>
      <c r="K7" s="24"/>
      <c r="L7" s="211"/>
    </row>
    <row r="8" spans="1:12" x14ac:dyDescent="0.3">
      <c r="B8" s="210" t="s">
        <v>471</v>
      </c>
      <c r="C8" s="24"/>
      <c r="D8" s="24"/>
      <c r="E8" s="181" t="s">
        <v>478</v>
      </c>
      <c r="F8" s="24"/>
      <c r="G8" s="24"/>
      <c r="H8" s="24"/>
      <c r="I8" s="24"/>
      <c r="J8" s="24"/>
      <c r="K8" s="24"/>
      <c r="L8" s="211"/>
    </row>
    <row r="9" spans="1:12" x14ac:dyDescent="0.3">
      <c r="B9" s="210" t="s">
        <v>412</v>
      </c>
      <c r="C9" s="24"/>
      <c r="D9" s="24"/>
      <c r="E9" s="181" t="s">
        <v>479</v>
      </c>
      <c r="F9" s="24"/>
      <c r="G9" s="24"/>
      <c r="H9" s="24"/>
      <c r="I9" s="24"/>
      <c r="J9" s="24"/>
      <c r="K9" s="24"/>
      <c r="L9" s="211"/>
    </row>
    <row r="10" spans="1:12" ht="14.4" thickBot="1" x14ac:dyDescent="0.35">
      <c r="B10" s="212" t="s">
        <v>472</v>
      </c>
      <c r="C10" s="61"/>
      <c r="D10" s="61"/>
      <c r="E10" s="213" t="s">
        <v>480</v>
      </c>
      <c r="F10" s="61"/>
      <c r="G10" s="61"/>
      <c r="H10" s="61"/>
      <c r="I10" s="61"/>
      <c r="J10" s="61"/>
      <c r="K10" s="61"/>
      <c r="L10" s="214"/>
    </row>
    <row r="12" spans="1:12" x14ac:dyDescent="0.3">
      <c r="A12" s="7" t="s">
        <v>486</v>
      </c>
    </row>
    <row r="14" spans="1:12" x14ac:dyDescent="0.3">
      <c r="A14" s="82" t="s">
        <v>483</v>
      </c>
      <c r="B14" s="82"/>
      <c r="C14" s="82"/>
      <c r="D14" s="82"/>
      <c r="E14" s="82"/>
      <c r="F14" s="82"/>
      <c r="G14" s="82"/>
      <c r="H14" s="82"/>
      <c r="I14" s="83"/>
    </row>
    <row r="16" spans="1:12" x14ac:dyDescent="0.3">
      <c r="A16" s="218"/>
      <c r="B16" s="218"/>
      <c r="C16" s="218"/>
      <c r="D16" s="218"/>
      <c r="E16" s="218"/>
      <c r="F16" s="218"/>
      <c r="G16" s="218"/>
      <c r="H16" s="218"/>
      <c r="I16" s="218"/>
    </row>
  </sheetData>
  <mergeCells count="1">
    <mergeCell ref="A16:I16"/>
  </mergeCells>
  <hyperlinks>
    <hyperlink ref="B4" location="'Employees by Major Agency'!A1" display="Employees by Major Agency"/>
    <hyperlink ref="B5" location="'Total Spending'!A1" display="Total Spending"/>
    <hyperlink ref="B8" location="'Spending by Public Agency'!A1" display="Spending by Public Agency"/>
    <hyperlink ref="B9" location="Volunteers!A1" display="Volunteers"/>
    <hyperlink ref="B7" location="'Public vs Private Spending'!A1" display="Public vs Private Spending"/>
    <hyperlink ref="B6" location="'Per Capita Spending'!A1" display="Per Capita Spending"/>
    <hyperlink ref="B10" location="'City Population Stats'!A1" display="City Population Sta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9"/>
  <sheetViews>
    <sheetView showGridLines="0" workbookViewId="0">
      <selection activeCell="C2" sqref="C2"/>
    </sheetView>
  </sheetViews>
  <sheetFormatPr defaultRowHeight="13.8" x14ac:dyDescent="0.3"/>
  <cols>
    <col min="1" max="1" width="8.88671875" style="4"/>
    <col min="2" max="2" width="0" style="4" hidden="1" customWidth="1"/>
    <col min="3" max="3" width="32.88671875" style="3" customWidth="1"/>
    <col min="4" max="4" width="52.5546875" style="3" customWidth="1"/>
    <col min="5" max="5" width="9.21875" style="3" bestFit="1" customWidth="1"/>
    <col min="6" max="6" width="9" style="24" bestFit="1" customWidth="1"/>
    <col min="7" max="7" width="11.88671875" style="24" customWidth="1"/>
    <col min="8" max="8" width="12.109375" style="4" bestFit="1" customWidth="1"/>
    <col min="9" max="9" width="9" style="4" bestFit="1" customWidth="1"/>
    <col min="10" max="10" width="9" style="24" bestFit="1" customWidth="1"/>
    <col min="11" max="11" width="8.88671875" style="24"/>
    <col min="12" max="12" width="9.88671875" style="4" bestFit="1" customWidth="1"/>
    <col min="13" max="14" width="9" style="4" bestFit="1" customWidth="1"/>
    <col min="15" max="16384" width="8.88671875" style="4"/>
  </cols>
  <sheetData>
    <row r="1" spans="3:16" x14ac:dyDescent="0.3">
      <c r="E1" s="219"/>
      <c r="F1" s="219"/>
      <c r="J1" s="4"/>
    </row>
    <row r="2" spans="3:16" ht="15.6" x14ac:dyDescent="0.3">
      <c r="C2" s="215" t="s">
        <v>425</v>
      </c>
      <c r="E2" s="92"/>
      <c r="F2" s="92"/>
      <c r="J2" s="4"/>
    </row>
    <row r="3" spans="3:16" x14ac:dyDescent="0.3">
      <c r="C3" s="205" t="s">
        <v>473</v>
      </c>
      <c r="E3" s="92"/>
      <c r="F3" s="92"/>
      <c r="J3" s="4"/>
    </row>
    <row r="4" spans="3:16" x14ac:dyDescent="0.3">
      <c r="E4" s="92"/>
      <c r="F4" s="92"/>
      <c r="J4" s="4"/>
    </row>
    <row r="5" spans="3:16" x14ac:dyDescent="0.3">
      <c r="E5" s="92"/>
      <c r="F5" s="92"/>
      <c r="H5" s="7" t="s">
        <v>465</v>
      </c>
      <c r="I5" s="7"/>
      <c r="J5" s="7"/>
      <c r="K5" s="43"/>
      <c r="L5" s="7" t="s">
        <v>467</v>
      </c>
    </row>
    <row r="6" spans="3:16" x14ac:dyDescent="0.3">
      <c r="C6" s="48" t="s">
        <v>421</v>
      </c>
      <c r="D6" s="48" t="s">
        <v>432</v>
      </c>
      <c r="E6" s="160" t="s">
        <v>470</v>
      </c>
      <c r="F6" s="160" t="s">
        <v>431</v>
      </c>
      <c r="H6" s="161" t="s">
        <v>443</v>
      </c>
      <c r="I6" s="161" t="s">
        <v>470</v>
      </c>
      <c r="J6" s="161" t="s">
        <v>431</v>
      </c>
      <c r="L6" s="161" t="s">
        <v>469</v>
      </c>
      <c r="M6" s="161" t="s">
        <v>470</v>
      </c>
      <c r="N6" s="161" t="s">
        <v>431</v>
      </c>
      <c r="P6" s="4" t="s">
        <v>487</v>
      </c>
    </row>
    <row r="7" spans="3:16" x14ac:dyDescent="0.3">
      <c r="C7" s="168" t="s">
        <v>1</v>
      </c>
      <c r="D7" s="168" t="s">
        <v>101</v>
      </c>
      <c r="E7" s="170">
        <v>256</v>
      </c>
      <c r="F7" s="170">
        <v>445</v>
      </c>
      <c r="G7" s="23"/>
      <c r="H7" s="171">
        <v>572101</v>
      </c>
      <c r="I7" s="172">
        <v>4.4747343563461692</v>
      </c>
      <c r="J7" s="172">
        <v>7.7783468303673651</v>
      </c>
      <c r="K7" s="23"/>
      <c r="L7" s="171">
        <v>32697</v>
      </c>
      <c r="M7" s="171">
        <v>127.72265625</v>
      </c>
      <c r="N7" s="171">
        <v>73.476404494382024</v>
      </c>
    </row>
    <row r="8" spans="3:16" x14ac:dyDescent="0.3">
      <c r="C8" s="90" t="s">
        <v>2</v>
      </c>
      <c r="D8" s="90" t="s">
        <v>103</v>
      </c>
      <c r="E8" s="91">
        <v>271</v>
      </c>
      <c r="F8" s="91">
        <v>200</v>
      </c>
      <c r="G8" s="23"/>
      <c r="H8" s="108">
        <v>358436</v>
      </c>
      <c r="I8" s="109">
        <v>7.560624490843554</v>
      </c>
      <c r="J8" s="109">
        <v>5.5797966722092651</v>
      </c>
      <c r="K8" s="23"/>
      <c r="L8" s="108">
        <v>738</v>
      </c>
      <c r="M8" s="108">
        <v>2.7232472324723247</v>
      </c>
      <c r="N8" s="108">
        <v>3.69</v>
      </c>
    </row>
    <row r="9" spans="3:16" x14ac:dyDescent="0.3">
      <c r="C9" s="90" t="s">
        <v>3</v>
      </c>
      <c r="D9" s="90" t="s">
        <v>105</v>
      </c>
      <c r="E9" s="91">
        <v>68</v>
      </c>
      <c r="F9" s="91">
        <v>70</v>
      </c>
      <c r="G9" s="23"/>
      <c r="H9" s="108">
        <v>301209</v>
      </c>
      <c r="I9" s="109">
        <v>2.2575686649469304</v>
      </c>
      <c r="J9" s="109">
        <v>2.3239677433277226</v>
      </c>
      <c r="K9" s="23"/>
      <c r="L9" s="108">
        <v>11454</v>
      </c>
      <c r="M9" s="108">
        <v>168.44117647058823</v>
      </c>
      <c r="N9" s="108">
        <v>163.62857142857143</v>
      </c>
    </row>
    <row r="10" spans="3:16" x14ac:dyDescent="0.3">
      <c r="C10" s="90" t="s">
        <v>4</v>
      </c>
      <c r="D10" s="90" t="s">
        <v>107</v>
      </c>
      <c r="E10" s="91">
        <v>204</v>
      </c>
      <c r="F10" s="91">
        <v>74</v>
      </c>
      <c r="G10" s="23"/>
      <c r="H10" s="108">
        <v>393408</v>
      </c>
      <c r="I10" s="109">
        <v>5.1854563201561739</v>
      </c>
      <c r="J10" s="109">
        <v>1.8809988612331219</v>
      </c>
      <c r="K10" s="23"/>
      <c r="L10" s="108">
        <v>4714</v>
      </c>
      <c r="M10" s="108">
        <v>23.107843137254903</v>
      </c>
      <c r="N10" s="108">
        <v>63.702702702702702</v>
      </c>
    </row>
    <row r="11" spans="3:16" x14ac:dyDescent="0.3">
      <c r="C11" s="90" t="s">
        <v>5</v>
      </c>
      <c r="D11" s="90" t="s">
        <v>108</v>
      </c>
      <c r="E11" s="91">
        <v>274</v>
      </c>
      <c r="F11" s="91">
        <v>86</v>
      </c>
      <c r="G11" s="23"/>
      <c r="H11" s="108">
        <v>232588</v>
      </c>
      <c r="I11" s="109">
        <v>11.780487385419711</v>
      </c>
      <c r="J11" s="109">
        <v>3.6975252377594718</v>
      </c>
      <c r="K11" s="23"/>
      <c r="L11" s="108">
        <v>924</v>
      </c>
      <c r="M11" s="108">
        <v>3.3722627737226278</v>
      </c>
      <c r="N11" s="108">
        <v>10.744186046511627</v>
      </c>
    </row>
    <row r="12" spans="3:16" x14ac:dyDescent="0.3">
      <c r="C12" s="90" t="s">
        <v>6</v>
      </c>
      <c r="D12" s="90" t="s">
        <v>111</v>
      </c>
      <c r="E12" s="91">
        <v>475</v>
      </c>
      <c r="F12" s="91">
        <v>545</v>
      </c>
      <c r="G12" s="23"/>
      <c r="H12" s="108">
        <v>503991</v>
      </c>
      <c r="I12" s="109">
        <v>9.4247714740937845</v>
      </c>
      <c r="J12" s="109">
        <v>10.813685165012867</v>
      </c>
      <c r="K12" s="23"/>
      <c r="L12" s="108">
        <v>7354</v>
      </c>
      <c r="M12" s="108">
        <v>15.482105263157894</v>
      </c>
      <c r="N12" s="108">
        <v>13.493577981651375</v>
      </c>
    </row>
    <row r="13" spans="3:16" x14ac:dyDescent="0.3">
      <c r="C13" s="90" t="s">
        <v>7</v>
      </c>
      <c r="D13" s="90" t="s">
        <v>113</v>
      </c>
      <c r="E13" s="91">
        <v>277</v>
      </c>
      <c r="F13" s="91">
        <v>1150</v>
      </c>
      <c r="G13" s="23"/>
      <c r="H13" s="108">
        <v>375803</v>
      </c>
      <c r="I13" s="109">
        <v>7.3708831488838564</v>
      </c>
      <c r="J13" s="109">
        <v>30.601139426774132</v>
      </c>
      <c r="K13" s="23"/>
      <c r="L13" s="108">
        <v>11049</v>
      </c>
      <c r="M13" s="108">
        <v>39.888086642599276</v>
      </c>
      <c r="N13" s="108">
        <v>9.6078260869565213</v>
      </c>
    </row>
    <row r="14" spans="3:16" x14ac:dyDescent="0.3">
      <c r="C14" s="90" t="s">
        <v>8</v>
      </c>
      <c r="D14" s="90" t="s">
        <v>114</v>
      </c>
      <c r="E14" s="91">
        <v>735</v>
      </c>
      <c r="F14" s="91">
        <v>246</v>
      </c>
      <c r="G14" s="23"/>
      <c r="H14" s="108">
        <v>985370</v>
      </c>
      <c r="I14" s="109">
        <v>7.4591270284258702</v>
      </c>
      <c r="J14" s="109">
        <v>2.4965241482894749</v>
      </c>
      <c r="K14" s="23"/>
      <c r="L14" s="108">
        <v>17648</v>
      </c>
      <c r="M14" s="108">
        <v>24.010884353741496</v>
      </c>
      <c r="N14" s="108">
        <v>71.739837398373979</v>
      </c>
    </row>
    <row r="15" spans="3:16" x14ac:dyDescent="0.3">
      <c r="C15" s="90" t="s">
        <v>9</v>
      </c>
      <c r="D15" s="90" t="s">
        <v>116</v>
      </c>
      <c r="E15" s="91">
        <v>169</v>
      </c>
      <c r="F15" s="91">
        <v>200</v>
      </c>
      <c r="G15" s="23"/>
      <c r="H15" s="108">
        <v>388817</v>
      </c>
      <c r="I15" s="109">
        <v>4.3465177705707312</v>
      </c>
      <c r="J15" s="109">
        <v>5.1438080125097416</v>
      </c>
      <c r="K15" s="23"/>
      <c r="L15" s="108">
        <v>5016</v>
      </c>
      <c r="M15" s="108">
        <v>29.680473372781066</v>
      </c>
      <c r="N15" s="108">
        <v>25.08</v>
      </c>
    </row>
    <row r="16" spans="3:16" x14ac:dyDescent="0.3">
      <c r="C16" s="90" t="s">
        <v>10</v>
      </c>
      <c r="D16" s="90" t="s">
        <v>119</v>
      </c>
      <c r="E16" s="91">
        <v>389</v>
      </c>
      <c r="F16" s="91">
        <v>50</v>
      </c>
      <c r="G16" s="23"/>
      <c r="H16" s="108">
        <v>609422</v>
      </c>
      <c r="I16" s="109">
        <v>6.3830974267420606</v>
      </c>
      <c r="J16" s="109">
        <v>0.8204495407123471</v>
      </c>
      <c r="K16" s="23"/>
      <c r="L16" s="108">
        <v>4878</v>
      </c>
      <c r="M16" s="108">
        <v>12.539845758354756</v>
      </c>
      <c r="N16" s="108">
        <v>97.56</v>
      </c>
    </row>
    <row r="17" spans="3:16" x14ac:dyDescent="0.3">
      <c r="C17" s="90" t="s">
        <v>11</v>
      </c>
      <c r="D17" s="90" t="s">
        <v>121</v>
      </c>
      <c r="E17" s="91">
        <v>457</v>
      </c>
      <c r="F17" s="91">
        <v>377</v>
      </c>
      <c r="G17" s="23"/>
      <c r="H17" s="108"/>
      <c r="I17" s="109"/>
      <c r="J17" s="109"/>
      <c r="K17" s="23"/>
      <c r="L17" s="108"/>
      <c r="M17" s="108"/>
      <c r="N17" s="108"/>
      <c r="P17" s="49" t="s">
        <v>488</v>
      </c>
    </row>
    <row r="18" spans="3:16" x14ac:dyDescent="0.3">
      <c r="C18" s="90" t="s">
        <v>12</v>
      </c>
      <c r="D18" s="90" t="s">
        <v>122</v>
      </c>
      <c r="E18" s="91">
        <v>166</v>
      </c>
      <c r="F18" s="91">
        <v>109</v>
      </c>
      <c r="G18" s="23"/>
      <c r="H18" s="108">
        <v>239077</v>
      </c>
      <c r="I18" s="109">
        <v>6.9433697093405051</v>
      </c>
      <c r="J18" s="109">
        <v>4.5592005922778016</v>
      </c>
      <c r="K18" s="23"/>
      <c r="L18" s="108">
        <v>4364</v>
      </c>
      <c r="M18" s="108">
        <v>26.289156626506024</v>
      </c>
      <c r="N18" s="108">
        <v>40.036697247706421</v>
      </c>
    </row>
    <row r="19" spans="3:16" x14ac:dyDescent="0.3">
      <c r="C19" s="90" t="s">
        <v>13</v>
      </c>
      <c r="D19" s="90" t="s">
        <v>125</v>
      </c>
      <c r="E19" s="91">
        <v>234</v>
      </c>
      <c r="F19" s="91">
        <v>71</v>
      </c>
      <c r="G19" s="23"/>
      <c r="H19" s="108">
        <v>699253</v>
      </c>
      <c r="I19" s="109">
        <v>6.4211379858220123</v>
      </c>
      <c r="J19" s="109">
        <v>6.6642545688041386</v>
      </c>
      <c r="K19" s="23"/>
      <c r="L19" s="108">
        <v>2098</v>
      </c>
      <c r="M19" s="108">
        <v>8.9658119658119659</v>
      </c>
      <c r="N19" s="108">
        <v>29.549295774647888</v>
      </c>
    </row>
    <row r="20" spans="3:16" x14ac:dyDescent="0.3">
      <c r="C20" s="90" t="s">
        <v>13</v>
      </c>
      <c r="D20" s="90" t="s">
        <v>126</v>
      </c>
      <c r="E20" s="91">
        <v>215</v>
      </c>
      <c r="F20" s="91">
        <v>395</v>
      </c>
      <c r="G20" s="23"/>
      <c r="H20" s="108">
        <v>699253</v>
      </c>
      <c r="I20" s="109">
        <v>6.4211379858220123</v>
      </c>
      <c r="J20" s="109">
        <v>6.6642545688041386</v>
      </c>
      <c r="K20" s="23"/>
      <c r="L20" s="108">
        <v>2516</v>
      </c>
      <c r="M20" s="108">
        <v>11.702325581395348</v>
      </c>
      <c r="N20" s="108">
        <v>6.3696202531645572</v>
      </c>
    </row>
    <row r="21" spans="3:16" x14ac:dyDescent="0.3">
      <c r="C21" s="90" t="s">
        <v>14</v>
      </c>
      <c r="D21" s="90" t="s">
        <v>128</v>
      </c>
      <c r="E21" s="91">
        <v>53</v>
      </c>
      <c r="F21" s="91"/>
      <c r="G21" s="23"/>
      <c r="H21" s="108">
        <v>260357</v>
      </c>
      <c r="I21" s="109">
        <v>2.0356664118882919</v>
      </c>
      <c r="J21" s="109">
        <v>0</v>
      </c>
      <c r="K21" s="23"/>
      <c r="L21" s="108">
        <v>1852</v>
      </c>
      <c r="M21" s="108">
        <v>34.943396226415096</v>
      </c>
      <c r="N21" s="108" t="s">
        <v>407</v>
      </c>
    </row>
    <row r="22" spans="3:16" x14ac:dyDescent="0.3">
      <c r="C22" s="90" t="s">
        <v>15</v>
      </c>
      <c r="D22" s="90" t="s">
        <v>131</v>
      </c>
      <c r="E22" s="91">
        <v>90</v>
      </c>
      <c r="F22" s="91">
        <v>26</v>
      </c>
      <c r="G22" s="23"/>
      <c r="H22" s="108">
        <v>281520</v>
      </c>
      <c r="I22" s="109">
        <v>3.1969309462915603</v>
      </c>
      <c r="J22" s="109">
        <v>0.923557828928673</v>
      </c>
      <c r="K22" s="23"/>
      <c r="L22" s="108">
        <v>1537</v>
      </c>
      <c r="M22" s="108">
        <v>17.077777777777779</v>
      </c>
      <c r="N22" s="108">
        <v>59.115384615384613</v>
      </c>
    </row>
    <row r="23" spans="3:16" x14ac:dyDescent="0.3">
      <c r="C23" s="90" t="s">
        <v>16</v>
      </c>
      <c r="D23" s="90" t="s">
        <v>132</v>
      </c>
      <c r="E23" s="91">
        <v>581</v>
      </c>
      <c r="F23" s="91"/>
      <c r="G23" s="23"/>
      <c r="H23" s="108">
        <v>1115617</v>
      </c>
      <c r="I23" s="109">
        <v>5.2078804822802089</v>
      </c>
      <c r="J23" s="109">
        <v>0</v>
      </c>
      <c r="K23" s="23"/>
      <c r="L23" s="108">
        <v>21175</v>
      </c>
      <c r="M23" s="108">
        <v>36.445783132530117</v>
      </c>
      <c r="N23" s="108" t="s">
        <v>407</v>
      </c>
    </row>
    <row r="24" spans="3:16" x14ac:dyDescent="0.3">
      <c r="C24" s="90" t="s">
        <v>17</v>
      </c>
      <c r="D24" s="90" t="s">
        <v>133</v>
      </c>
      <c r="E24" s="91">
        <v>191</v>
      </c>
      <c r="F24" s="91">
        <v>51</v>
      </c>
      <c r="G24" s="23"/>
      <c r="H24" s="108">
        <v>249746</v>
      </c>
      <c r="I24" s="109">
        <v>7.647770134456608</v>
      </c>
      <c r="J24" s="109">
        <v>2.0420747479439108</v>
      </c>
      <c r="K24" s="23"/>
      <c r="L24" s="108">
        <v>2794</v>
      </c>
      <c r="M24" s="108">
        <v>14.6282722513089</v>
      </c>
      <c r="N24" s="108">
        <v>54.784313725490193</v>
      </c>
    </row>
    <row r="25" spans="3:16" x14ac:dyDescent="0.3">
      <c r="C25" s="90" t="s">
        <v>18</v>
      </c>
      <c r="D25" s="90" t="s">
        <v>135</v>
      </c>
      <c r="E25" s="91">
        <v>2774</v>
      </c>
      <c r="F25" s="91">
        <v>0</v>
      </c>
      <c r="G25" s="23"/>
      <c r="H25" s="108">
        <v>2740225</v>
      </c>
      <c r="I25" s="109">
        <v>10.123256301946009</v>
      </c>
      <c r="J25" s="109">
        <v>0</v>
      </c>
      <c r="K25" s="23"/>
      <c r="L25" s="108">
        <v>8904</v>
      </c>
      <c r="M25" s="108">
        <v>3.2098053352559481</v>
      </c>
      <c r="N25" s="108" t="s">
        <v>407</v>
      </c>
    </row>
    <row r="26" spans="3:16" x14ac:dyDescent="0.3">
      <c r="C26" s="90" t="s">
        <v>19</v>
      </c>
      <c r="D26" s="90" t="s">
        <v>137</v>
      </c>
      <c r="E26" s="91">
        <v>53</v>
      </c>
      <c r="F26" s="91"/>
      <c r="G26" s="23"/>
      <c r="H26" s="108">
        <v>275373</v>
      </c>
      <c r="I26" s="109">
        <v>1.9246621854720689</v>
      </c>
      <c r="J26" s="109">
        <v>0</v>
      </c>
      <c r="K26" s="23"/>
      <c r="L26" s="108">
        <v>2044</v>
      </c>
      <c r="M26" s="108">
        <v>38.566037735849058</v>
      </c>
      <c r="N26" s="108" t="s">
        <v>407</v>
      </c>
    </row>
    <row r="27" spans="3:16" x14ac:dyDescent="0.3">
      <c r="C27" s="90" t="s">
        <v>20</v>
      </c>
      <c r="D27" s="90" t="s">
        <v>139</v>
      </c>
      <c r="E27" s="91">
        <v>200</v>
      </c>
      <c r="F27" s="91">
        <v>60</v>
      </c>
      <c r="G27" s="23"/>
      <c r="H27" s="108">
        <v>309456</v>
      </c>
      <c r="I27" s="109">
        <v>16.254330179411614</v>
      </c>
      <c r="J27" s="109">
        <v>6.2044361718628824</v>
      </c>
      <c r="K27" s="23"/>
      <c r="L27" s="108">
        <v>5076</v>
      </c>
      <c r="M27" s="108">
        <v>25.38</v>
      </c>
      <c r="N27" s="108">
        <v>84.6</v>
      </c>
    </row>
    <row r="28" spans="3:16" x14ac:dyDescent="0.3">
      <c r="C28" s="90" t="s">
        <v>20</v>
      </c>
      <c r="D28" s="90" t="s">
        <v>140</v>
      </c>
      <c r="E28" s="91">
        <v>303</v>
      </c>
      <c r="F28" s="91">
        <v>132</v>
      </c>
      <c r="G28" s="23"/>
      <c r="H28" s="108">
        <v>309456</v>
      </c>
      <c r="I28" s="109">
        <v>16.254330179411614</v>
      </c>
      <c r="J28" s="109">
        <v>6.2044361718628824</v>
      </c>
      <c r="K28" s="23"/>
      <c r="L28" s="108">
        <v>1347</v>
      </c>
      <c r="M28" s="108">
        <v>4.4455445544554459</v>
      </c>
      <c r="N28" s="108">
        <v>10.204545454545455</v>
      </c>
    </row>
    <row r="29" spans="3:16" x14ac:dyDescent="0.3">
      <c r="C29" s="90" t="s">
        <v>21</v>
      </c>
      <c r="D29" s="90" t="s">
        <v>143</v>
      </c>
      <c r="E29" s="91">
        <v>253</v>
      </c>
      <c r="F29" s="91">
        <v>683</v>
      </c>
      <c r="G29" s="23"/>
      <c r="H29" s="108">
        <v>376362</v>
      </c>
      <c r="I29" s="109">
        <v>6.7222514494024361</v>
      </c>
      <c r="J29" s="109">
        <v>18.147421897003415</v>
      </c>
      <c r="K29" s="23"/>
      <c r="L29" s="108">
        <v>1483</v>
      </c>
      <c r="M29" s="108">
        <v>5.8616600790513838</v>
      </c>
      <c r="N29" s="108">
        <v>2.171303074670571</v>
      </c>
    </row>
    <row r="30" spans="3:16" x14ac:dyDescent="0.3">
      <c r="C30" s="90" t="s">
        <v>22</v>
      </c>
      <c r="D30" s="90" t="s">
        <v>147</v>
      </c>
      <c r="E30" s="91">
        <v>184</v>
      </c>
      <c r="F30" s="91">
        <v>312</v>
      </c>
      <c r="G30" s="23"/>
      <c r="H30" s="108">
        <v>485817</v>
      </c>
      <c r="I30" s="109">
        <v>3.7874343631449703</v>
      </c>
      <c r="J30" s="109">
        <v>6.4221713114197323</v>
      </c>
      <c r="K30" s="23"/>
      <c r="L30" s="108">
        <v>9109</v>
      </c>
      <c r="M30" s="108">
        <v>49.505434782608695</v>
      </c>
      <c r="N30" s="108">
        <v>29.195512820512821</v>
      </c>
    </row>
    <row r="31" spans="3:16" x14ac:dyDescent="0.3">
      <c r="C31" s="90" t="s">
        <v>23</v>
      </c>
      <c r="D31" s="90" t="s">
        <v>150</v>
      </c>
      <c r="E31" s="91">
        <v>377</v>
      </c>
      <c r="F31" s="91">
        <v>1392</v>
      </c>
      <c r="G31" s="23"/>
      <c r="H31" s="108">
        <v>888145</v>
      </c>
      <c r="I31" s="109">
        <v>4.2448023689825423</v>
      </c>
      <c r="J31" s="109">
        <v>15.673116439320156</v>
      </c>
      <c r="K31" s="23"/>
      <c r="L31" s="108">
        <v>7783</v>
      </c>
      <c r="M31" s="108">
        <v>20.644562334217508</v>
      </c>
      <c r="N31" s="108">
        <v>5.5912356321839081</v>
      </c>
    </row>
    <row r="32" spans="3:16" x14ac:dyDescent="0.3">
      <c r="C32" s="90" t="s">
        <v>24</v>
      </c>
      <c r="D32" s="90" t="s">
        <v>151</v>
      </c>
      <c r="E32" s="91">
        <v>340</v>
      </c>
      <c r="F32" s="91"/>
      <c r="G32" s="23"/>
      <c r="H32" s="108">
        <v>329746</v>
      </c>
      <c r="I32" s="109">
        <v>10.310966622794515</v>
      </c>
      <c r="J32" s="109">
        <v>0</v>
      </c>
      <c r="K32" s="23"/>
      <c r="L32" s="108">
        <v>3530</v>
      </c>
      <c r="M32" s="108">
        <v>10.382352941176471</v>
      </c>
      <c r="N32" s="108" t="s">
        <v>407</v>
      </c>
    </row>
    <row r="33" spans="3:14" x14ac:dyDescent="0.3">
      <c r="C33" s="90" t="s">
        <v>25</v>
      </c>
      <c r="D33" s="90" t="s">
        <v>153</v>
      </c>
      <c r="E33" s="91">
        <v>802</v>
      </c>
      <c r="F33" s="91">
        <v>114</v>
      </c>
      <c r="G33" s="23"/>
      <c r="H33" s="108">
        <v>1379343</v>
      </c>
      <c r="I33" s="109">
        <v>5.8143623449714834</v>
      </c>
      <c r="J33" s="109">
        <v>0.82648043307574692</v>
      </c>
      <c r="K33" s="23"/>
      <c r="L33" s="108">
        <v>20352</v>
      </c>
      <c r="M33" s="108">
        <v>25.376558603491272</v>
      </c>
      <c r="N33" s="108">
        <v>178.52631578947367</v>
      </c>
    </row>
    <row r="34" spans="3:14" x14ac:dyDescent="0.3">
      <c r="C34" s="90" t="s">
        <v>26</v>
      </c>
      <c r="D34" s="90" t="s">
        <v>154</v>
      </c>
      <c r="E34" s="91">
        <v>582</v>
      </c>
      <c r="F34" s="91">
        <v>505</v>
      </c>
      <c r="G34" s="23"/>
      <c r="H34" s="108">
        <v>741500</v>
      </c>
      <c r="I34" s="109">
        <v>7.8489548213081592</v>
      </c>
      <c r="J34" s="109">
        <v>6.8105192178017528</v>
      </c>
      <c r="K34" s="23"/>
      <c r="L34" s="108">
        <v>6333</v>
      </c>
      <c r="M34" s="108">
        <v>10.881443298969073</v>
      </c>
      <c r="N34" s="108">
        <v>12.54059405940594</v>
      </c>
    </row>
    <row r="35" spans="3:14" x14ac:dyDescent="0.3">
      <c r="C35" s="90" t="s">
        <v>27</v>
      </c>
      <c r="D35" s="90" t="s">
        <v>155</v>
      </c>
      <c r="E35" s="91">
        <v>60</v>
      </c>
      <c r="F35" s="91">
        <v>56</v>
      </c>
      <c r="G35" s="23"/>
      <c r="H35" s="108">
        <v>228877</v>
      </c>
      <c r="I35" s="109">
        <v>2.6214953883526957</v>
      </c>
      <c r="J35" s="109">
        <v>2.446729029129183</v>
      </c>
      <c r="K35" s="23"/>
      <c r="L35" s="108">
        <v>5618</v>
      </c>
      <c r="M35" s="108">
        <v>93.63333333333334</v>
      </c>
      <c r="N35" s="108">
        <v>100.32142857142857</v>
      </c>
    </row>
    <row r="36" spans="3:14" x14ac:dyDescent="0.3">
      <c r="C36" s="90" t="s">
        <v>28</v>
      </c>
      <c r="D36" s="90" t="s">
        <v>157</v>
      </c>
      <c r="E36" s="91">
        <v>1300</v>
      </c>
      <c r="F36" s="91">
        <v>400</v>
      </c>
      <c r="G36" s="23"/>
      <c r="H36" s="108">
        <v>660628</v>
      </c>
      <c r="I36" s="109">
        <v>19.678245548175372</v>
      </c>
      <c r="J36" s="109">
        <v>6.0548447840539614</v>
      </c>
      <c r="K36" s="23"/>
      <c r="L36" s="108">
        <v>5020</v>
      </c>
      <c r="M36" s="108">
        <v>3.8615384615384616</v>
      </c>
      <c r="N36" s="108">
        <v>12.55</v>
      </c>
    </row>
    <row r="37" spans="3:14" x14ac:dyDescent="0.3">
      <c r="C37" s="90" t="s">
        <v>29</v>
      </c>
      <c r="D37" s="90" t="s">
        <v>159</v>
      </c>
      <c r="E37" s="91">
        <v>127</v>
      </c>
      <c r="F37" s="91">
        <v>80</v>
      </c>
      <c r="G37" s="23"/>
      <c r="H37" s="108">
        <v>279277</v>
      </c>
      <c r="I37" s="109">
        <v>4.5474564679511742</v>
      </c>
      <c r="J37" s="109">
        <v>2.8645395073708184</v>
      </c>
      <c r="K37" s="23"/>
      <c r="L37" s="108">
        <v>1957</v>
      </c>
      <c r="M37" s="108">
        <v>15.409448818897637</v>
      </c>
      <c r="N37" s="108">
        <v>24.462499999999999</v>
      </c>
    </row>
    <row r="38" spans="3:14" x14ac:dyDescent="0.3">
      <c r="C38" s="90" t="s">
        <v>30</v>
      </c>
      <c r="D38" s="90" t="s">
        <v>161</v>
      </c>
      <c r="E38" s="91">
        <v>135</v>
      </c>
      <c r="F38" s="91">
        <v>4</v>
      </c>
      <c r="G38" s="23"/>
      <c r="H38" s="108">
        <v>702073</v>
      </c>
      <c r="I38" s="109">
        <v>1.9228769657856091</v>
      </c>
      <c r="J38" s="109">
        <v>5.6974132319573607E-2</v>
      </c>
      <c r="K38" s="23"/>
      <c r="L38" s="108">
        <v>3713</v>
      </c>
      <c r="M38" s="108">
        <v>27.503703703703703</v>
      </c>
      <c r="N38" s="108">
        <v>928.25</v>
      </c>
    </row>
    <row r="39" spans="3:14" x14ac:dyDescent="0.3">
      <c r="C39" s="90" t="s">
        <v>31</v>
      </c>
      <c r="D39" s="90" t="s">
        <v>163</v>
      </c>
      <c r="E39" s="91">
        <v>383</v>
      </c>
      <c r="F39" s="91">
        <v>61</v>
      </c>
      <c r="G39" s="23"/>
      <c r="H39" s="108">
        <v>920349</v>
      </c>
      <c r="I39" s="109">
        <v>4.1614648356221391</v>
      </c>
      <c r="J39" s="109">
        <v>0.66279204953772963</v>
      </c>
      <c r="K39" s="23"/>
      <c r="L39" s="108">
        <v>12337</v>
      </c>
      <c r="M39" s="108">
        <v>32.211488250652742</v>
      </c>
      <c r="N39" s="108">
        <v>202.24590163934425</v>
      </c>
    </row>
    <row r="40" spans="3:14" x14ac:dyDescent="0.3">
      <c r="C40" s="90" t="s">
        <v>34</v>
      </c>
      <c r="D40" s="90" t="s">
        <v>169</v>
      </c>
      <c r="E40" s="91">
        <v>118</v>
      </c>
      <c r="F40" s="91">
        <v>15</v>
      </c>
      <c r="G40" s="23"/>
      <c r="H40" s="108">
        <v>248467</v>
      </c>
      <c r="I40" s="109">
        <v>4.7491216137354257</v>
      </c>
      <c r="J40" s="109">
        <v>0.60370190005111346</v>
      </c>
      <c r="K40" s="23"/>
      <c r="L40" s="108">
        <v>2951</v>
      </c>
      <c r="M40" s="108">
        <v>25.008474576271187</v>
      </c>
      <c r="N40" s="108">
        <v>196.73333333333332</v>
      </c>
    </row>
    <row r="41" spans="3:14" x14ac:dyDescent="0.3">
      <c r="C41" s="90" t="s">
        <v>35</v>
      </c>
      <c r="D41" s="90" t="s">
        <v>170</v>
      </c>
      <c r="E41" s="91">
        <v>84</v>
      </c>
      <c r="F41" s="91">
        <v>312</v>
      </c>
      <c r="G41" s="23"/>
      <c r="H41" s="108">
        <v>271521</v>
      </c>
      <c r="I41" s="109">
        <v>3.0936833615079493</v>
      </c>
      <c r="J41" s="109">
        <v>11.490823914172385</v>
      </c>
      <c r="K41" s="23"/>
      <c r="L41" s="108">
        <v>991</v>
      </c>
      <c r="M41" s="108">
        <v>11.797619047619047</v>
      </c>
      <c r="N41" s="108">
        <v>3.1762820512820511</v>
      </c>
    </row>
    <row r="42" spans="3:14" x14ac:dyDescent="0.3">
      <c r="C42" s="90" t="s">
        <v>36</v>
      </c>
      <c r="D42" s="90" t="s">
        <v>171</v>
      </c>
      <c r="E42" s="91">
        <v>57</v>
      </c>
      <c r="F42" s="91">
        <v>0</v>
      </c>
      <c r="G42" s="23"/>
      <c r="H42" s="108">
        <v>248267</v>
      </c>
      <c r="I42" s="109">
        <v>2.2959152847539142</v>
      </c>
      <c r="J42" s="109">
        <v>0</v>
      </c>
      <c r="K42" s="23"/>
      <c r="L42" s="108">
        <v>2149</v>
      </c>
      <c r="M42" s="108">
        <v>37.701754385964911</v>
      </c>
      <c r="N42" s="108" t="s">
        <v>407</v>
      </c>
    </row>
    <row r="43" spans="3:14" x14ac:dyDescent="0.3">
      <c r="C43" s="90" t="s">
        <v>37</v>
      </c>
      <c r="D43" s="90" t="s">
        <v>172</v>
      </c>
      <c r="E43" s="91">
        <v>160</v>
      </c>
      <c r="F43" s="91">
        <v>0</v>
      </c>
      <c r="G43" s="23"/>
      <c r="H43" s="108">
        <v>293622</v>
      </c>
      <c r="I43" s="109">
        <v>5.4491829631294655</v>
      </c>
      <c r="J43" s="109">
        <v>0</v>
      </c>
      <c r="K43" s="23"/>
      <c r="L43" s="108">
        <v>8233</v>
      </c>
      <c r="M43" s="108">
        <v>51.456249999999997</v>
      </c>
      <c r="N43" s="108" t="s">
        <v>407</v>
      </c>
    </row>
    <row r="44" spans="3:14" x14ac:dyDescent="0.3">
      <c r="C44" s="90" t="s">
        <v>38</v>
      </c>
      <c r="D44" s="90" t="s">
        <v>173</v>
      </c>
      <c r="E44" s="91">
        <v>203</v>
      </c>
      <c r="F44" s="91">
        <v>234</v>
      </c>
      <c r="G44" s="23"/>
      <c r="H44" s="108">
        <v>314232</v>
      </c>
      <c r="I44" s="109">
        <v>6.4601950151480434</v>
      </c>
      <c r="J44" s="109">
        <v>7.4467272588406015</v>
      </c>
      <c r="K44" s="23"/>
      <c r="L44" s="108">
        <v>2944</v>
      </c>
      <c r="M44" s="108">
        <v>14.502463054187192</v>
      </c>
      <c r="N44" s="108">
        <v>12.581196581196581</v>
      </c>
    </row>
    <row r="45" spans="3:14" x14ac:dyDescent="0.3">
      <c r="C45" s="90" t="s">
        <v>39</v>
      </c>
      <c r="D45" s="90" t="s">
        <v>174</v>
      </c>
      <c r="E45" s="91">
        <v>84</v>
      </c>
      <c r="F45" s="91"/>
      <c r="G45" s="23"/>
      <c r="H45" s="108">
        <v>237924</v>
      </c>
      <c r="I45" s="109">
        <v>3.5305391637665808</v>
      </c>
      <c r="J45" s="109">
        <v>0</v>
      </c>
      <c r="K45" s="23"/>
      <c r="L45" s="108">
        <v>238</v>
      </c>
      <c r="M45" s="108">
        <v>2.8333333333333335</v>
      </c>
      <c r="N45" s="108" t="s">
        <v>407</v>
      </c>
    </row>
    <row r="46" spans="3:14" x14ac:dyDescent="0.3">
      <c r="C46" s="90" t="s">
        <v>40</v>
      </c>
      <c r="D46" s="90" t="s">
        <v>175</v>
      </c>
      <c r="E46" s="91">
        <v>826</v>
      </c>
      <c r="F46" s="91">
        <v>70</v>
      </c>
      <c r="G46" s="23"/>
      <c r="H46" s="108">
        <v>995251</v>
      </c>
      <c r="I46" s="109">
        <v>8.2994139166903622</v>
      </c>
      <c r="J46" s="109">
        <v>0.70334016243138664</v>
      </c>
      <c r="K46" s="23"/>
      <c r="L46" s="108">
        <v>6205</v>
      </c>
      <c r="M46" s="108">
        <v>7.5121065375302667</v>
      </c>
      <c r="N46" s="108">
        <v>88.642857142857139</v>
      </c>
    </row>
    <row r="47" spans="3:14" x14ac:dyDescent="0.3">
      <c r="C47" s="90" t="s">
        <v>41</v>
      </c>
      <c r="D47" s="90" t="s">
        <v>177</v>
      </c>
      <c r="E47" s="91">
        <v>581</v>
      </c>
      <c r="F47" s="91">
        <v>73</v>
      </c>
      <c r="G47" s="23"/>
      <c r="H47" s="108">
        <v>2419240</v>
      </c>
      <c r="I47" s="109">
        <v>2.4015806616954083</v>
      </c>
      <c r="J47" s="109">
        <v>0.30174765628875183</v>
      </c>
      <c r="K47" s="23"/>
      <c r="L47" s="108">
        <v>21086</v>
      </c>
      <c r="M47" s="108">
        <v>36.292598967297764</v>
      </c>
      <c r="N47" s="108">
        <v>288.84931506849313</v>
      </c>
    </row>
    <row r="48" spans="3:14" x14ac:dyDescent="0.3">
      <c r="C48" s="90" t="s">
        <v>42</v>
      </c>
      <c r="D48" s="90" t="s">
        <v>184</v>
      </c>
      <c r="E48" s="91">
        <v>499</v>
      </c>
      <c r="F48" s="91">
        <v>288</v>
      </c>
      <c r="G48" s="23"/>
      <c r="H48" s="108">
        <v>278739</v>
      </c>
      <c r="I48" s="109">
        <v>17.902051740158356</v>
      </c>
      <c r="J48" s="109">
        <v>10.332246294921054</v>
      </c>
      <c r="K48" s="23"/>
      <c r="L48" s="108">
        <v>11237</v>
      </c>
      <c r="M48" s="108">
        <v>22.519038076152306</v>
      </c>
      <c r="N48" s="108">
        <v>39.017361111111114</v>
      </c>
    </row>
    <row r="49" spans="3:16" x14ac:dyDescent="0.3">
      <c r="C49" s="90" t="s">
        <v>43</v>
      </c>
      <c r="D49" s="90" t="s">
        <v>186</v>
      </c>
      <c r="E49" s="91">
        <v>201</v>
      </c>
      <c r="F49" s="91"/>
      <c r="G49" s="23"/>
      <c r="H49" s="108">
        <v>250063</v>
      </c>
      <c r="I49" s="109">
        <v>8.0379744304435281</v>
      </c>
      <c r="J49" s="109">
        <v>0</v>
      </c>
      <c r="K49" s="23"/>
      <c r="L49" s="108">
        <v>1972</v>
      </c>
      <c r="M49" s="108">
        <v>9.810945273631841</v>
      </c>
      <c r="N49" s="108" t="s">
        <v>407</v>
      </c>
    </row>
    <row r="50" spans="3:16" x14ac:dyDescent="0.3">
      <c r="C50" s="90" t="s">
        <v>44</v>
      </c>
      <c r="D50" s="90" t="s">
        <v>189</v>
      </c>
      <c r="E50" s="91">
        <v>205</v>
      </c>
      <c r="F50" s="91"/>
      <c r="G50" s="23"/>
      <c r="H50" s="108">
        <v>937821</v>
      </c>
      <c r="I50" s="109">
        <v>2.1859182082721542</v>
      </c>
      <c r="J50" s="109">
        <v>0</v>
      </c>
      <c r="K50" s="23"/>
      <c r="L50" s="108">
        <v>36795</v>
      </c>
      <c r="M50" s="108">
        <v>179.48780487804879</v>
      </c>
      <c r="N50" s="108" t="s">
        <v>407</v>
      </c>
    </row>
    <row r="51" spans="3:16" x14ac:dyDescent="0.3">
      <c r="C51" s="90" t="s">
        <v>45</v>
      </c>
      <c r="D51" s="90" t="s">
        <v>190</v>
      </c>
      <c r="E51" s="91">
        <v>46</v>
      </c>
      <c r="F51" s="91">
        <v>0</v>
      </c>
      <c r="G51" s="23"/>
      <c r="H51" s="108">
        <v>281829</v>
      </c>
      <c r="I51" s="109">
        <v>1.6321954092729989</v>
      </c>
      <c r="J51" s="109">
        <v>0</v>
      </c>
      <c r="K51" s="23"/>
      <c r="L51" s="108">
        <v>206</v>
      </c>
      <c r="M51" s="108">
        <v>4.4782608695652177</v>
      </c>
      <c r="N51" s="108" t="s">
        <v>407</v>
      </c>
    </row>
    <row r="52" spans="3:16" x14ac:dyDescent="0.3">
      <c r="C52" s="90" t="s">
        <v>46</v>
      </c>
      <c r="D52" s="90" t="s">
        <v>193</v>
      </c>
      <c r="E52" s="91">
        <v>388</v>
      </c>
      <c r="F52" s="91">
        <v>97</v>
      </c>
      <c r="G52" s="23"/>
      <c r="H52" s="108">
        <v>509608</v>
      </c>
      <c r="I52" s="109">
        <v>7.6136952324139342</v>
      </c>
      <c r="J52" s="109">
        <v>1.9034238081034835</v>
      </c>
      <c r="K52" s="23"/>
      <c r="L52" s="108">
        <v>13426</v>
      </c>
      <c r="M52" s="108">
        <v>34.603092783505154</v>
      </c>
      <c r="N52" s="108">
        <v>138.41237113402062</v>
      </c>
    </row>
    <row r="53" spans="3:16" x14ac:dyDescent="0.3">
      <c r="C53" s="90" t="s">
        <v>48</v>
      </c>
      <c r="D53" s="90" t="s">
        <v>196</v>
      </c>
      <c r="E53" s="91">
        <v>152</v>
      </c>
      <c r="F53" s="91">
        <v>117</v>
      </c>
      <c r="G53" s="23"/>
      <c r="H53" s="108">
        <v>323809</v>
      </c>
      <c r="I53" s="109">
        <v>4.6941252404967129</v>
      </c>
      <c r="J53" s="109">
        <v>3.6132411390665484</v>
      </c>
      <c r="K53" s="23"/>
      <c r="L53" s="108">
        <v>4407</v>
      </c>
      <c r="M53" s="108">
        <v>28.993421052631579</v>
      </c>
      <c r="N53" s="108">
        <v>37.666666666666664</v>
      </c>
    </row>
    <row r="54" spans="3:16" x14ac:dyDescent="0.3">
      <c r="C54" s="90" t="s">
        <v>49</v>
      </c>
      <c r="D54" s="90" t="s">
        <v>197</v>
      </c>
      <c r="E54" s="91">
        <v>159</v>
      </c>
      <c r="F54" s="91">
        <v>126</v>
      </c>
      <c r="G54" s="23"/>
      <c r="H54" s="108">
        <v>293761</v>
      </c>
      <c r="I54" s="109">
        <v>5.4125632742263265</v>
      </c>
      <c r="J54" s="109">
        <v>4.2892010852359572</v>
      </c>
      <c r="K54" s="23"/>
      <c r="L54" s="108">
        <v>3839</v>
      </c>
      <c r="M54" s="108">
        <v>24.144654088050313</v>
      </c>
      <c r="N54" s="108">
        <v>30.468253968253968</v>
      </c>
    </row>
    <row r="55" spans="3:16" x14ac:dyDescent="0.3">
      <c r="C55" s="90" t="s">
        <v>50</v>
      </c>
      <c r="D55" s="90" t="s">
        <v>198</v>
      </c>
      <c r="E55" s="91">
        <v>246</v>
      </c>
      <c r="F55" s="91">
        <v>192</v>
      </c>
      <c r="G55" s="23"/>
      <c r="H55" s="108">
        <v>473567</v>
      </c>
      <c r="I55" s="109">
        <v>5.1946187128748411</v>
      </c>
      <c r="J55" s="109">
        <v>4.0543365563901199</v>
      </c>
      <c r="K55" s="23"/>
      <c r="L55" s="108">
        <v>3152</v>
      </c>
      <c r="M55" s="108">
        <v>12.8130081300813</v>
      </c>
      <c r="N55" s="108">
        <v>16.416666666666668</v>
      </c>
    </row>
    <row r="56" spans="3:16" x14ac:dyDescent="0.3">
      <c r="C56" s="90" t="s">
        <v>51</v>
      </c>
      <c r="D56" s="90" t="s">
        <v>201</v>
      </c>
      <c r="E56" s="91">
        <v>1496</v>
      </c>
      <c r="F56" s="91">
        <v>1882</v>
      </c>
      <c r="G56" s="23"/>
      <c r="H56" s="108">
        <v>3967152</v>
      </c>
      <c r="I56" s="109">
        <v>3.7709671825027122</v>
      </c>
      <c r="J56" s="109">
        <v>4.7439573779880382</v>
      </c>
      <c r="K56" s="23"/>
      <c r="L56" s="108">
        <v>15626</v>
      </c>
      <c r="M56" s="108">
        <v>10.445187165775401</v>
      </c>
      <c r="N56" s="108">
        <v>8.3028692879914985</v>
      </c>
    </row>
    <row r="57" spans="3:16" x14ac:dyDescent="0.3">
      <c r="C57" s="90" t="s">
        <v>53</v>
      </c>
      <c r="D57" s="90" t="s">
        <v>205</v>
      </c>
      <c r="E57" s="91">
        <v>82</v>
      </c>
      <c r="F57" s="91">
        <v>0</v>
      </c>
      <c r="G57" s="23"/>
      <c r="H57" s="108">
        <v>264518</v>
      </c>
      <c r="I57" s="109">
        <v>3.0999780733258229</v>
      </c>
      <c r="J57" s="109">
        <v>0</v>
      </c>
      <c r="K57" s="23"/>
      <c r="L57" s="108">
        <v>2228</v>
      </c>
      <c r="M57" s="108">
        <v>27.170731707317074</v>
      </c>
      <c r="N57" s="108" t="s">
        <v>407</v>
      </c>
    </row>
    <row r="58" spans="3:16" x14ac:dyDescent="0.3">
      <c r="C58" s="90" t="s">
        <v>54</v>
      </c>
      <c r="D58" s="90" t="s">
        <v>207</v>
      </c>
      <c r="E58" s="91">
        <v>171</v>
      </c>
      <c r="F58" s="91">
        <v>74</v>
      </c>
      <c r="G58" s="23"/>
      <c r="H58" s="108">
        <v>264742</v>
      </c>
      <c r="I58" s="109">
        <v>6.459118689138859</v>
      </c>
      <c r="J58" s="109">
        <v>2.7951741695688637</v>
      </c>
      <c r="K58" s="23"/>
      <c r="L58" s="108">
        <v>4904</v>
      </c>
      <c r="M58" s="108">
        <v>28.678362573099417</v>
      </c>
      <c r="N58" s="108">
        <v>66.270270270270274</v>
      </c>
    </row>
    <row r="59" spans="3:16" x14ac:dyDescent="0.3">
      <c r="C59" s="90" t="s">
        <v>55</v>
      </c>
      <c r="D59" s="90" t="s">
        <v>208</v>
      </c>
      <c r="E59" s="91">
        <v>220</v>
      </c>
      <c r="F59" s="91">
        <v>228</v>
      </c>
      <c r="G59" s="23"/>
      <c r="H59" s="108">
        <v>652804</v>
      </c>
      <c r="I59" s="109">
        <v>3.3700773892316835</v>
      </c>
      <c r="J59" s="109">
        <v>3.4926256579310175</v>
      </c>
      <c r="K59" s="23"/>
      <c r="L59" s="108">
        <v>5114</v>
      </c>
      <c r="M59" s="108">
        <v>23.245454545454546</v>
      </c>
      <c r="N59" s="108">
        <v>22.42982456140351</v>
      </c>
    </row>
    <row r="60" spans="3:16" x14ac:dyDescent="0.3">
      <c r="C60" s="90" t="s">
        <v>56</v>
      </c>
      <c r="D60" s="90" t="s">
        <v>210</v>
      </c>
      <c r="E60" s="91">
        <v>177</v>
      </c>
      <c r="F60" s="91">
        <v>100</v>
      </c>
      <c r="G60" s="23"/>
      <c r="H60" s="108">
        <v>514144</v>
      </c>
      <c r="I60" s="109">
        <v>3.4426152984377913</v>
      </c>
      <c r="J60" s="109">
        <v>1.9449803945976223</v>
      </c>
      <c r="K60" s="23"/>
      <c r="L60" s="108">
        <v>3064</v>
      </c>
      <c r="M60" s="108">
        <v>17.310734463276837</v>
      </c>
      <c r="N60" s="108">
        <v>30.64</v>
      </c>
    </row>
    <row r="61" spans="3:16" x14ac:dyDescent="0.3">
      <c r="C61" s="90" t="s">
        <v>57</v>
      </c>
      <c r="D61" s="90" t="s">
        <v>211</v>
      </c>
      <c r="E61" s="91">
        <v>288</v>
      </c>
      <c r="F61" s="91">
        <v>0</v>
      </c>
      <c r="G61" s="23"/>
      <c r="H61" s="108">
        <v>461859</v>
      </c>
      <c r="I61" s="109">
        <v>6.2356693276519461</v>
      </c>
      <c r="J61" s="109">
        <v>0</v>
      </c>
      <c r="K61" s="23"/>
      <c r="L61" s="108">
        <v>955</v>
      </c>
      <c r="M61" s="108">
        <v>3.3159722222222223</v>
      </c>
      <c r="N61" s="108" t="s">
        <v>407</v>
      </c>
    </row>
    <row r="62" spans="3:16" x14ac:dyDescent="0.3">
      <c r="C62" s="90" t="s">
        <v>58</v>
      </c>
      <c r="D62" s="90" t="s">
        <v>214</v>
      </c>
      <c r="E62" s="91">
        <v>236</v>
      </c>
      <c r="F62" s="91">
        <v>372</v>
      </c>
      <c r="G62" s="23"/>
      <c r="H62" s="108"/>
      <c r="I62" s="109"/>
      <c r="J62" s="109"/>
      <c r="K62" s="23"/>
      <c r="L62" s="108"/>
      <c r="M62" s="108"/>
      <c r="N62" s="108"/>
      <c r="P62" s="49" t="s">
        <v>489</v>
      </c>
    </row>
    <row r="63" spans="3:16" x14ac:dyDescent="0.3">
      <c r="C63" s="90" t="s">
        <v>59</v>
      </c>
      <c r="D63" s="90" t="s">
        <v>218</v>
      </c>
      <c r="E63" s="91">
        <v>550</v>
      </c>
      <c r="F63" s="91">
        <v>320</v>
      </c>
      <c r="G63" s="23"/>
      <c r="H63" s="108">
        <v>424175</v>
      </c>
      <c r="I63" s="109">
        <v>12.966346437201627</v>
      </c>
      <c r="J63" s="109">
        <v>7.5440561089173093</v>
      </c>
      <c r="K63" s="23"/>
      <c r="L63" s="108">
        <v>5076</v>
      </c>
      <c r="M63" s="108">
        <v>9.2290909090909086</v>
      </c>
      <c r="N63" s="108">
        <v>15.862500000000001</v>
      </c>
    </row>
    <row r="64" spans="3:16" x14ac:dyDescent="0.3">
      <c r="C64" s="90" t="s">
        <v>60</v>
      </c>
      <c r="D64" s="90" t="s">
        <v>219</v>
      </c>
      <c r="E64" s="91">
        <v>652</v>
      </c>
      <c r="F64" s="91">
        <v>90</v>
      </c>
      <c r="G64" s="23"/>
      <c r="H64" s="108">
        <v>696653</v>
      </c>
      <c r="I64" s="109">
        <v>9.3590352729407602</v>
      </c>
      <c r="J64" s="109">
        <v>1.2918913720317</v>
      </c>
      <c r="K64" s="23"/>
      <c r="L64" s="108">
        <v>15325</v>
      </c>
      <c r="M64" s="108">
        <v>23.504601226993866</v>
      </c>
      <c r="N64" s="108">
        <v>170.27777777777777</v>
      </c>
    </row>
    <row r="65" spans="3:14" x14ac:dyDescent="0.3">
      <c r="C65" s="90" t="s">
        <v>61</v>
      </c>
      <c r="D65" s="90" t="s">
        <v>221</v>
      </c>
      <c r="E65" s="91">
        <v>120</v>
      </c>
      <c r="F65" s="91"/>
      <c r="G65" s="23"/>
      <c r="H65" s="108">
        <v>387637</v>
      </c>
      <c r="I65" s="109">
        <v>8.9000791978061944</v>
      </c>
      <c r="J65" s="109">
        <v>5.5206288357406548</v>
      </c>
      <c r="K65" s="23"/>
      <c r="L65" s="108">
        <v>482</v>
      </c>
      <c r="M65" s="108">
        <v>4.0166666666666666</v>
      </c>
      <c r="N65" s="108" t="s">
        <v>407</v>
      </c>
    </row>
    <row r="66" spans="3:14" x14ac:dyDescent="0.3">
      <c r="C66" s="90" t="s">
        <v>61</v>
      </c>
      <c r="D66" s="90" t="s">
        <v>222</v>
      </c>
      <c r="E66" s="91">
        <v>225</v>
      </c>
      <c r="F66" s="91">
        <v>214</v>
      </c>
      <c r="G66" s="23"/>
      <c r="H66" s="108">
        <v>387637</v>
      </c>
      <c r="I66" s="109">
        <v>8.9000791978061944</v>
      </c>
      <c r="J66" s="109">
        <v>5.5206288357406548</v>
      </c>
      <c r="K66" s="23"/>
      <c r="L66" s="108">
        <v>576</v>
      </c>
      <c r="M66" s="108">
        <v>2.56</v>
      </c>
      <c r="N66" s="108">
        <v>2.6915887850467288</v>
      </c>
    </row>
    <row r="67" spans="3:14" x14ac:dyDescent="0.3">
      <c r="C67" s="90" t="s">
        <v>62</v>
      </c>
      <c r="D67" s="90" t="s">
        <v>228</v>
      </c>
      <c r="E67" s="91">
        <v>5139</v>
      </c>
      <c r="F67" s="91">
        <v>225</v>
      </c>
      <c r="G67" s="23"/>
      <c r="H67" s="108">
        <v>8502614</v>
      </c>
      <c r="I67" s="109">
        <v>6.0440236379071193</v>
      </c>
      <c r="J67" s="109">
        <v>0.26462450253533798</v>
      </c>
      <c r="K67" s="23"/>
      <c r="L67" s="108">
        <v>30381</v>
      </c>
      <c r="M67" s="108">
        <v>5.9118505545826032</v>
      </c>
      <c r="N67" s="108">
        <v>135.02666666666667</v>
      </c>
    </row>
    <row r="68" spans="3:14" x14ac:dyDescent="0.3">
      <c r="C68" s="90" t="s">
        <v>63</v>
      </c>
      <c r="D68" s="90" t="s">
        <v>230</v>
      </c>
      <c r="E68" s="91">
        <v>35</v>
      </c>
      <c r="F68" s="91">
        <v>33</v>
      </c>
      <c r="G68" s="23"/>
      <c r="H68" s="108">
        <v>284074</v>
      </c>
      <c r="I68" s="109">
        <v>2.1121257137224809</v>
      </c>
      <c r="J68" s="109">
        <v>1.1616691425473644</v>
      </c>
      <c r="K68" s="23"/>
      <c r="L68" s="108">
        <v>758</v>
      </c>
      <c r="M68" s="108">
        <v>21.657142857142858</v>
      </c>
      <c r="N68" s="108">
        <v>22.969696969696969</v>
      </c>
    </row>
    <row r="69" spans="3:14" x14ac:dyDescent="0.3">
      <c r="C69" s="90" t="s">
        <v>63</v>
      </c>
      <c r="D69" s="90" t="s">
        <v>231</v>
      </c>
      <c r="E69" s="91">
        <v>25</v>
      </c>
      <c r="F69" s="91"/>
      <c r="G69" s="23"/>
      <c r="H69" s="108">
        <v>284074</v>
      </c>
      <c r="I69" s="109">
        <v>2.1121257137224809</v>
      </c>
      <c r="J69" s="109">
        <v>1.1616691425473644</v>
      </c>
      <c r="K69" s="23"/>
      <c r="L69" s="108">
        <v>89</v>
      </c>
      <c r="M69" s="108">
        <v>3.56</v>
      </c>
      <c r="N69" s="108" t="s">
        <v>407</v>
      </c>
    </row>
    <row r="70" spans="3:14" x14ac:dyDescent="0.3">
      <c r="C70" s="90" t="s">
        <v>64</v>
      </c>
      <c r="D70" s="90" t="s">
        <v>232</v>
      </c>
      <c r="E70" s="91">
        <v>190</v>
      </c>
      <c r="F70" s="91">
        <v>75</v>
      </c>
      <c r="G70" s="23"/>
      <c r="H70" s="108">
        <v>248416</v>
      </c>
      <c r="I70" s="109">
        <v>7.6484606466572203</v>
      </c>
      <c r="J70" s="109">
        <v>3.01912920262785</v>
      </c>
      <c r="K70" s="23"/>
      <c r="L70" s="108">
        <v>1792</v>
      </c>
      <c r="M70" s="108">
        <v>9.4315789473684202</v>
      </c>
      <c r="N70" s="108">
        <v>23.893333333333334</v>
      </c>
    </row>
    <row r="71" spans="3:14" x14ac:dyDescent="0.3">
      <c r="C71" s="90" t="s">
        <v>67</v>
      </c>
      <c r="D71" s="90" t="s">
        <v>236</v>
      </c>
      <c r="E71" s="91">
        <v>242</v>
      </c>
      <c r="F71" s="91">
        <v>65</v>
      </c>
      <c r="G71" s="23"/>
      <c r="H71" s="108">
        <v>670553</v>
      </c>
      <c r="I71" s="109">
        <v>3.6089615585941752</v>
      </c>
      <c r="J71" s="109">
        <v>0.96934917896124539</v>
      </c>
      <c r="K71" s="23"/>
      <c r="L71" s="108">
        <v>18542</v>
      </c>
      <c r="M71" s="108">
        <v>76.619834710743802</v>
      </c>
      <c r="N71" s="108">
        <v>285.26153846153846</v>
      </c>
    </row>
    <row r="72" spans="3:14" x14ac:dyDescent="0.3">
      <c r="C72" s="90" t="s">
        <v>68</v>
      </c>
      <c r="D72" s="90" t="s">
        <v>237</v>
      </c>
      <c r="E72" s="91">
        <v>149</v>
      </c>
      <c r="F72" s="91">
        <v>400</v>
      </c>
      <c r="G72" s="23"/>
      <c r="H72" s="108">
        <v>496604</v>
      </c>
      <c r="I72" s="109">
        <v>3.000378571255971</v>
      </c>
      <c r="J72" s="109">
        <v>8.0547075738415312</v>
      </c>
      <c r="K72" s="23"/>
      <c r="L72" s="108">
        <v>10237</v>
      </c>
      <c r="M72" s="108">
        <v>68.704697986577187</v>
      </c>
      <c r="N72" s="108">
        <v>25.592500000000001</v>
      </c>
    </row>
    <row r="73" spans="3:14" x14ac:dyDescent="0.3">
      <c r="C73" s="90" t="s">
        <v>69</v>
      </c>
      <c r="D73" s="90" t="s">
        <v>239</v>
      </c>
      <c r="E73" s="91">
        <v>235</v>
      </c>
      <c r="F73" s="91">
        <v>766</v>
      </c>
      <c r="G73" s="23"/>
      <c r="H73" s="108">
        <v>301050</v>
      </c>
      <c r="I73" s="109">
        <v>7.8060122903172235</v>
      </c>
      <c r="J73" s="109">
        <v>25.444278359076566</v>
      </c>
      <c r="K73" s="23"/>
      <c r="L73" s="108">
        <v>3387</v>
      </c>
      <c r="M73" s="108">
        <v>14.412765957446808</v>
      </c>
      <c r="N73" s="108">
        <v>4.4216710182767622</v>
      </c>
    </row>
    <row r="74" spans="3:14" x14ac:dyDescent="0.3">
      <c r="C74" s="90" t="s">
        <v>70</v>
      </c>
      <c r="D74" s="90" t="s">
        <v>241</v>
      </c>
      <c r="E74" s="91">
        <v>647</v>
      </c>
      <c r="F74" s="91">
        <v>550</v>
      </c>
      <c r="G74" s="23"/>
      <c r="H74" s="108">
        <v>1595579</v>
      </c>
      <c r="I74" s="109">
        <v>4.0549543457265358</v>
      </c>
      <c r="J74" s="109">
        <v>3.4470245597366223</v>
      </c>
      <c r="K74" s="23"/>
      <c r="L74" s="108">
        <v>10211</v>
      </c>
      <c r="M74" s="108">
        <v>15.782071097372489</v>
      </c>
      <c r="N74" s="108">
        <v>18.565454545454546</v>
      </c>
    </row>
    <row r="75" spans="3:14" x14ac:dyDescent="0.3">
      <c r="C75" s="90" t="s">
        <v>71</v>
      </c>
      <c r="D75" s="90" t="s">
        <v>242</v>
      </c>
      <c r="E75" s="91">
        <v>2081</v>
      </c>
      <c r="F75" s="91">
        <v>500</v>
      </c>
      <c r="G75" s="23"/>
      <c r="H75" s="108">
        <v>1628812</v>
      </c>
      <c r="I75" s="109">
        <v>12.776182886668321</v>
      </c>
      <c r="J75" s="109">
        <v>3.0697219814195864</v>
      </c>
      <c r="K75" s="23"/>
      <c r="L75" s="108">
        <v>46607</v>
      </c>
      <c r="M75" s="108">
        <v>22.396444017299377</v>
      </c>
      <c r="N75" s="108">
        <v>93.213999999999999</v>
      </c>
    </row>
    <row r="76" spans="3:14" x14ac:dyDescent="0.3">
      <c r="C76" s="90" t="s">
        <v>72</v>
      </c>
      <c r="D76" s="90" t="s">
        <v>244</v>
      </c>
      <c r="E76" s="91">
        <v>301</v>
      </c>
      <c r="F76" s="91">
        <v>72</v>
      </c>
      <c r="G76" s="23"/>
      <c r="H76" s="108">
        <v>308432</v>
      </c>
      <c r="I76" s="109">
        <v>9.7590392695958919</v>
      </c>
      <c r="J76" s="109">
        <v>2.3343881309332364</v>
      </c>
      <c r="K76" s="23"/>
      <c r="L76" s="108">
        <v>3650</v>
      </c>
      <c r="M76" s="108">
        <v>12.126245847176079</v>
      </c>
      <c r="N76" s="108">
        <v>50.694444444444443</v>
      </c>
    </row>
    <row r="77" spans="3:14" x14ac:dyDescent="0.3">
      <c r="C77" s="90" t="s">
        <v>73</v>
      </c>
      <c r="D77" s="90" t="s">
        <v>246</v>
      </c>
      <c r="E77" s="91">
        <v>204</v>
      </c>
      <c r="F77" s="91">
        <v>272</v>
      </c>
      <c r="G77" s="23"/>
      <c r="H77" s="108">
        <v>306426</v>
      </c>
      <c r="I77" s="109">
        <v>6.6573985236239741</v>
      </c>
      <c r="J77" s="109">
        <v>8.8765313648319655</v>
      </c>
      <c r="K77" s="23"/>
      <c r="L77" s="108">
        <v>4373</v>
      </c>
      <c r="M77" s="108">
        <v>21.436274509803923</v>
      </c>
      <c r="N77" s="108">
        <v>16.077205882352942</v>
      </c>
    </row>
    <row r="78" spans="3:14" x14ac:dyDescent="0.3">
      <c r="C78" s="90" t="s">
        <v>74</v>
      </c>
      <c r="D78" s="90" t="s">
        <v>248</v>
      </c>
      <c r="E78" s="91">
        <v>566</v>
      </c>
      <c r="F78" s="91">
        <v>253</v>
      </c>
      <c r="G78" s="23"/>
      <c r="H78" s="108">
        <v>656300</v>
      </c>
      <c r="I78" s="109">
        <v>8.6241048301081822</v>
      </c>
      <c r="J78" s="109">
        <v>3.8549443851896998</v>
      </c>
      <c r="K78" s="23"/>
      <c r="L78" s="108">
        <v>11670</v>
      </c>
      <c r="M78" s="108">
        <v>20.618374558303888</v>
      </c>
      <c r="N78" s="108">
        <v>46.126482213438734</v>
      </c>
    </row>
    <row r="79" spans="3:14" x14ac:dyDescent="0.3">
      <c r="C79" s="90" t="s">
        <v>75</v>
      </c>
      <c r="D79" s="90" t="s">
        <v>249</v>
      </c>
      <c r="E79" s="91">
        <v>423</v>
      </c>
      <c r="F79" s="91">
        <v>347</v>
      </c>
      <c r="G79" s="23"/>
      <c r="H79" s="108">
        <v>477476</v>
      </c>
      <c r="I79" s="109">
        <v>8.8590840167882785</v>
      </c>
      <c r="J79" s="109">
        <v>7.2673809783109524</v>
      </c>
      <c r="K79" s="23"/>
      <c r="L79" s="108">
        <v>5929</v>
      </c>
      <c r="M79" s="108">
        <v>14.016548463356974</v>
      </c>
      <c r="N79" s="108">
        <v>17.086455331412104</v>
      </c>
    </row>
    <row r="80" spans="3:14" x14ac:dyDescent="0.3">
      <c r="C80" s="90" t="s">
        <v>76</v>
      </c>
      <c r="D80" s="90" t="s">
        <v>251</v>
      </c>
      <c r="E80" s="91">
        <v>71</v>
      </c>
      <c r="F80" s="91">
        <v>74</v>
      </c>
      <c r="G80" s="23"/>
      <c r="H80" s="108">
        <v>265857</v>
      </c>
      <c r="I80" s="109">
        <v>2.6706086354694443</v>
      </c>
      <c r="J80" s="109">
        <v>2.7834512538695613</v>
      </c>
      <c r="K80" s="23"/>
      <c r="L80" s="108">
        <v>2900</v>
      </c>
      <c r="M80" s="108">
        <v>40.845070422535208</v>
      </c>
      <c r="N80" s="108">
        <v>39.189189189189186</v>
      </c>
    </row>
    <row r="81" spans="3:14" x14ac:dyDescent="0.3">
      <c r="C81" s="90" t="s">
        <v>77</v>
      </c>
      <c r="D81" s="90" t="s">
        <v>252</v>
      </c>
      <c r="E81" s="91">
        <v>216</v>
      </c>
      <c r="F81" s="91">
        <v>150</v>
      </c>
      <c r="G81" s="23"/>
      <c r="H81" s="108">
        <v>230163</v>
      </c>
      <c r="I81" s="109">
        <v>9.3846534847043177</v>
      </c>
      <c r="J81" s="109">
        <v>6.5171204754891106</v>
      </c>
      <c r="K81" s="23"/>
      <c r="L81" s="108">
        <v>1234</v>
      </c>
      <c r="M81" s="108">
        <v>5.7129629629629628</v>
      </c>
      <c r="N81" s="108">
        <v>8.2266666666666666</v>
      </c>
    </row>
    <row r="82" spans="3:14" x14ac:dyDescent="0.3">
      <c r="C82" s="90" t="s">
        <v>78</v>
      </c>
      <c r="D82" s="90" t="s">
        <v>253</v>
      </c>
      <c r="E82" s="91">
        <v>146</v>
      </c>
      <c r="F82" s="91">
        <v>16</v>
      </c>
      <c r="G82" s="23"/>
      <c r="H82" s="108">
        <v>321461</v>
      </c>
      <c r="I82" s="109">
        <v>4.5417640086977888</v>
      </c>
      <c r="J82" s="109">
        <v>0.497727562597018</v>
      </c>
      <c r="K82" s="23"/>
      <c r="L82" s="108">
        <v>2939</v>
      </c>
      <c r="M82" s="108">
        <v>20.13013698630137</v>
      </c>
      <c r="N82" s="108">
        <v>183.6875</v>
      </c>
    </row>
    <row r="83" spans="3:14" x14ac:dyDescent="0.3">
      <c r="C83" s="90" t="s">
        <v>79</v>
      </c>
      <c r="D83" s="90" t="s">
        <v>255</v>
      </c>
      <c r="E83" s="91">
        <v>323</v>
      </c>
      <c r="F83" s="91">
        <v>214</v>
      </c>
      <c r="G83" s="23"/>
      <c r="H83" s="108">
        <v>508357</v>
      </c>
      <c r="I83" s="109">
        <v>6.3538025442749877</v>
      </c>
      <c r="J83" s="109">
        <v>4.2096400757735211</v>
      </c>
      <c r="K83" s="23"/>
      <c r="L83" s="108">
        <v>4244</v>
      </c>
      <c r="M83" s="108">
        <v>13.139318885448917</v>
      </c>
      <c r="N83" s="108">
        <v>19.831775700934578</v>
      </c>
    </row>
    <row r="84" spans="3:14" x14ac:dyDescent="0.3">
      <c r="C84" s="90" t="s">
        <v>80</v>
      </c>
      <c r="D84" s="90" t="s">
        <v>258</v>
      </c>
      <c r="E84" s="91">
        <v>726</v>
      </c>
      <c r="F84" s="91">
        <v>43</v>
      </c>
      <c r="G84" s="23"/>
      <c r="H84" s="108">
        <v>1458346</v>
      </c>
      <c r="I84" s="109">
        <v>4.9782424746939338</v>
      </c>
      <c r="J84" s="109">
        <v>0.2948545818344892</v>
      </c>
      <c r="K84" s="23"/>
      <c r="L84" s="108">
        <v>18306</v>
      </c>
      <c r="M84" s="108">
        <v>25.214876033057852</v>
      </c>
      <c r="N84" s="108">
        <v>425.72093023255815</v>
      </c>
    </row>
    <row r="85" spans="3:14" x14ac:dyDescent="0.3">
      <c r="C85" s="90" t="s">
        <v>81</v>
      </c>
      <c r="D85" s="90" t="s">
        <v>261</v>
      </c>
      <c r="E85" s="91">
        <v>871</v>
      </c>
      <c r="F85" s="91">
        <v>185</v>
      </c>
      <c r="G85" s="23"/>
      <c r="H85" s="108">
        <v>1394515</v>
      </c>
      <c r="I85" s="109">
        <v>6.2458991118776064</v>
      </c>
      <c r="J85" s="109">
        <v>1.3266261029820403</v>
      </c>
      <c r="K85" s="23"/>
      <c r="L85" s="108">
        <v>33381</v>
      </c>
      <c r="M85" s="108">
        <v>38.324913892078072</v>
      </c>
      <c r="N85" s="108">
        <v>180.43783783783783</v>
      </c>
    </row>
    <row r="86" spans="3:14" x14ac:dyDescent="0.3">
      <c r="C86" s="90" t="s">
        <v>82</v>
      </c>
      <c r="D86" s="90" t="s">
        <v>266</v>
      </c>
      <c r="E86" s="91">
        <v>973</v>
      </c>
      <c r="F86" s="91">
        <v>163</v>
      </c>
      <c r="G86" s="23"/>
      <c r="H86" s="108">
        <v>881791</v>
      </c>
      <c r="I86" s="109">
        <v>11.034360749882909</v>
      </c>
      <c r="J86" s="109">
        <v>1.8485105881098809</v>
      </c>
      <c r="K86" s="23"/>
      <c r="L86" s="108">
        <v>3669</v>
      </c>
      <c r="M86" s="108">
        <v>3.7708119218910587</v>
      </c>
      <c r="N86" s="108">
        <v>22.509202453987729</v>
      </c>
    </row>
    <row r="87" spans="3:14" x14ac:dyDescent="0.3">
      <c r="C87" s="90" t="s">
        <v>83</v>
      </c>
      <c r="D87" s="90" t="s">
        <v>267</v>
      </c>
      <c r="E87" s="91">
        <v>527</v>
      </c>
      <c r="F87" s="91">
        <v>241</v>
      </c>
      <c r="G87" s="23"/>
      <c r="H87" s="108">
        <v>1013400</v>
      </c>
      <c r="I87" s="109">
        <v>5.2003157686994275</v>
      </c>
      <c r="J87" s="109">
        <v>2.3781330175646338</v>
      </c>
      <c r="K87" s="23"/>
      <c r="L87" s="108">
        <v>3537</v>
      </c>
      <c r="M87" s="108">
        <v>6.7115749525616701</v>
      </c>
      <c r="N87" s="108">
        <v>14.676348547717842</v>
      </c>
    </row>
    <row r="88" spans="3:14" x14ac:dyDescent="0.3">
      <c r="C88" s="90" t="s">
        <v>84</v>
      </c>
      <c r="D88" s="90" t="s">
        <v>271</v>
      </c>
      <c r="E88" s="91">
        <v>98</v>
      </c>
      <c r="F88" s="91">
        <v>0</v>
      </c>
      <c r="G88" s="23"/>
      <c r="H88" s="108">
        <v>336744</v>
      </c>
      <c r="I88" s="109">
        <v>2.9102226023329298</v>
      </c>
      <c r="J88" s="109">
        <v>0</v>
      </c>
      <c r="K88" s="23"/>
      <c r="L88" s="108">
        <v>507</v>
      </c>
      <c r="M88" s="108">
        <v>5.1734693877551017</v>
      </c>
      <c r="N88" s="108" t="s">
        <v>407</v>
      </c>
    </row>
    <row r="89" spans="3:14" x14ac:dyDescent="0.3">
      <c r="C89" s="90" t="s">
        <v>86</v>
      </c>
      <c r="D89" s="90" t="s">
        <v>273</v>
      </c>
      <c r="E89" s="91">
        <v>865</v>
      </c>
      <c r="F89" s="91">
        <v>1070</v>
      </c>
      <c r="G89" s="23"/>
      <c r="H89" s="108">
        <v>740227</v>
      </c>
      <c r="I89" s="109">
        <v>11.685604551036372</v>
      </c>
      <c r="J89" s="109">
        <v>14.455025282784876</v>
      </c>
      <c r="K89" s="23"/>
      <c r="L89" s="108">
        <v>6441</v>
      </c>
      <c r="M89" s="108">
        <v>7.4462427745664739</v>
      </c>
      <c r="N89" s="108">
        <v>6.0196261682242991</v>
      </c>
    </row>
    <row r="90" spans="3:14" x14ac:dyDescent="0.3">
      <c r="C90" s="90" t="s">
        <v>87</v>
      </c>
      <c r="D90" s="90" t="s">
        <v>274</v>
      </c>
      <c r="E90" s="91">
        <v>113</v>
      </c>
      <c r="F90" s="91">
        <v>293</v>
      </c>
      <c r="G90" s="23"/>
      <c r="H90" s="108">
        <v>231598</v>
      </c>
      <c r="I90" s="109">
        <v>4.8791440340590162</v>
      </c>
      <c r="J90" s="109">
        <v>12.651231875922937</v>
      </c>
      <c r="K90" s="23"/>
      <c r="L90" s="108">
        <v>2915</v>
      </c>
      <c r="M90" s="108">
        <v>25.79646017699115</v>
      </c>
      <c r="N90" s="108">
        <v>9.9488054607508527</v>
      </c>
    </row>
    <row r="91" spans="3:14" x14ac:dyDescent="0.3">
      <c r="C91" s="90" t="s">
        <v>88</v>
      </c>
      <c r="D91" s="90" t="s">
        <v>276</v>
      </c>
      <c r="E91" s="91">
        <v>185</v>
      </c>
      <c r="F91" s="91">
        <v>45</v>
      </c>
      <c r="G91" s="23"/>
      <c r="H91" s="108">
        <v>313929</v>
      </c>
      <c r="I91" s="109">
        <v>5.8930522506681449</v>
      </c>
      <c r="J91" s="109">
        <v>1.4334451420544136</v>
      </c>
      <c r="K91" s="23"/>
      <c r="L91" s="108">
        <v>3331</v>
      </c>
      <c r="M91" s="108">
        <v>18.005405405405405</v>
      </c>
      <c r="N91" s="108">
        <v>74.022222222222226</v>
      </c>
    </row>
    <row r="92" spans="3:14" x14ac:dyDescent="0.3">
      <c r="C92" s="90" t="s">
        <v>89</v>
      </c>
      <c r="D92" s="90" t="s">
        <v>279</v>
      </c>
      <c r="E92" s="91">
        <v>290</v>
      </c>
      <c r="F92" s="91">
        <v>271</v>
      </c>
      <c r="G92" s="23"/>
      <c r="H92" s="108">
        <v>304197</v>
      </c>
      <c r="I92" s="109">
        <v>9.5332958576185831</v>
      </c>
      <c r="J92" s="109">
        <v>8.9087006117746057</v>
      </c>
      <c r="K92" s="23"/>
      <c r="L92" s="108">
        <v>3498</v>
      </c>
      <c r="M92" s="108">
        <v>12.062068965517241</v>
      </c>
      <c r="N92" s="108">
        <v>12.907749077490775</v>
      </c>
    </row>
    <row r="93" spans="3:14" x14ac:dyDescent="0.3">
      <c r="C93" s="90" t="s">
        <v>90</v>
      </c>
      <c r="D93" s="90" t="s">
        <v>280</v>
      </c>
      <c r="E93" s="91">
        <v>456</v>
      </c>
      <c r="F93" s="91">
        <v>53</v>
      </c>
      <c r="G93" s="23"/>
      <c r="H93" s="108">
        <v>265119</v>
      </c>
      <c r="I93" s="109">
        <v>17.199823475495911</v>
      </c>
      <c r="J93" s="109">
        <v>1.9991022899150948</v>
      </c>
      <c r="K93" s="23"/>
      <c r="L93" s="108">
        <v>2964</v>
      </c>
      <c r="M93" s="108">
        <v>6.5</v>
      </c>
      <c r="N93" s="108">
        <v>55.924528301886795</v>
      </c>
    </row>
    <row r="94" spans="3:14" x14ac:dyDescent="0.3">
      <c r="C94" s="90" t="s">
        <v>92</v>
      </c>
      <c r="D94" s="90" t="s">
        <v>282</v>
      </c>
      <c r="E94" s="91">
        <v>444</v>
      </c>
      <c r="F94" s="91">
        <v>379</v>
      </c>
      <c r="G94" s="23"/>
      <c r="H94" s="108">
        <v>390996</v>
      </c>
      <c r="I94" s="109">
        <v>11.355614891200934</v>
      </c>
      <c r="J94" s="109">
        <v>9.6931937922638589</v>
      </c>
      <c r="K94" s="23"/>
      <c r="L94" s="108">
        <v>3598</v>
      </c>
      <c r="M94" s="108">
        <v>8.1036036036036041</v>
      </c>
      <c r="N94" s="108">
        <v>9.4934036939313984</v>
      </c>
    </row>
    <row r="95" spans="3:14" x14ac:dyDescent="0.3">
      <c r="C95" s="90" t="s">
        <v>93</v>
      </c>
      <c r="D95" s="90" t="s">
        <v>284</v>
      </c>
      <c r="E95" s="91">
        <v>69</v>
      </c>
      <c r="F95" s="91">
        <v>0</v>
      </c>
      <c r="G95" s="23"/>
      <c r="H95" s="108">
        <v>276602</v>
      </c>
      <c r="I95" s="109">
        <v>2.4945589692048502</v>
      </c>
      <c r="J95" s="109">
        <v>0</v>
      </c>
      <c r="K95" s="23"/>
      <c r="L95" s="108">
        <v>2058</v>
      </c>
      <c r="M95" s="108">
        <v>29.826086956521738</v>
      </c>
      <c r="N95" s="108" t="s">
        <v>407</v>
      </c>
    </row>
    <row r="96" spans="3:14" x14ac:dyDescent="0.3">
      <c r="C96" s="90" t="s">
        <v>94</v>
      </c>
      <c r="D96" s="90" t="s">
        <v>286</v>
      </c>
      <c r="E96" s="91">
        <v>233</v>
      </c>
      <c r="F96" s="91">
        <v>159</v>
      </c>
      <c r="G96" s="23"/>
      <c r="H96" s="108">
        <v>557827</v>
      </c>
      <c r="I96" s="109">
        <v>4.1769222357469253</v>
      </c>
      <c r="J96" s="109">
        <v>2.8503460750376011</v>
      </c>
      <c r="K96" s="23"/>
      <c r="L96" s="108">
        <v>3821</v>
      </c>
      <c r="M96" s="108">
        <v>16.399141630901287</v>
      </c>
      <c r="N96" s="108">
        <v>24.031446540880502</v>
      </c>
    </row>
    <row r="97" spans="3:14" x14ac:dyDescent="0.3">
      <c r="C97" s="90" t="s">
        <v>95</v>
      </c>
      <c r="D97" s="90" t="s">
        <v>287</v>
      </c>
      <c r="E97" s="91">
        <v>101</v>
      </c>
      <c r="F97" s="91"/>
      <c r="G97" s="23"/>
      <c r="H97" s="108">
        <v>405327</v>
      </c>
      <c r="I97" s="109">
        <v>2.4918152504027615</v>
      </c>
      <c r="J97" s="109">
        <v>0</v>
      </c>
      <c r="K97" s="23"/>
      <c r="L97" s="108">
        <v>6547</v>
      </c>
      <c r="M97" s="108">
        <v>64.821782178217816</v>
      </c>
      <c r="N97" s="108" t="s">
        <v>407</v>
      </c>
    </row>
    <row r="98" spans="3:14" x14ac:dyDescent="0.3">
      <c r="C98" s="90" t="s">
        <v>96</v>
      </c>
      <c r="D98" s="90" t="s">
        <v>291</v>
      </c>
      <c r="E98" s="91">
        <v>511</v>
      </c>
      <c r="F98" s="91"/>
      <c r="G98" s="23"/>
      <c r="H98" s="108">
        <v>453291</v>
      </c>
      <c r="I98" s="109">
        <v>11.273111533209351</v>
      </c>
      <c r="J98" s="109">
        <v>0</v>
      </c>
      <c r="K98" s="23"/>
      <c r="L98" s="108">
        <v>7101</v>
      </c>
      <c r="M98" s="108">
        <v>13.896281800391389</v>
      </c>
      <c r="N98" s="108" t="s">
        <v>407</v>
      </c>
    </row>
    <row r="99" spans="3:14" x14ac:dyDescent="0.3">
      <c r="C99" s="90" t="s">
        <v>97</v>
      </c>
      <c r="D99" s="90" t="s">
        <v>293</v>
      </c>
      <c r="E99" s="91">
        <v>595</v>
      </c>
      <c r="F99" s="91">
        <v>221</v>
      </c>
      <c r="G99" s="23"/>
      <c r="H99" s="108">
        <v>706137</v>
      </c>
      <c r="I99" s="109">
        <v>15.223674726009257</v>
      </c>
      <c r="J99" s="109">
        <v>4.2059826917439533</v>
      </c>
      <c r="K99" s="23"/>
      <c r="L99" s="108">
        <v>942</v>
      </c>
      <c r="M99" s="108">
        <v>1.5831932773109243</v>
      </c>
      <c r="N99" s="108">
        <v>4.2624434389140271</v>
      </c>
    </row>
    <row r="100" spans="3:14" x14ac:dyDescent="0.3">
      <c r="C100" s="90" t="s">
        <v>97</v>
      </c>
      <c r="D100" s="90" t="s">
        <v>294</v>
      </c>
      <c r="E100" s="91">
        <v>480</v>
      </c>
      <c r="F100" s="91">
        <v>76</v>
      </c>
      <c r="G100" s="23"/>
      <c r="H100" s="108">
        <v>706137</v>
      </c>
      <c r="I100" s="109">
        <v>15.223674726009257</v>
      </c>
      <c r="J100" s="109">
        <v>4.2059826917439533</v>
      </c>
      <c r="K100" s="23"/>
      <c r="L100" s="108">
        <v>7991</v>
      </c>
      <c r="M100" s="108">
        <v>16.647916666666667</v>
      </c>
      <c r="N100" s="108">
        <v>105.14473684210526</v>
      </c>
    </row>
    <row r="101" spans="3:14" x14ac:dyDescent="0.3">
      <c r="C101" s="90" t="s">
        <v>98</v>
      </c>
      <c r="D101" s="90" t="s">
        <v>295</v>
      </c>
      <c r="E101" s="91">
        <v>154</v>
      </c>
      <c r="F101" s="91">
        <v>488</v>
      </c>
      <c r="G101" s="23"/>
      <c r="H101" s="108">
        <v>399411</v>
      </c>
      <c r="I101" s="109">
        <v>3.8556774850968054</v>
      </c>
      <c r="J101" s="109">
        <v>12.217990991735331</v>
      </c>
      <c r="K101" s="195"/>
      <c r="L101" s="108">
        <v>5002</v>
      </c>
      <c r="M101" s="108">
        <v>32.480519480519483</v>
      </c>
      <c r="N101" s="108">
        <v>10.25</v>
      </c>
    </row>
    <row r="102" spans="3:14" x14ac:dyDescent="0.3">
      <c r="C102" s="90" t="s">
        <v>99</v>
      </c>
      <c r="D102" s="90" t="s">
        <v>296</v>
      </c>
      <c r="E102" s="91">
        <v>95</v>
      </c>
      <c r="F102" s="91">
        <v>80</v>
      </c>
      <c r="G102" s="23"/>
      <c r="H102" s="108">
        <v>252154</v>
      </c>
      <c r="I102" s="109">
        <v>3.7675388849671232</v>
      </c>
      <c r="J102" s="109">
        <v>3.1726643241828407</v>
      </c>
      <c r="K102" s="195"/>
      <c r="L102" s="108">
        <v>4289</v>
      </c>
      <c r="M102" s="108">
        <v>45.147368421052633</v>
      </c>
      <c r="N102" s="108">
        <v>53.612499999999997</v>
      </c>
    </row>
    <row r="103" spans="3:14" x14ac:dyDescent="0.3">
      <c r="C103" s="183"/>
      <c r="D103" s="183"/>
      <c r="E103" s="184"/>
      <c r="F103" s="184"/>
      <c r="G103" s="22"/>
      <c r="H103" s="185"/>
      <c r="I103" s="186"/>
      <c r="J103" s="186"/>
      <c r="K103" s="137"/>
      <c r="L103" s="185"/>
      <c r="M103" s="185"/>
      <c r="N103" s="185"/>
    </row>
    <row r="104" spans="3:14" x14ac:dyDescent="0.3">
      <c r="C104" s="183" t="s">
        <v>102</v>
      </c>
      <c r="D104" s="183"/>
      <c r="E104" s="189">
        <f>SUM(E7:E102)</f>
        <v>39983</v>
      </c>
      <c r="F104" s="189">
        <f>SUM(F7:F102)</f>
        <v>20477</v>
      </c>
      <c r="G104" s="26"/>
      <c r="H104" s="189">
        <f>SUM(H7:H102)</f>
        <v>63465633</v>
      </c>
      <c r="I104" s="187">
        <f>E104/H104*10000</f>
        <v>6.2999450426973604</v>
      </c>
      <c r="J104" s="187">
        <f>F104/H104*10000</f>
        <v>3.2264706159946437</v>
      </c>
      <c r="K104" s="196"/>
      <c r="L104" s="189">
        <f>SUM(L7:L102)</f>
        <v>679436</v>
      </c>
      <c r="M104" s="190">
        <f>L104/E104</f>
        <v>16.993122076882674</v>
      </c>
      <c r="N104" s="190">
        <f>L104/F104</f>
        <v>33.180446354446453</v>
      </c>
    </row>
    <row r="105" spans="3:14" x14ac:dyDescent="0.3">
      <c r="C105" s="166" t="s">
        <v>437</v>
      </c>
      <c r="D105" s="169"/>
      <c r="E105" s="192">
        <f>MEDIAN(E7:E102)</f>
        <v>234.5</v>
      </c>
      <c r="F105" s="192">
        <f t="shared" ref="F105:N105" si="0">MEDIAN(F7:F102)</f>
        <v>132</v>
      </c>
      <c r="G105" s="194"/>
      <c r="H105" s="192">
        <f t="shared" si="0"/>
        <v>389906.5</v>
      </c>
      <c r="I105" s="193">
        <f t="shared" si="0"/>
        <v>5.9685379442876325</v>
      </c>
      <c r="J105" s="193">
        <f t="shared" si="0"/>
        <v>2.8227601223032321</v>
      </c>
      <c r="K105" s="197"/>
      <c r="L105" s="192">
        <f t="shared" si="0"/>
        <v>4266.5</v>
      </c>
      <c r="M105" s="192">
        <f t="shared" si="0"/>
        <v>17.194256120527307</v>
      </c>
      <c r="N105" s="192">
        <f t="shared" si="0"/>
        <v>29.195512820512821</v>
      </c>
    </row>
    <row r="106" spans="3:14" x14ac:dyDescent="0.3">
      <c r="C106" s="1" t="s">
        <v>462</v>
      </c>
      <c r="D106" s="1"/>
      <c r="E106" s="191">
        <f>AVERAGE(E7:E102)</f>
        <v>416.48958333333331</v>
      </c>
      <c r="F106" s="191">
        <f t="shared" ref="F106:N106" si="1">AVERAGE(F7:F102)</f>
        <v>240.90588235294118</v>
      </c>
      <c r="G106" s="194"/>
      <c r="H106" s="191">
        <f t="shared" si="1"/>
        <v>675166.30851063831</v>
      </c>
      <c r="I106" s="188">
        <f t="shared" si="1"/>
        <v>6.7151810882525345</v>
      </c>
      <c r="J106" s="188">
        <f t="shared" si="1"/>
        <v>4.3248077185922158</v>
      </c>
      <c r="K106" s="197"/>
      <c r="L106" s="191">
        <f t="shared" si="1"/>
        <v>7228.0425531914898</v>
      </c>
      <c r="M106" s="191">
        <f t="shared" si="1"/>
        <v>25.337645530561893</v>
      </c>
      <c r="N106" s="191">
        <f t="shared" si="1"/>
        <v>73.073376672605249</v>
      </c>
    </row>
    <row r="107" spans="3:14" x14ac:dyDescent="0.3">
      <c r="K107" s="107"/>
    </row>
    <row r="108" spans="3:14" x14ac:dyDescent="0.3">
      <c r="K108" s="107"/>
    </row>
    <row r="110" spans="3:14" x14ac:dyDescent="0.3">
      <c r="C110" s="95"/>
      <c r="D110" s="95"/>
      <c r="E110" s="95"/>
      <c r="H110" s="24"/>
      <c r="I110" s="24"/>
      <c r="L110" s="24"/>
      <c r="M110" s="24"/>
      <c r="N110" s="24"/>
    </row>
    <row r="111" spans="3:14" ht="14.4" thickBot="1" x14ac:dyDescent="0.35">
      <c r="C111" s="179" t="s">
        <v>468</v>
      </c>
      <c r="D111" s="180"/>
      <c r="E111" s="180"/>
      <c r="F111" s="61"/>
      <c r="G111" s="61"/>
      <c r="H111" s="61"/>
      <c r="I111" s="61"/>
      <c r="J111" s="61"/>
      <c r="K111" s="61"/>
      <c r="L111" s="61"/>
      <c r="M111" s="61"/>
      <c r="N111" s="61"/>
    </row>
    <row r="112" spans="3:14" x14ac:dyDescent="0.3">
      <c r="C112" s="48"/>
      <c r="D112" s="95"/>
      <c r="E112" s="95"/>
      <c r="H112" s="24"/>
      <c r="I112" s="24"/>
      <c r="L112" s="24"/>
      <c r="M112" s="24"/>
      <c r="N112" s="24"/>
    </row>
    <row r="113" spans="2:14" x14ac:dyDescent="0.3">
      <c r="E113" s="92"/>
      <c r="F113" s="92"/>
      <c r="H113" s="7" t="s">
        <v>465</v>
      </c>
      <c r="I113" s="7"/>
      <c r="J113" s="7"/>
      <c r="K113" s="43"/>
      <c r="L113" s="7" t="s">
        <v>467</v>
      </c>
    </row>
    <row r="114" spans="2:14" x14ac:dyDescent="0.3">
      <c r="C114" s="48" t="s">
        <v>421</v>
      </c>
      <c r="D114" s="48" t="s">
        <v>432</v>
      </c>
      <c r="E114" s="160" t="s">
        <v>470</v>
      </c>
      <c r="F114" s="160" t="s">
        <v>431</v>
      </c>
      <c r="G114" s="4"/>
      <c r="H114" s="161" t="s">
        <v>443</v>
      </c>
      <c r="I114" s="161" t="s">
        <v>470</v>
      </c>
      <c r="J114" s="161" t="s">
        <v>431</v>
      </c>
      <c r="K114" s="4"/>
      <c r="L114" s="161" t="s">
        <v>466</v>
      </c>
      <c r="M114" s="161" t="s">
        <v>470</v>
      </c>
      <c r="N114" s="7" t="s">
        <v>431</v>
      </c>
    </row>
    <row r="115" spans="2:14" x14ac:dyDescent="0.3">
      <c r="B115" s="162" t="s">
        <v>13</v>
      </c>
      <c r="C115" s="162" t="s">
        <v>13</v>
      </c>
      <c r="D115" s="162" t="s">
        <v>102</v>
      </c>
      <c r="E115" s="163">
        <v>449</v>
      </c>
      <c r="F115" s="163">
        <v>466</v>
      </c>
      <c r="G115" s="22"/>
      <c r="H115" s="176">
        <v>699253</v>
      </c>
      <c r="I115" s="177">
        <v>6.4211379858220123</v>
      </c>
      <c r="J115" s="177">
        <v>6.6642545688041386</v>
      </c>
      <c r="K115" s="22"/>
      <c r="L115" s="176">
        <v>4797</v>
      </c>
      <c r="M115" s="176">
        <v>10.683741648106905</v>
      </c>
      <c r="N115" s="176">
        <v>10.293991416309012</v>
      </c>
    </row>
    <row r="116" spans="2:14" x14ac:dyDescent="0.3">
      <c r="B116" s="166" t="s">
        <v>13</v>
      </c>
      <c r="C116" s="166"/>
      <c r="D116" s="166" t="s">
        <v>125</v>
      </c>
      <c r="E116" s="167">
        <v>234</v>
      </c>
      <c r="F116" s="167">
        <v>71</v>
      </c>
      <c r="G116" s="23"/>
      <c r="H116" s="173"/>
      <c r="I116" s="174"/>
      <c r="J116" s="174"/>
      <c r="K116" s="23"/>
      <c r="L116" s="175">
        <v>2098</v>
      </c>
      <c r="M116" s="175">
        <v>8.9658119658119659</v>
      </c>
      <c r="N116" s="175">
        <v>29.549295774647888</v>
      </c>
    </row>
    <row r="117" spans="2:14" x14ac:dyDescent="0.3">
      <c r="B117" s="164" t="s">
        <v>13</v>
      </c>
      <c r="C117" s="164"/>
      <c r="D117" s="164" t="s">
        <v>126</v>
      </c>
      <c r="E117" s="165">
        <v>215</v>
      </c>
      <c r="F117" s="165">
        <v>395</v>
      </c>
      <c r="G117" s="23"/>
      <c r="H117" s="173"/>
      <c r="I117" s="174"/>
      <c r="J117" s="174"/>
      <c r="K117" s="23"/>
      <c r="L117" s="173">
        <v>2516</v>
      </c>
      <c r="M117" s="173">
        <v>11.702325581395348</v>
      </c>
      <c r="N117" s="173">
        <v>6.3696202531645572</v>
      </c>
    </row>
    <row r="118" spans="2:14" x14ac:dyDescent="0.3">
      <c r="B118" s="162" t="s">
        <v>20</v>
      </c>
      <c r="C118" s="162" t="s">
        <v>20</v>
      </c>
      <c r="D118" s="162" t="s">
        <v>102</v>
      </c>
      <c r="E118" s="163">
        <v>503</v>
      </c>
      <c r="F118" s="163">
        <v>192</v>
      </c>
      <c r="G118" s="22"/>
      <c r="H118" s="176">
        <v>309456</v>
      </c>
      <c r="I118" s="177">
        <v>16.254330179411614</v>
      </c>
      <c r="J118" s="177">
        <v>6.2044361718628824</v>
      </c>
      <c r="K118" s="22"/>
      <c r="L118" s="176">
        <v>6757</v>
      </c>
      <c r="M118" s="176">
        <v>13.433399602385686</v>
      </c>
      <c r="N118" s="176">
        <v>35.192708333333336</v>
      </c>
    </row>
    <row r="119" spans="2:14" x14ac:dyDescent="0.3">
      <c r="B119" s="166" t="s">
        <v>20</v>
      </c>
      <c r="C119" s="166"/>
      <c r="D119" s="166" t="s">
        <v>139</v>
      </c>
      <c r="E119" s="167">
        <v>200</v>
      </c>
      <c r="F119" s="167">
        <v>60</v>
      </c>
      <c r="G119" s="23"/>
      <c r="H119" s="173"/>
      <c r="I119" s="174"/>
      <c r="J119" s="174"/>
      <c r="K119" s="23"/>
      <c r="L119" s="175">
        <v>5076</v>
      </c>
      <c r="M119" s="175">
        <v>25.38</v>
      </c>
      <c r="N119" s="175">
        <v>84.6</v>
      </c>
    </row>
    <row r="120" spans="2:14" x14ac:dyDescent="0.3">
      <c r="B120" s="164" t="s">
        <v>20</v>
      </c>
      <c r="C120" s="164"/>
      <c r="D120" s="164" t="s">
        <v>140</v>
      </c>
      <c r="E120" s="165">
        <v>303</v>
      </c>
      <c r="F120" s="165">
        <v>132</v>
      </c>
      <c r="G120" s="23"/>
      <c r="H120" s="173"/>
      <c r="I120" s="174"/>
      <c r="J120" s="174"/>
      <c r="K120" s="23"/>
      <c r="L120" s="173">
        <v>1347</v>
      </c>
      <c r="M120" s="173">
        <v>4.4455445544554459</v>
      </c>
      <c r="N120" s="173">
        <v>10.204545454545455</v>
      </c>
    </row>
    <row r="121" spans="2:14" x14ac:dyDescent="0.3">
      <c r="B121" s="162" t="s">
        <v>61</v>
      </c>
      <c r="C121" s="162" t="s">
        <v>61</v>
      </c>
      <c r="D121" s="162" t="s">
        <v>102</v>
      </c>
      <c r="E121" s="163">
        <v>345</v>
      </c>
      <c r="F121" s="163">
        <v>214</v>
      </c>
      <c r="G121" s="22"/>
      <c r="H121" s="176">
        <v>387637</v>
      </c>
      <c r="I121" s="177">
        <v>8.9000791978061944</v>
      </c>
      <c r="J121" s="177">
        <v>5.5206288357406548</v>
      </c>
      <c r="K121" s="22"/>
      <c r="L121" s="176">
        <v>27548</v>
      </c>
      <c r="M121" s="176">
        <v>79.849275362318835</v>
      </c>
      <c r="N121" s="176">
        <v>128.72897196261681</v>
      </c>
    </row>
    <row r="122" spans="2:14" x14ac:dyDescent="0.3">
      <c r="B122" s="166" t="s">
        <v>61</v>
      </c>
      <c r="C122" s="166"/>
      <c r="D122" s="166" t="s">
        <v>221</v>
      </c>
      <c r="E122" s="167">
        <v>120</v>
      </c>
      <c r="F122" s="167"/>
      <c r="G122" s="23"/>
      <c r="H122" s="173"/>
      <c r="I122" s="174"/>
      <c r="J122" s="174"/>
      <c r="K122" s="23"/>
      <c r="L122" s="175">
        <v>482</v>
      </c>
      <c r="M122" s="175">
        <v>4.0166666666666666</v>
      </c>
      <c r="N122" s="175" t="s">
        <v>407</v>
      </c>
    </row>
    <row r="123" spans="2:14" x14ac:dyDescent="0.3">
      <c r="B123" s="164" t="s">
        <v>61</v>
      </c>
      <c r="C123" s="164"/>
      <c r="D123" s="164" t="s">
        <v>222</v>
      </c>
      <c r="E123" s="165">
        <v>225</v>
      </c>
      <c r="F123" s="165">
        <v>214</v>
      </c>
      <c r="G123" s="23"/>
      <c r="H123" s="173"/>
      <c r="I123" s="174"/>
      <c r="J123" s="174"/>
      <c r="K123" s="23"/>
      <c r="L123" s="173">
        <v>576</v>
      </c>
      <c r="M123" s="173">
        <v>2.56</v>
      </c>
      <c r="N123" s="173">
        <v>2.6915887850467288</v>
      </c>
    </row>
    <row r="124" spans="2:14" x14ac:dyDescent="0.3">
      <c r="B124" s="162" t="s">
        <v>63</v>
      </c>
      <c r="C124" s="162" t="s">
        <v>63</v>
      </c>
      <c r="D124" s="162" t="s">
        <v>102</v>
      </c>
      <c r="E124" s="163">
        <v>60</v>
      </c>
      <c r="F124" s="163">
        <v>33</v>
      </c>
      <c r="G124" s="22"/>
      <c r="H124" s="176">
        <v>284074</v>
      </c>
      <c r="I124" s="177">
        <v>2.1121257137224809</v>
      </c>
      <c r="J124" s="177">
        <v>1.1616691425473644</v>
      </c>
      <c r="K124" s="22"/>
      <c r="L124" s="176">
        <v>847</v>
      </c>
      <c r="M124" s="176">
        <v>14.116666666666667</v>
      </c>
      <c r="N124" s="176">
        <v>25.666666666666668</v>
      </c>
    </row>
    <row r="125" spans="2:14" x14ac:dyDescent="0.3">
      <c r="B125" s="166" t="s">
        <v>63</v>
      </c>
      <c r="C125" s="166"/>
      <c r="D125" s="166" t="s">
        <v>230</v>
      </c>
      <c r="E125" s="167">
        <v>35</v>
      </c>
      <c r="F125" s="167">
        <v>33</v>
      </c>
      <c r="G125" s="23"/>
      <c r="H125" s="173"/>
      <c r="I125" s="174"/>
      <c r="J125" s="174"/>
      <c r="K125" s="23"/>
      <c r="L125" s="175">
        <v>758</v>
      </c>
      <c r="M125" s="175">
        <v>21.657142857142858</v>
      </c>
      <c r="N125" s="175">
        <v>22.969696969696969</v>
      </c>
    </row>
    <row r="126" spans="2:14" x14ac:dyDescent="0.3">
      <c r="B126" s="164" t="s">
        <v>63</v>
      </c>
      <c r="C126" s="164"/>
      <c r="D126" s="164" t="s">
        <v>231</v>
      </c>
      <c r="E126" s="165">
        <v>25</v>
      </c>
      <c r="F126" s="165"/>
      <c r="G126" s="23"/>
      <c r="H126" s="173"/>
      <c r="I126" s="174"/>
      <c r="J126" s="174"/>
      <c r="K126" s="23"/>
      <c r="L126" s="173">
        <v>89</v>
      </c>
      <c r="M126" s="173">
        <v>3.56</v>
      </c>
      <c r="N126" s="173" t="s">
        <v>407</v>
      </c>
    </row>
    <row r="127" spans="2:14" x14ac:dyDescent="0.3">
      <c r="B127" s="162" t="s">
        <v>97</v>
      </c>
      <c r="C127" s="162" t="s">
        <v>97</v>
      </c>
      <c r="D127" s="162" t="s">
        <v>102</v>
      </c>
      <c r="E127" s="163">
        <v>1075</v>
      </c>
      <c r="F127" s="163">
        <v>297</v>
      </c>
      <c r="G127" s="22"/>
      <c r="H127" s="176">
        <v>706137</v>
      </c>
      <c r="I127" s="177">
        <v>15.223674726009257</v>
      </c>
      <c r="J127" s="177">
        <v>4.2059826917439533</v>
      </c>
      <c r="K127" s="22"/>
      <c r="L127" s="176">
        <v>9379</v>
      </c>
      <c r="M127" s="176">
        <v>8.724651162790698</v>
      </c>
      <c r="N127" s="176">
        <v>31.579124579124578</v>
      </c>
    </row>
    <row r="128" spans="2:14" x14ac:dyDescent="0.3">
      <c r="B128" s="166" t="s">
        <v>97</v>
      </c>
      <c r="C128" s="166"/>
      <c r="D128" s="166" t="s">
        <v>293</v>
      </c>
      <c r="E128" s="167">
        <v>595</v>
      </c>
      <c r="F128" s="167">
        <v>221</v>
      </c>
      <c r="G128" s="23"/>
      <c r="H128" s="173"/>
      <c r="I128" s="174"/>
      <c r="J128" s="174"/>
      <c r="K128" s="23"/>
      <c r="L128" s="175">
        <v>942</v>
      </c>
      <c r="M128" s="175">
        <v>1.5831932773109243</v>
      </c>
      <c r="N128" s="175">
        <v>4.2624434389140271</v>
      </c>
    </row>
    <row r="129" spans="2:14" x14ac:dyDescent="0.3">
      <c r="B129" s="164" t="s">
        <v>97</v>
      </c>
      <c r="C129" s="164"/>
      <c r="D129" s="164" t="s">
        <v>294</v>
      </c>
      <c r="E129" s="165">
        <v>480</v>
      </c>
      <c r="F129" s="165">
        <v>76</v>
      </c>
      <c r="G129" s="23"/>
      <c r="H129" s="182"/>
      <c r="I129" s="174"/>
      <c r="J129" s="174"/>
      <c r="K129" s="23"/>
      <c r="L129" s="173">
        <v>7991</v>
      </c>
      <c r="M129" s="173">
        <v>16.647916666666667</v>
      </c>
      <c r="N129" s="173">
        <v>105.14473684210526</v>
      </c>
    </row>
  </sheetData>
  <autoFilter ref="A6:N103">
    <sortState ref="A7:N193">
      <sortCondition ref="C6:C193"/>
    </sortState>
  </autoFilter>
  <mergeCells count="1"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1"/>
  <sheetViews>
    <sheetView showGridLines="0" workbookViewId="0">
      <selection activeCell="C1" sqref="C1"/>
    </sheetView>
  </sheetViews>
  <sheetFormatPr defaultRowHeight="14.4" x14ac:dyDescent="0.3"/>
  <cols>
    <col min="2" max="2" width="9.109375" style="4" hidden="1" customWidth="1"/>
    <col min="3" max="3" width="21.6640625" style="76" bestFit="1" customWidth="1"/>
    <col min="4" max="4" width="0.88671875" style="81" customWidth="1"/>
    <col min="5" max="5" width="12.44140625" style="76" customWidth="1"/>
    <col min="6" max="6" width="1.6640625" style="24" customWidth="1"/>
    <col min="7" max="7" width="13.6640625" style="4" bestFit="1" customWidth="1"/>
    <col min="8" max="8" width="12.88671875" style="4" bestFit="1" customWidth="1"/>
    <col min="9" max="9" width="13.6640625" style="4" customWidth="1"/>
    <col min="10" max="10" width="12.88671875" style="4" bestFit="1" customWidth="1"/>
    <col min="11" max="11" width="1.6640625" style="24" customWidth="1"/>
    <col min="12" max="12" width="14.109375" style="4" bestFit="1" customWidth="1"/>
    <col min="13" max="13" width="11.5546875" style="4" bestFit="1" customWidth="1"/>
    <col min="14" max="14" width="12.109375" style="4" customWidth="1"/>
    <col min="15" max="15" width="12.88671875" style="4" bestFit="1" customWidth="1"/>
    <col min="16" max="16" width="0.88671875" style="81" customWidth="1"/>
    <col min="17" max="18" width="12.88671875" style="4" bestFit="1" customWidth="1"/>
    <col min="19" max="19" width="14" style="4" customWidth="1"/>
    <col min="20" max="20" width="13.109375" style="4" bestFit="1" customWidth="1"/>
  </cols>
  <sheetData>
    <row r="1" spans="2:20" ht="15.6" x14ac:dyDescent="0.3">
      <c r="C1" s="89" t="s">
        <v>297</v>
      </c>
      <c r="D1" s="122"/>
      <c r="E1" s="68"/>
      <c r="P1" s="122"/>
    </row>
    <row r="2" spans="2:20" x14ac:dyDescent="0.3">
      <c r="C2" s="84" t="s">
        <v>426</v>
      </c>
      <c r="D2" s="123"/>
      <c r="E2" s="84"/>
      <c r="P2" s="123"/>
    </row>
    <row r="3" spans="2:20" x14ac:dyDescent="0.3">
      <c r="C3" s="84" t="s">
        <v>427</v>
      </c>
      <c r="D3" s="123"/>
      <c r="E3" s="84"/>
      <c r="P3" s="123"/>
    </row>
    <row r="5" spans="2:20" ht="15" thickBot="1" x14ac:dyDescent="0.35">
      <c r="G5" s="66" t="s">
        <v>418</v>
      </c>
      <c r="H5" s="61"/>
      <c r="I5" s="61"/>
      <c r="J5" s="61"/>
      <c r="L5" s="66" t="s">
        <v>419</v>
      </c>
      <c r="M5" s="61"/>
      <c r="N5" s="61"/>
      <c r="O5" s="61"/>
      <c r="Q5" s="66" t="s">
        <v>297</v>
      </c>
      <c r="R5" s="61"/>
      <c r="S5" s="61"/>
      <c r="T5" s="61"/>
    </row>
    <row r="6" spans="2:20" x14ac:dyDescent="0.3">
      <c r="G6" s="49" t="s">
        <v>411</v>
      </c>
      <c r="H6" s="49"/>
      <c r="I6" s="49" t="s">
        <v>300</v>
      </c>
      <c r="J6" s="49" t="s">
        <v>102</v>
      </c>
      <c r="L6" s="49" t="s">
        <v>411</v>
      </c>
      <c r="M6" s="49"/>
      <c r="N6" s="49" t="s">
        <v>300</v>
      </c>
      <c r="O6" s="49" t="s">
        <v>102</v>
      </c>
      <c r="Q6" s="49" t="s">
        <v>411</v>
      </c>
      <c r="R6" s="49"/>
      <c r="S6" s="49" t="s">
        <v>300</v>
      </c>
      <c r="T6" s="49"/>
    </row>
    <row r="7" spans="2:20" s="72" customFormat="1" ht="27.6" x14ac:dyDescent="0.3">
      <c r="B7" s="2" t="s">
        <v>304</v>
      </c>
      <c r="C7" s="77" t="s">
        <v>421</v>
      </c>
      <c r="D7" s="62"/>
      <c r="E7" s="77" t="s">
        <v>443</v>
      </c>
      <c r="F7" s="81"/>
      <c r="G7" s="41" t="s">
        <v>414</v>
      </c>
      <c r="H7" s="80" t="s">
        <v>299</v>
      </c>
      <c r="I7" s="41" t="s">
        <v>436</v>
      </c>
      <c r="J7" s="80" t="s">
        <v>102</v>
      </c>
      <c r="K7" s="81"/>
      <c r="L7" s="41" t="s">
        <v>414</v>
      </c>
      <c r="M7" s="80" t="s">
        <v>299</v>
      </c>
      <c r="N7" s="41" t="s">
        <v>436</v>
      </c>
      <c r="O7" s="80" t="s">
        <v>102</v>
      </c>
      <c r="P7" s="62"/>
      <c r="Q7" s="41" t="s">
        <v>414</v>
      </c>
      <c r="R7" s="80" t="s">
        <v>299</v>
      </c>
      <c r="S7" s="41" t="s">
        <v>436</v>
      </c>
      <c r="T7" s="80" t="s">
        <v>102</v>
      </c>
    </row>
    <row r="8" spans="2:20" x14ac:dyDescent="0.3">
      <c r="B8" s="3" t="s">
        <v>305</v>
      </c>
      <c r="C8" s="59" t="s">
        <v>1</v>
      </c>
      <c r="D8" s="62"/>
      <c r="E8" s="120">
        <f>VLOOKUP(B8,'City Population Stats'!B:E,4,FALSE)</f>
        <v>572101</v>
      </c>
      <c r="F8" s="74"/>
      <c r="G8" s="75">
        <v>2003300</v>
      </c>
      <c r="H8" s="75">
        <v>8038000</v>
      </c>
      <c r="I8" s="75">
        <v>6511928</v>
      </c>
      <c r="J8" s="78">
        <v>16553228</v>
      </c>
      <c r="K8" s="74"/>
      <c r="L8" s="75">
        <v>0</v>
      </c>
      <c r="M8" s="75">
        <v>0</v>
      </c>
      <c r="N8" s="75">
        <v>0</v>
      </c>
      <c r="O8" s="78">
        <v>0</v>
      </c>
      <c r="P8" s="62"/>
      <c r="Q8" s="75">
        <v>2003300</v>
      </c>
      <c r="R8" s="75">
        <v>8038000</v>
      </c>
      <c r="S8" s="75">
        <v>6511928</v>
      </c>
      <c r="T8" s="78">
        <v>16553228</v>
      </c>
    </row>
    <row r="9" spans="2:20" x14ac:dyDescent="0.3">
      <c r="B9" s="3" t="s">
        <v>306</v>
      </c>
      <c r="C9" s="59" t="s">
        <v>2</v>
      </c>
      <c r="D9" s="62"/>
      <c r="E9" s="120">
        <f>VLOOKUP(B9,'City Population Stats'!B:E,4,FALSE)</f>
        <v>358436</v>
      </c>
      <c r="F9" s="74"/>
      <c r="G9" s="73">
        <v>45647006</v>
      </c>
      <c r="H9" s="73">
        <v>32642</v>
      </c>
      <c r="I9" s="75">
        <v>3634133</v>
      </c>
      <c r="J9" s="78">
        <v>49313781</v>
      </c>
      <c r="K9" s="74"/>
      <c r="L9" s="73">
        <v>0</v>
      </c>
      <c r="M9" s="73">
        <v>0</v>
      </c>
      <c r="N9" s="75">
        <v>0</v>
      </c>
      <c r="O9" s="78">
        <v>0</v>
      </c>
      <c r="P9" s="62"/>
      <c r="Q9" s="73">
        <v>45647006</v>
      </c>
      <c r="R9" s="73">
        <v>32642</v>
      </c>
      <c r="S9" s="75">
        <v>3634133</v>
      </c>
      <c r="T9" s="78">
        <v>49313781</v>
      </c>
    </row>
    <row r="10" spans="2:20" x14ac:dyDescent="0.3">
      <c r="B10" s="3" t="s">
        <v>307</v>
      </c>
      <c r="C10" s="59" t="s">
        <v>3</v>
      </c>
      <c r="D10" s="62"/>
      <c r="E10" s="120">
        <f>VLOOKUP(B10,'City Population Stats'!B:E,4,FALSE)</f>
        <v>301209</v>
      </c>
      <c r="F10" s="74"/>
      <c r="G10" s="73">
        <v>18068562</v>
      </c>
      <c r="H10" s="73">
        <v>5563446</v>
      </c>
      <c r="I10" s="75">
        <v>5400000</v>
      </c>
      <c r="J10" s="78">
        <v>29032008</v>
      </c>
      <c r="K10" s="74"/>
      <c r="L10" s="73">
        <v>1404086</v>
      </c>
      <c r="M10" s="73">
        <v>0</v>
      </c>
      <c r="N10" s="75">
        <v>0</v>
      </c>
      <c r="O10" s="78">
        <v>1404086</v>
      </c>
      <c r="P10" s="62"/>
      <c r="Q10" s="73">
        <v>19472648</v>
      </c>
      <c r="R10" s="73">
        <v>5563446</v>
      </c>
      <c r="S10" s="75">
        <v>5400000</v>
      </c>
      <c r="T10" s="78">
        <v>30436094</v>
      </c>
    </row>
    <row r="11" spans="2:20" x14ac:dyDescent="0.3">
      <c r="B11" s="3" t="s">
        <v>308</v>
      </c>
      <c r="C11" s="59" t="s">
        <v>4</v>
      </c>
      <c r="D11" s="62"/>
      <c r="E11" s="120">
        <f>VLOOKUP(B11,'City Population Stats'!B:E,4,FALSE)</f>
        <v>393408</v>
      </c>
      <c r="F11" s="74"/>
      <c r="G11" s="73">
        <v>17448285</v>
      </c>
      <c r="H11" s="73">
        <v>6194522</v>
      </c>
      <c r="I11" s="75">
        <v>22592644</v>
      </c>
      <c r="J11" s="78">
        <v>46235451</v>
      </c>
      <c r="K11" s="74"/>
      <c r="L11" s="73">
        <v>0</v>
      </c>
      <c r="M11" s="73">
        <v>0</v>
      </c>
      <c r="N11" s="75">
        <v>0</v>
      </c>
      <c r="O11" s="78">
        <v>0</v>
      </c>
      <c r="P11" s="62"/>
      <c r="Q11" s="73">
        <v>17448285</v>
      </c>
      <c r="R11" s="73">
        <v>6194522</v>
      </c>
      <c r="S11" s="75">
        <v>22592644</v>
      </c>
      <c r="T11" s="78">
        <v>46235451</v>
      </c>
    </row>
    <row r="12" spans="2:20" x14ac:dyDescent="0.3">
      <c r="B12" s="3" t="s">
        <v>309</v>
      </c>
      <c r="C12" s="59" t="s">
        <v>5</v>
      </c>
      <c r="D12" s="62"/>
      <c r="E12" s="120">
        <f>VLOOKUP(B12,'City Population Stats'!B:E,4,FALSE)</f>
        <v>232588</v>
      </c>
      <c r="F12" s="74"/>
      <c r="G12" s="73">
        <v>26113235</v>
      </c>
      <c r="H12" s="73">
        <v>15594428</v>
      </c>
      <c r="I12" s="75">
        <v>54328957</v>
      </c>
      <c r="J12" s="78">
        <v>96036620</v>
      </c>
      <c r="K12" s="74"/>
      <c r="L12" s="73">
        <v>0</v>
      </c>
      <c r="M12" s="73">
        <v>0</v>
      </c>
      <c r="N12" s="75">
        <v>0</v>
      </c>
      <c r="O12" s="78">
        <v>0</v>
      </c>
      <c r="P12" s="62"/>
      <c r="Q12" s="73">
        <v>26113235</v>
      </c>
      <c r="R12" s="73">
        <v>15594428</v>
      </c>
      <c r="S12" s="75">
        <v>54328957</v>
      </c>
      <c r="T12" s="78">
        <v>96036620</v>
      </c>
    </row>
    <row r="13" spans="2:20" x14ac:dyDescent="0.3">
      <c r="B13" s="3" t="s">
        <v>310</v>
      </c>
      <c r="C13" s="59" t="s">
        <v>6</v>
      </c>
      <c r="D13" s="62"/>
      <c r="E13" s="120">
        <f>VLOOKUP(B13,'City Population Stats'!B:E,4,FALSE)</f>
        <v>503991</v>
      </c>
      <c r="F13" s="74"/>
      <c r="G13" s="73">
        <v>25389866</v>
      </c>
      <c r="H13" s="73">
        <v>19028781</v>
      </c>
      <c r="I13" s="75">
        <v>10106194</v>
      </c>
      <c r="J13" s="78">
        <v>54524841</v>
      </c>
      <c r="K13" s="74"/>
      <c r="L13" s="73">
        <v>3028527</v>
      </c>
      <c r="M13" s="73">
        <v>4687122</v>
      </c>
      <c r="N13" s="75">
        <v>5318379</v>
      </c>
      <c r="O13" s="78">
        <v>13034028</v>
      </c>
      <c r="P13" s="62"/>
      <c r="Q13" s="73">
        <v>28418393</v>
      </c>
      <c r="R13" s="73">
        <v>23715903</v>
      </c>
      <c r="S13" s="75">
        <v>15424573</v>
      </c>
      <c r="T13" s="78">
        <v>67558869</v>
      </c>
    </row>
    <row r="14" spans="2:20" x14ac:dyDescent="0.3">
      <c r="B14" s="3" t="s">
        <v>311</v>
      </c>
      <c r="C14" s="59" t="s">
        <v>7</v>
      </c>
      <c r="D14" s="62"/>
      <c r="E14" s="120">
        <f>VLOOKUP(B14,'City Population Stats'!B:E,4,FALSE)</f>
        <v>375803</v>
      </c>
      <c r="F14" s="74"/>
      <c r="G14" s="73">
        <v>27458281</v>
      </c>
      <c r="H14" s="73">
        <v>17002702</v>
      </c>
      <c r="I14" s="75">
        <v>24862321</v>
      </c>
      <c r="J14" s="78">
        <v>69323304</v>
      </c>
      <c r="K14" s="74"/>
      <c r="L14" s="73">
        <v>0</v>
      </c>
      <c r="M14" s="73">
        <v>0</v>
      </c>
      <c r="N14" s="75">
        <v>0</v>
      </c>
      <c r="O14" s="78">
        <v>0</v>
      </c>
      <c r="P14" s="62"/>
      <c r="Q14" s="73">
        <v>27458281</v>
      </c>
      <c r="R14" s="73">
        <v>17002702</v>
      </c>
      <c r="S14" s="75">
        <v>24862321</v>
      </c>
      <c r="T14" s="78">
        <v>69323304</v>
      </c>
    </row>
    <row r="15" spans="2:20" x14ac:dyDescent="0.3">
      <c r="B15" s="3" t="s">
        <v>312</v>
      </c>
      <c r="C15" s="59" t="s">
        <v>8</v>
      </c>
      <c r="D15" s="62"/>
      <c r="E15" s="120">
        <f>VLOOKUP(B15,'City Population Stats'!B:E,4,FALSE)</f>
        <v>985370</v>
      </c>
      <c r="F15" s="74"/>
      <c r="G15" s="73">
        <v>55710003</v>
      </c>
      <c r="H15" s="73">
        <v>43369719</v>
      </c>
      <c r="I15" s="75">
        <v>48205794</v>
      </c>
      <c r="J15" s="78">
        <v>147285516</v>
      </c>
      <c r="K15" s="74"/>
      <c r="L15" s="73">
        <v>14815953</v>
      </c>
      <c r="M15" s="73">
        <v>407378</v>
      </c>
      <c r="N15" s="75">
        <v>6761408</v>
      </c>
      <c r="O15" s="78">
        <v>21984739</v>
      </c>
      <c r="P15" s="62"/>
      <c r="Q15" s="73">
        <v>70525956</v>
      </c>
      <c r="R15" s="73">
        <v>43777097</v>
      </c>
      <c r="S15" s="75">
        <v>54967202</v>
      </c>
      <c r="T15" s="78">
        <v>169270255</v>
      </c>
    </row>
    <row r="16" spans="2:20" x14ac:dyDescent="0.3">
      <c r="B16" s="3" t="s">
        <v>313</v>
      </c>
      <c r="C16" s="59" t="s">
        <v>9</v>
      </c>
      <c r="D16" s="62"/>
      <c r="E16" s="120">
        <f>VLOOKUP(B16,'City Population Stats'!B:E,4,FALSE)</f>
        <v>388817</v>
      </c>
      <c r="F16" s="74"/>
      <c r="G16" s="73">
        <v>26706534</v>
      </c>
      <c r="H16" s="73">
        <v>6865883</v>
      </c>
      <c r="I16" s="75">
        <v>3116678</v>
      </c>
      <c r="J16" s="78">
        <v>36689095</v>
      </c>
      <c r="K16" s="74"/>
      <c r="L16" s="73">
        <v>0</v>
      </c>
      <c r="M16" s="73">
        <v>0</v>
      </c>
      <c r="N16" s="75">
        <v>0</v>
      </c>
      <c r="O16" s="78">
        <v>0</v>
      </c>
      <c r="P16" s="62"/>
      <c r="Q16" s="73">
        <v>26706534</v>
      </c>
      <c r="R16" s="73">
        <v>6865883</v>
      </c>
      <c r="S16" s="75">
        <v>3116678</v>
      </c>
      <c r="T16" s="78">
        <v>36689095</v>
      </c>
    </row>
    <row r="17" spans="2:20" x14ac:dyDescent="0.3">
      <c r="B17" s="3" t="s">
        <v>314</v>
      </c>
      <c r="C17" s="59" t="s">
        <v>10</v>
      </c>
      <c r="D17" s="62"/>
      <c r="E17" s="120">
        <f>VLOOKUP(B17,'City Population Stats'!B:E,4,FALSE)</f>
        <v>609422</v>
      </c>
      <c r="F17" s="74"/>
      <c r="G17" s="73">
        <v>22480980</v>
      </c>
      <c r="H17" s="73">
        <v>25898197</v>
      </c>
      <c r="I17" s="75">
        <v>31904000</v>
      </c>
      <c r="J17" s="78">
        <v>80283177</v>
      </c>
      <c r="K17" s="74"/>
      <c r="L17" s="73">
        <v>2236256</v>
      </c>
      <c r="M17" s="73">
        <v>2847771</v>
      </c>
      <c r="N17" s="75">
        <v>1171291</v>
      </c>
      <c r="O17" s="78">
        <v>6255318</v>
      </c>
      <c r="P17" s="62"/>
      <c r="Q17" s="73">
        <v>24717236</v>
      </c>
      <c r="R17" s="73">
        <v>28745968</v>
      </c>
      <c r="S17" s="75">
        <v>33075291</v>
      </c>
      <c r="T17" s="78">
        <v>86538495</v>
      </c>
    </row>
    <row r="18" spans="2:20" x14ac:dyDescent="0.3">
      <c r="B18" s="3" t="s">
        <v>315</v>
      </c>
      <c r="C18" s="59" t="s">
        <v>11</v>
      </c>
      <c r="D18" s="62"/>
      <c r="E18" s="120">
        <f>VLOOKUP(B18,'City Population Stats'!B:E,4,FALSE)</f>
        <v>235833</v>
      </c>
      <c r="F18" s="74"/>
      <c r="G18" s="73">
        <v>12958019</v>
      </c>
      <c r="H18" s="73">
        <v>14290133</v>
      </c>
      <c r="I18" s="75">
        <v>8783402</v>
      </c>
      <c r="J18" s="78">
        <v>36031554</v>
      </c>
      <c r="K18" s="74"/>
      <c r="L18" s="73">
        <v>484629</v>
      </c>
      <c r="M18" s="73">
        <v>0</v>
      </c>
      <c r="N18" s="75">
        <v>0</v>
      </c>
      <c r="O18" s="78">
        <v>484629</v>
      </c>
      <c r="P18" s="62"/>
      <c r="Q18" s="73">
        <v>13442648</v>
      </c>
      <c r="R18" s="73">
        <v>14290133</v>
      </c>
      <c r="S18" s="75">
        <v>8783402</v>
      </c>
      <c r="T18" s="78">
        <v>36516183</v>
      </c>
    </row>
    <row r="19" spans="2:20" x14ac:dyDescent="0.3">
      <c r="B19" s="3" t="s">
        <v>316</v>
      </c>
      <c r="C19" s="59" t="s">
        <v>12</v>
      </c>
      <c r="D19" s="62"/>
      <c r="E19" s="120">
        <f>VLOOKUP(B19,'City Population Stats'!B:E,4,FALSE)</f>
        <v>239077</v>
      </c>
      <c r="F19" s="74"/>
      <c r="G19" s="73">
        <v>30615416</v>
      </c>
      <c r="H19" s="73">
        <v>0</v>
      </c>
      <c r="I19" s="75">
        <v>10950553</v>
      </c>
      <c r="J19" s="78">
        <v>41565969</v>
      </c>
      <c r="K19" s="74"/>
      <c r="L19" s="73">
        <v>0</v>
      </c>
      <c r="M19" s="73">
        <v>0</v>
      </c>
      <c r="N19" s="75">
        <v>0</v>
      </c>
      <c r="O19" s="78">
        <v>0</v>
      </c>
      <c r="P19" s="62"/>
      <c r="Q19" s="73">
        <v>30615416</v>
      </c>
      <c r="R19" s="73">
        <v>0</v>
      </c>
      <c r="S19" s="75">
        <v>10950553</v>
      </c>
      <c r="T19" s="78">
        <v>41565969</v>
      </c>
    </row>
    <row r="20" spans="2:20" x14ac:dyDescent="0.3">
      <c r="B20" s="3" t="s">
        <v>317</v>
      </c>
      <c r="C20" s="59" t="s">
        <v>13</v>
      </c>
      <c r="D20" s="62"/>
      <c r="E20" s="120">
        <f>VLOOKUP(B20,'City Population Stats'!B:E,4,FALSE)</f>
        <v>699253</v>
      </c>
      <c r="F20" s="74"/>
      <c r="G20" s="73">
        <v>45357620</v>
      </c>
      <c r="H20" s="73">
        <v>6578081</v>
      </c>
      <c r="I20" s="75">
        <v>39343751</v>
      </c>
      <c r="J20" s="78">
        <v>91279452</v>
      </c>
      <c r="K20" s="74"/>
      <c r="L20" s="73">
        <v>13403726</v>
      </c>
      <c r="M20" s="73">
        <v>4938681</v>
      </c>
      <c r="N20" s="75">
        <v>206522</v>
      </c>
      <c r="O20" s="78">
        <v>18548929</v>
      </c>
      <c r="P20" s="62"/>
      <c r="Q20" s="73">
        <v>58761346</v>
      </c>
      <c r="R20" s="73">
        <v>11516762</v>
      </c>
      <c r="S20" s="75">
        <v>39550273</v>
      </c>
      <c r="T20" s="78">
        <v>109828381</v>
      </c>
    </row>
    <row r="21" spans="2:20" x14ac:dyDescent="0.3">
      <c r="B21" s="3" t="s">
        <v>318</v>
      </c>
      <c r="C21" s="59" t="s">
        <v>14</v>
      </c>
      <c r="D21" s="62"/>
      <c r="E21" s="120">
        <f>VLOOKUP(B21,'City Population Stats'!B:E,4,FALSE)</f>
        <v>260357</v>
      </c>
      <c r="F21" s="74"/>
      <c r="G21" s="73">
        <v>13644855</v>
      </c>
      <c r="H21" s="73">
        <v>2972773</v>
      </c>
      <c r="I21" s="75">
        <v>3217223</v>
      </c>
      <c r="J21" s="78">
        <v>19834851</v>
      </c>
      <c r="K21" s="74"/>
      <c r="L21" s="73">
        <v>4263224</v>
      </c>
      <c r="M21" s="73">
        <v>1350000</v>
      </c>
      <c r="N21" s="75">
        <v>1255405</v>
      </c>
      <c r="O21" s="78">
        <v>6868629</v>
      </c>
      <c r="P21" s="62"/>
      <c r="Q21" s="73">
        <v>17908079</v>
      </c>
      <c r="R21" s="73">
        <v>4322773</v>
      </c>
      <c r="S21" s="75">
        <v>4472628</v>
      </c>
      <c r="T21" s="78">
        <v>26703480</v>
      </c>
    </row>
    <row r="22" spans="2:20" x14ac:dyDescent="0.3">
      <c r="B22" s="3" t="s">
        <v>319</v>
      </c>
      <c r="C22" s="59" t="s">
        <v>15</v>
      </c>
      <c r="D22" s="62"/>
      <c r="E22" s="120">
        <f>VLOOKUP(B22,'City Population Stats'!B:E,4,FALSE)</f>
        <v>281520</v>
      </c>
      <c r="F22" s="74"/>
      <c r="G22" s="73">
        <v>7479055</v>
      </c>
      <c r="H22" s="73">
        <v>4335197</v>
      </c>
      <c r="I22" s="75">
        <v>8565898</v>
      </c>
      <c r="J22" s="78">
        <v>20380150</v>
      </c>
      <c r="K22" s="74"/>
      <c r="L22" s="73">
        <v>0</v>
      </c>
      <c r="M22" s="73">
        <v>0</v>
      </c>
      <c r="N22" s="75">
        <v>0</v>
      </c>
      <c r="O22" s="78">
        <v>0</v>
      </c>
      <c r="P22" s="62"/>
      <c r="Q22" s="73">
        <v>7479055</v>
      </c>
      <c r="R22" s="73">
        <v>4335197</v>
      </c>
      <c r="S22" s="75">
        <v>8565898</v>
      </c>
      <c r="T22" s="78">
        <v>20380150</v>
      </c>
    </row>
    <row r="23" spans="2:20" x14ac:dyDescent="0.3">
      <c r="B23" s="3" t="s">
        <v>320</v>
      </c>
      <c r="C23" s="59" t="s">
        <v>16</v>
      </c>
      <c r="D23" s="62"/>
      <c r="E23" s="120">
        <f>VLOOKUP(B23,'City Population Stats'!B:E,4,FALSE)</f>
        <v>1115617</v>
      </c>
      <c r="F23" s="74"/>
      <c r="G23" s="73">
        <v>25000000</v>
      </c>
      <c r="H23" s="73">
        <v>15000000</v>
      </c>
      <c r="I23" s="75">
        <v>58800000</v>
      </c>
      <c r="J23" s="78">
        <v>98800000</v>
      </c>
      <c r="K23" s="74"/>
      <c r="L23" s="73">
        <v>23489</v>
      </c>
      <c r="M23" s="73">
        <v>64395</v>
      </c>
      <c r="N23" s="75">
        <v>0</v>
      </c>
      <c r="O23" s="78">
        <v>87884</v>
      </c>
      <c r="P23" s="62"/>
      <c r="Q23" s="73">
        <v>25023489</v>
      </c>
      <c r="R23" s="73">
        <v>15064395</v>
      </c>
      <c r="S23" s="75">
        <v>58800000</v>
      </c>
      <c r="T23" s="78">
        <v>98887884</v>
      </c>
    </row>
    <row r="24" spans="2:20" x14ac:dyDescent="0.3">
      <c r="B24" s="3" t="s">
        <v>321</v>
      </c>
      <c r="C24" s="59" t="s">
        <v>17</v>
      </c>
      <c r="D24" s="62"/>
      <c r="E24" s="120">
        <f>VLOOKUP(B24,'City Population Stats'!B:E,4,FALSE)</f>
        <v>249746</v>
      </c>
      <c r="F24" s="74"/>
      <c r="G24" s="73">
        <v>6285101</v>
      </c>
      <c r="H24" s="73">
        <v>6517761</v>
      </c>
      <c r="I24" s="75">
        <v>2893847</v>
      </c>
      <c r="J24" s="78">
        <v>15696709</v>
      </c>
      <c r="K24" s="74"/>
      <c r="L24" s="73">
        <v>0</v>
      </c>
      <c r="M24" s="73">
        <v>0</v>
      </c>
      <c r="N24" s="75">
        <v>0</v>
      </c>
      <c r="O24" s="78">
        <v>0</v>
      </c>
      <c r="P24" s="62"/>
      <c r="Q24" s="73">
        <v>6285101</v>
      </c>
      <c r="R24" s="73">
        <v>6517761</v>
      </c>
      <c r="S24" s="75">
        <v>2893847</v>
      </c>
      <c r="T24" s="78">
        <v>15696709</v>
      </c>
    </row>
    <row r="25" spans="2:20" x14ac:dyDescent="0.3">
      <c r="B25" s="3" t="s">
        <v>322</v>
      </c>
      <c r="C25" s="59" t="s">
        <v>18</v>
      </c>
      <c r="D25" s="62"/>
      <c r="E25" s="120">
        <f>VLOOKUP(B25,'City Population Stats'!B:E,4,FALSE)</f>
        <v>2740225</v>
      </c>
      <c r="F25" s="74"/>
      <c r="G25" s="73">
        <v>282303480</v>
      </c>
      <c r="H25" s="73">
        <v>124325364</v>
      </c>
      <c r="I25" s="75">
        <v>100892623</v>
      </c>
      <c r="J25" s="78">
        <v>507521467</v>
      </c>
      <c r="K25" s="74"/>
      <c r="L25" s="73">
        <v>1950240</v>
      </c>
      <c r="M25" s="73">
        <v>1423184</v>
      </c>
      <c r="N25" s="75">
        <v>1712511</v>
      </c>
      <c r="O25" s="78">
        <v>5085935</v>
      </c>
      <c r="P25" s="62"/>
      <c r="Q25" s="73">
        <v>284253720</v>
      </c>
      <c r="R25" s="73">
        <v>125748548</v>
      </c>
      <c r="S25" s="75">
        <v>102605134</v>
      </c>
      <c r="T25" s="78">
        <v>512607402</v>
      </c>
    </row>
    <row r="26" spans="2:20" x14ac:dyDescent="0.3">
      <c r="B26" s="3" t="s">
        <v>323</v>
      </c>
      <c r="C26" s="59" t="s">
        <v>19</v>
      </c>
      <c r="D26" s="62"/>
      <c r="E26" s="120">
        <f>VLOOKUP(B26,'City Population Stats'!B:E,4,FALSE)</f>
        <v>275373</v>
      </c>
      <c r="F26" s="74"/>
      <c r="G26" s="73">
        <v>7450635</v>
      </c>
      <c r="H26" s="73">
        <v>4168575</v>
      </c>
      <c r="I26" s="75">
        <v>0</v>
      </c>
      <c r="J26" s="78">
        <v>11619210</v>
      </c>
      <c r="K26" s="74"/>
      <c r="L26" s="73">
        <v>0</v>
      </c>
      <c r="M26" s="73">
        <v>0</v>
      </c>
      <c r="N26" s="75">
        <v>0</v>
      </c>
      <c r="O26" s="78">
        <v>0</v>
      </c>
      <c r="P26" s="62"/>
      <c r="Q26" s="73">
        <v>7450635</v>
      </c>
      <c r="R26" s="73">
        <v>4168575</v>
      </c>
      <c r="S26" s="75">
        <v>0</v>
      </c>
      <c r="T26" s="78">
        <v>11619210</v>
      </c>
    </row>
    <row r="27" spans="2:20" x14ac:dyDescent="0.3">
      <c r="B27" s="3" t="s">
        <v>324</v>
      </c>
      <c r="C27" s="59" t="s">
        <v>20</v>
      </c>
      <c r="D27" s="62"/>
      <c r="E27" s="120">
        <f>VLOOKUP(B27,'City Population Stats'!B:E,4,FALSE)</f>
        <v>309456</v>
      </c>
      <c r="F27" s="74"/>
      <c r="G27" s="73">
        <v>21079366</v>
      </c>
      <c r="H27" s="73">
        <v>18587657</v>
      </c>
      <c r="I27" s="75">
        <v>5831066</v>
      </c>
      <c r="J27" s="78">
        <v>45498089</v>
      </c>
      <c r="K27" s="74"/>
      <c r="L27" s="73">
        <v>994867</v>
      </c>
      <c r="M27" s="73">
        <v>1238536</v>
      </c>
      <c r="N27" s="75">
        <v>0</v>
      </c>
      <c r="O27" s="78">
        <v>2233403</v>
      </c>
      <c r="P27" s="62"/>
      <c r="Q27" s="73">
        <v>22074233</v>
      </c>
      <c r="R27" s="73">
        <v>19826193</v>
      </c>
      <c r="S27" s="75">
        <v>5831066</v>
      </c>
      <c r="T27" s="78">
        <v>47731492</v>
      </c>
    </row>
    <row r="28" spans="2:20" x14ac:dyDescent="0.3">
      <c r="B28" s="3" t="s">
        <v>325</v>
      </c>
      <c r="C28" s="59" t="s">
        <v>21</v>
      </c>
      <c r="D28" s="62"/>
      <c r="E28" s="120">
        <f>VLOOKUP(B28,'City Population Stats'!B:E,4,FALSE)</f>
        <v>376362</v>
      </c>
      <c r="F28" s="74"/>
      <c r="G28" s="73">
        <v>40248615</v>
      </c>
      <c r="H28" s="73">
        <v>674383</v>
      </c>
      <c r="I28" s="75">
        <v>5741272</v>
      </c>
      <c r="J28" s="78">
        <v>46664270</v>
      </c>
      <c r="K28" s="74"/>
      <c r="L28" s="73">
        <v>0</v>
      </c>
      <c r="M28" s="73">
        <v>1000000</v>
      </c>
      <c r="N28" s="75">
        <v>0</v>
      </c>
      <c r="O28" s="78">
        <v>1000000</v>
      </c>
      <c r="P28" s="62"/>
      <c r="Q28" s="73">
        <v>40248615</v>
      </c>
      <c r="R28" s="73">
        <v>1674383</v>
      </c>
      <c r="S28" s="75">
        <v>5741272</v>
      </c>
      <c r="T28" s="78">
        <v>47664270</v>
      </c>
    </row>
    <row r="29" spans="2:20" x14ac:dyDescent="0.3">
      <c r="B29" s="3" t="s">
        <v>326</v>
      </c>
      <c r="C29" s="59" t="s">
        <v>22</v>
      </c>
      <c r="D29" s="62"/>
      <c r="E29" s="120">
        <f>VLOOKUP(B29,'City Population Stats'!B:E,4,FALSE)</f>
        <v>485817</v>
      </c>
      <c r="F29" s="74"/>
      <c r="G29" s="73">
        <v>16819938</v>
      </c>
      <c r="H29" s="73">
        <v>8325002</v>
      </c>
      <c r="I29" s="75">
        <v>9787120</v>
      </c>
      <c r="J29" s="78">
        <v>34932060</v>
      </c>
      <c r="K29" s="74"/>
      <c r="L29" s="73">
        <v>0</v>
      </c>
      <c r="M29" s="73">
        <v>0</v>
      </c>
      <c r="N29" s="75">
        <v>0</v>
      </c>
      <c r="O29" s="78">
        <v>0</v>
      </c>
      <c r="P29" s="62"/>
      <c r="Q29" s="73">
        <v>16819938</v>
      </c>
      <c r="R29" s="73">
        <v>8325002</v>
      </c>
      <c r="S29" s="75">
        <v>9787120</v>
      </c>
      <c r="T29" s="78">
        <v>34932060</v>
      </c>
    </row>
    <row r="30" spans="2:20" x14ac:dyDescent="0.3">
      <c r="B30" s="3" t="s">
        <v>327</v>
      </c>
      <c r="C30" s="59" t="s">
        <v>23</v>
      </c>
      <c r="D30" s="62"/>
      <c r="E30" s="120">
        <f>VLOOKUP(B30,'City Population Stats'!B:E,4,FALSE)</f>
        <v>888145</v>
      </c>
      <c r="F30" s="74"/>
      <c r="G30" s="73">
        <v>32942774</v>
      </c>
      <c r="H30" s="73">
        <v>23863016</v>
      </c>
      <c r="I30" s="75">
        <v>37505034</v>
      </c>
      <c r="J30" s="78">
        <v>94310824</v>
      </c>
      <c r="K30" s="74"/>
      <c r="L30" s="73">
        <v>0</v>
      </c>
      <c r="M30" s="73">
        <v>0</v>
      </c>
      <c r="N30" s="75">
        <v>0</v>
      </c>
      <c r="O30" s="78">
        <v>0</v>
      </c>
      <c r="P30" s="62"/>
      <c r="Q30" s="73">
        <v>32942774</v>
      </c>
      <c r="R30" s="73">
        <v>23863016</v>
      </c>
      <c r="S30" s="75">
        <v>37505034</v>
      </c>
      <c r="T30" s="78">
        <v>94310824</v>
      </c>
    </row>
    <row r="31" spans="2:20" x14ac:dyDescent="0.3">
      <c r="B31" s="3" t="s">
        <v>328</v>
      </c>
      <c r="C31" s="59" t="s">
        <v>24</v>
      </c>
      <c r="D31" s="62"/>
      <c r="E31" s="120">
        <f>VLOOKUP(B31,'City Population Stats'!B:E,4,FALSE)</f>
        <v>329746</v>
      </c>
      <c r="F31" s="74"/>
      <c r="G31" s="73">
        <v>23925579</v>
      </c>
      <c r="H31" s="73">
        <v>0</v>
      </c>
      <c r="I31" s="75">
        <v>73931</v>
      </c>
      <c r="J31" s="78">
        <v>23999510</v>
      </c>
      <c r="K31" s="74"/>
      <c r="L31" s="73">
        <v>0</v>
      </c>
      <c r="M31" s="73">
        <v>0</v>
      </c>
      <c r="N31" s="75">
        <v>0</v>
      </c>
      <c r="O31" s="78">
        <v>0</v>
      </c>
      <c r="P31" s="62"/>
      <c r="Q31" s="73">
        <v>23925579</v>
      </c>
      <c r="R31" s="73">
        <v>0</v>
      </c>
      <c r="S31" s="75">
        <v>73931</v>
      </c>
      <c r="T31" s="78">
        <v>23999510</v>
      </c>
    </row>
    <row r="32" spans="2:20" x14ac:dyDescent="0.3">
      <c r="B32" s="3" t="s">
        <v>329</v>
      </c>
      <c r="C32" s="59" t="s">
        <v>25</v>
      </c>
      <c r="D32" s="62"/>
      <c r="E32" s="120">
        <f>VLOOKUP(B32,'City Population Stats'!B:E,4,FALSE)</f>
        <v>1379343</v>
      </c>
      <c r="F32" s="74"/>
      <c r="G32" s="73">
        <v>31363178</v>
      </c>
      <c r="H32" s="73">
        <v>34609874</v>
      </c>
      <c r="I32" s="75">
        <v>39485195</v>
      </c>
      <c r="J32" s="78">
        <v>105458247</v>
      </c>
      <c r="K32" s="74"/>
      <c r="L32" s="73">
        <v>9327677</v>
      </c>
      <c r="M32" s="73">
        <v>100000</v>
      </c>
      <c r="N32" s="75">
        <v>11937647</v>
      </c>
      <c r="O32" s="78">
        <v>21365324</v>
      </c>
      <c r="P32" s="62"/>
      <c r="Q32" s="73">
        <v>40690855</v>
      </c>
      <c r="R32" s="73">
        <v>34709874</v>
      </c>
      <c r="S32" s="75">
        <v>51422842</v>
      </c>
      <c r="T32" s="78">
        <v>126823571</v>
      </c>
    </row>
    <row r="33" spans="2:20" x14ac:dyDescent="0.3">
      <c r="B33" s="3" t="s">
        <v>330</v>
      </c>
      <c r="C33" s="59" t="s">
        <v>26</v>
      </c>
      <c r="D33" s="62"/>
      <c r="E33" s="120">
        <f>VLOOKUP(B33,'City Population Stats'!B:E,4,FALSE)</f>
        <v>741500</v>
      </c>
      <c r="F33" s="74"/>
      <c r="G33" s="73">
        <v>53099889</v>
      </c>
      <c r="H33" s="73">
        <v>34227950</v>
      </c>
      <c r="I33" s="75">
        <v>21073036</v>
      </c>
      <c r="J33" s="78">
        <v>108400875</v>
      </c>
      <c r="K33" s="74"/>
      <c r="L33" s="73">
        <v>950540</v>
      </c>
      <c r="M33" s="73">
        <v>557180</v>
      </c>
      <c r="N33" s="75">
        <v>0</v>
      </c>
      <c r="O33" s="78">
        <v>1507720</v>
      </c>
      <c r="P33" s="62"/>
      <c r="Q33" s="73">
        <v>54050429</v>
      </c>
      <c r="R33" s="73">
        <v>34785130</v>
      </c>
      <c r="S33" s="75">
        <v>21073036</v>
      </c>
      <c r="T33" s="78">
        <v>109908595</v>
      </c>
    </row>
    <row r="34" spans="2:20" x14ac:dyDescent="0.3">
      <c r="B34" s="3" t="s">
        <v>331</v>
      </c>
      <c r="C34" s="59" t="s">
        <v>27</v>
      </c>
      <c r="D34" s="62"/>
      <c r="E34" s="120">
        <f>VLOOKUP(B34,'City Population Stats'!B:E,4,FALSE)</f>
        <v>228877</v>
      </c>
      <c r="F34" s="74"/>
      <c r="G34" s="73">
        <v>5325893</v>
      </c>
      <c r="H34" s="73">
        <v>4748217</v>
      </c>
      <c r="I34" s="75">
        <v>11022950</v>
      </c>
      <c r="J34" s="78">
        <v>21097060</v>
      </c>
      <c r="K34" s="74"/>
      <c r="L34" s="73">
        <v>3854491</v>
      </c>
      <c r="M34" s="73">
        <v>263147</v>
      </c>
      <c r="N34" s="75">
        <v>0</v>
      </c>
      <c r="O34" s="78">
        <v>4117638</v>
      </c>
      <c r="P34" s="62"/>
      <c r="Q34" s="73">
        <v>9180384</v>
      </c>
      <c r="R34" s="73">
        <v>5011364</v>
      </c>
      <c r="S34" s="75">
        <v>11022950</v>
      </c>
      <c r="T34" s="78">
        <v>25214698</v>
      </c>
    </row>
    <row r="35" spans="2:20" x14ac:dyDescent="0.3">
      <c r="B35" s="3" t="s">
        <v>332</v>
      </c>
      <c r="C35" s="59" t="s">
        <v>28</v>
      </c>
      <c r="D35" s="62"/>
      <c r="E35" s="120">
        <f>VLOOKUP(B35,'City Population Stats'!B:E,4,FALSE)</f>
        <v>660628</v>
      </c>
      <c r="F35" s="74"/>
      <c r="G35" s="73">
        <v>4563768</v>
      </c>
      <c r="H35" s="73">
        <v>0</v>
      </c>
      <c r="I35" s="75">
        <v>24294074</v>
      </c>
      <c r="J35" s="78">
        <v>28857842</v>
      </c>
      <c r="K35" s="74"/>
      <c r="L35" s="73">
        <v>18343720</v>
      </c>
      <c r="M35" s="73">
        <v>1902474</v>
      </c>
      <c r="N35" s="75">
        <v>500000</v>
      </c>
      <c r="O35" s="78">
        <v>20746194</v>
      </c>
      <c r="P35" s="62"/>
      <c r="Q35" s="73">
        <v>22907488</v>
      </c>
      <c r="R35" s="73">
        <v>1902474</v>
      </c>
      <c r="S35" s="75">
        <v>24794074</v>
      </c>
      <c r="T35" s="78">
        <v>49604036</v>
      </c>
    </row>
    <row r="36" spans="2:20" x14ac:dyDescent="0.3">
      <c r="B36" s="3" t="s">
        <v>333</v>
      </c>
      <c r="C36" s="59" t="s">
        <v>29</v>
      </c>
      <c r="D36" s="62"/>
      <c r="E36" s="120">
        <f>VLOOKUP(B36,'City Population Stats'!B:E,4,FALSE)</f>
        <v>279277</v>
      </c>
      <c r="F36" s="74"/>
      <c r="G36" s="73">
        <v>8702848</v>
      </c>
      <c r="H36" s="73">
        <v>8927420</v>
      </c>
      <c r="I36" s="75">
        <v>4454000</v>
      </c>
      <c r="J36" s="78">
        <v>22084268</v>
      </c>
      <c r="K36" s="74"/>
      <c r="L36" s="73">
        <v>35509</v>
      </c>
      <c r="M36" s="73">
        <v>0</v>
      </c>
      <c r="N36" s="75">
        <v>0</v>
      </c>
      <c r="O36" s="78">
        <v>35509</v>
      </c>
      <c r="P36" s="62"/>
      <c r="Q36" s="73">
        <v>8738357</v>
      </c>
      <c r="R36" s="73">
        <v>8927420</v>
      </c>
      <c r="S36" s="75">
        <v>4454000</v>
      </c>
      <c r="T36" s="78">
        <v>22119777</v>
      </c>
    </row>
    <row r="37" spans="2:20" x14ac:dyDescent="0.3">
      <c r="B37" s="3" t="s">
        <v>334</v>
      </c>
      <c r="C37" s="59" t="s">
        <v>30</v>
      </c>
      <c r="D37" s="62"/>
      <c r="E37" s="120">
        <f>VLOOKUP(B37,'City Population Stats'!B:E,4,FALSE)</f>
        <v>702073</v>
      </c>
      <c r="F37" s="74"/>
      <c r="G37" s="73">
        <v>16252001</v>
      </c>
      <c r="H37" s="73">
        <v>13107066</v>
      </c>
      <c r="I37" s="75">
        <v>2022093</v>
      </c>
      <c r="J37" s="78">
        <v>31381160</v>
      </c>
      <c r="K37" s="74"/>
      <c r="L37" s="73">
        <v>0</v>
      </c>
      <c r="M37" s="73">
        <v>0</v>
      </c>
      <c r="N37" s="75">
        <v>0</v>
      </c>
      <c r="O37" s="78">
        <v>0</v>
      </c>
      <c r="P37" s="62"/>
      <c r="Q37" s="73">
        <v>16252001</v>
      </c>
      <c r="R37" s="73">
        <v>13107066</v>
      </c>
      <c r="S37" s="75">
        <v>2022093</v>
      </c>
      <c r="T37" s="78">
        <v>31381160</v>
      </c>
    </row>
    <row r="38" spans="2:20" x14ac:dyDescent="0.3">
      <c r="B38" s="3" t="s">
        <v>335</v>
      </c>
      <c r="C38" s="59" t="s">
        <v>31</v>
      </c>
      <c r="D38" s="62"/>
      <c r="E38" s="120">
        <f>VLOOKUP(B38,'City Population Stats'!B:E,4,FALSE)</f>
        <v>920349</v>
      </c>
      <c r="F38" s="74"/>
      <c r="G38" s="73">
        <v>56167792</v>
      </c>
      <c r="H38" s="73">
        <v>0</v>
      </c>
      <c r="I38" s="75">
        <v>29610183</v>
      </c>
      <c r="J38" s="78">
        <v>85777975</v>
      </c>
      <c r="K38" s="74"/>
      <c r="L38" s="73">
        <v>1196928</v>
      </c>
      <c r="M38" s="73">
        <v>0</v>
      </c>
      <c r="N38" s="75">
        <v>0</v>
      </c>
      <c r="O38" s="78">
        <v>1196928</v>
      </c>
      <c r="P38" s="62"/>
      <c r="Q38" s="73">
        <v>57364720</v>
      </c>
      <c r="R38" s="73">
        <v>0</v>
      </c>
      <c r="S38" s="75">
        <v>29610183</v>
      </c>
      <c r="T38" s="78">
        <v>86974903</v>
      </c>
    </row>
    <row r="39" spans="2:20" x14ac:dyDescent="0.3">
      <c r="B39" s="3" t="s">
        <v>336</v>
      </c>
      <c r="C39" s="59" t="s">
        <v>32</v>
      </c>
      <c r="D39" s="62"/>
      <c r="E39" s="120">
        <f>VLOOKUP(B39,'City Population Stats'!B:E,4,FALSE)</f>
        <v>231567</v>
      </c>
      <c r="F39" s="74"/>
      <c r="G39" s="73">
        <v>13015949</v>
      </c>
      <c r="H39" s="73">
        <v>12447789</v>
      </c>
      <c r="I39" s="75">
        <v>5044321</v>
      </c>
      <c r="J39" s="78">
        <v>30508059</v>
      </c>
      <c r="K39" s="74"/>
      <c r="L39" s="73">
        <v>0</v>
      </c>
      <c r="M39" s="73">
        <v>0</v>
      </c>
      <c r="N39" s="75">
        <v>0</v>
      </c>
      <c r="O39" s="78">
        <v>0</v>
      </c>
      <c r="P39" s="62"/>
      <c r="Q39" s="73">
        <v>13015949</v>
      </c>
      <c r="R39" s="73">
        <v>12447789</v>
      </c>
      <c r="S39" s="75">
        <v>5044321</v>
      </c>
      <c r="T39" s="78">
        <v>30508059</v>
      </c>
    </row>
    <row r="40" spans="2:20" x14ac:dyDescent="0.3">
      <c r="B40" s="3" t="s">
        <v>337</v>
      </c>
      <c r="C40" s="59" t="s">
        <v>33</v>
      </c>
      <c r="D40" s="62"/>
      <c r="E40" s="120">
        <f>VLOOKUP(B40,'City Population Stats'!B:E,4,FALSE)</f>
        <v>533232</v>
      </c>
      <c r="F40" s="74"/>
      <c r="G40" s="73">
        <v>17869746</v>
      </c>
      <c r="H40" s="73">
        <v>0</v>
      </c>
      <c r="I40" s="75">
        <v>1719341</v>
      </c>
      <c r="J40" s="78">
        <v>19589087</v>
      </c>
      <c r="K40" s="74"/>
      <c r="L40" s="73">
        <v>0</v>
      </c>
      <c r="M40" s="73">
        <v>0</v>
      </c>
      <c r="N40" s="75">
        <v>0</v>
      </c>
      <c r="O40" s="78">
        <v>0</v>
      </c>
      <c r="P40" s="62"/>
      <c r="Q40" s="73">
        <v>17869746</v>
      </c>
      <c r="R40" s="73">
        <v>0</v>
      </c>
      <c r="S40" s="75">
        <v>1719341</v>
      </c>
      <c r="T40" s="78">
        <v>19589087</v>
      </c>
    </row>
    <row r="41" spans="2:20" x14ac:dyDescent="0.3">
      <c r="B41" s="3" t="s">
        <v>338</v>
      </c>
      <c r="C41" s="59" t="s">
        <v>34</v>
      </c>
      <c r="D41" s="62"/>
      <c r="E41" s="120">
        <f>VLOOKUP(B41,'City Population Stats'!B:E,4,FALSE)</f>
        <v>248467</v>
      </c>
      <c r="F41" s="74"/>
      <c r="G41" s="73">
        <v>5832446</v>
      </c>
      <c r="H41" s="73">
        <v>5647233</v>
      </c>
      <c r="I41" s="75">
        <v>479965</v>
      </c>
      <c r="J41" s="78">
        <v>11959644</v>
      </c>
      <c r="K41" s="74"/>
      <c r="L41" s="73">
        <v>0</v>
      </c>
      <c r="M41" s="73">
        <v>0</v>
      </c>
      <c r="N41" s="75">
        <v>0</v>
      </c>
      <c r="O41" s="78">
        <v>0</v>
      </c>
      <c r="P41" s="62"/>
      <c r="Q41" s="73">
        <v>5832446</v>
      </c>
      <c r="R41" s="73">
        <v>5647233</v>
      </c>
      <c r="S41" s="75">
        <v>479965</v>
      </c>
      <c r="T41" s="78">
        <v>11959644</v>
      </c>
    </row>
    <row r="42" spans="2:20" x14ac:dyDescent="0.3">
      <c r="B42" s="3" t="s">
        <v>339</v>
      </c>
      <c r="C42" s="59" t="s">
        <v>35</v>
      </c>
      <c r="D42" s="62"/>
      <c r="E42" s="120">
        <f>VLOOKUP(B42,'City Population Stats'!B:E,4,FALSE)</f>
        <v>271521</v>
      </c>
      <c r="F42" s="74"/>
      <c r="G42" s="73">
        <v>13958220</v>
      </c>
      <c r="H42" s="73">
        <v>9047320</v>
      </c>
      <c r="I42" s="75">
        <v>0</v>
      </c>
      <c r="J42" s="78">
        <v>23005540</v>
      </c>
      <c r="K42" s="74"/>
      <c r="L42" s="73">
        <v>0</v>
      </c>
      <c r="M42" s="73">
        <v>0</v>
      </c>
      <c r="N42" s="75">
        <v>0</v>
      </c>
      <c r="O42" s="78">
        <v>0</v>
      </c>
      <c r="P42" s="62"/>
      <c r="Q42" s="73">
        <v>13958220</v>
      </c>
      <c r="R42" s="73">
        <v>9047320</v>
      </c>
      <c r="S42" s="75">
        <v>0</v>
      </c>
      <c r="T42" s="78">
        <v>23005540</v>
      </c>
    </row>
    <row r="43" spans="2:20" x14ac:dyDescent="0.3">
      <c r="B43" s="3" t="s">
        <v>340</v>
      </c>
      <c r="C43" s="59" t="s">
        <v>36</v>
      </c>
      <c r="D43" s="62"/>
      <c r="E43" s="120">
        <f>VLOOKUP(B43,'City Population Stats'!B:E,4,FALSE)</f>
        <v>248267</v>
      </c>
      <c r="F43" s="74"/>
      <c r="G43" s="73">
        <v>7952269</v>
      </c>
      <c r="H43" s="73">
        <v>2654079</v>
      </c>
      <c r="I43" s="75">
        <v>0</v>
      </c>
      <c r="J43" s="78">
        <v>10606348</v>
      </c>
      <c r="K43" s="74"/>
      <c r="L43" s="73">
        <v>0</v>
      </c>
      <c r="M43" s="73">
        <v>0</v>
      </c>
      <c r="N43" s="75">
        <v>0</v>
      </c>
      <c r="O43" s="78">
        <v>0</v>
      </c>
      <c r="P43" s="62"/>
      <c r="Q43" s="73">
        <v>7952269</v>
      </c>
      <c r="R43" s="73">
        <v>2654079</v>
      </c>
      <c r="S43" s="75">
        <v>0</v>
      </c>
      <c r="T43" s="78">
        <v>10606348</v>
      </c>
    </row>
    <row r="44" spans="2:20" x14ac:dyDescent="0.3">
      <c r="B44" s="3" t="s">
        <v>341</v>
      </c>
      <c r="C44" s="59" t="s">
        <v>37</v>
      </c>
      <c r="D44" s="62"/>
      <c r="E44" s="120">
        <f>VLOOKUP(B44,'City Population Stats'!B:E,4,FALSE)</f>
        <v>293622</v>
      </c>
      <c r="F44" s="74"/>
      <c r="G44" s="73">
        <v>9981150</v>
      </c>
      <c r="H44" s="73">
        <v>7902004</v>
      </c>
      <c r="I44" s="75">
        <v>607011</v>
      </c>
      <c r="J44" s="78">
        <v>18490165</v>
      </c>
      <c r="K44" s="74"/>
      <c r="L44" s="73">
        <v>991924</v>
      </c>
      <c r="M44" s="73">
        <v>85000</v>
      </c>
      <c r="N44" s="75">
        <v>1868000</v>
      </c>
      <c r="O44" s="78">
        <v>2944924</v>
      </c>
      <c r="P44" s="62"/>
      <c r="Q44" s="73">
        <v>10973074</v>
      </c>
      <c r="R44" s="73">
        <v>7987004</v>
      </c>
      <c r="S44" s="75">
        <v>2475011</v>
      </c>
      <c r="T44" s="78">
        <v>21435089</v>
      </c>
    </row>
    <row r="45" spans="2:20" x14ac:dyDescent="0.3">
      <c r="B45" s="3" t="s">
        <v>342</v>
      </c>
      <c r="C45" s="59" t="s">
        <v>38</v>
      </c>
      <c r="D45" s="62"/>
      <c r="E45" s="120">
        <f>VLOOKUP(B45,'City Population Stats'!B:E,4,FALSE)</f>
        <v>314232</v>
      </c>
      <c r="F45" s="74"/>
      <c r="G45" s="73">
        <v>22509668</v>
      </c>
      <c r="H45" s="73">
        <v>17211227</v>
      </c>
      <c r="I45" s="75">
        <v>8351051</v>
      </c>
      <c r="J45" s="78">
        <v>48071946</v>
      </c>
      <c r="K45" s="74"/>
      <c r="L45" s="73">
        <v>0</v>
      </c>
      <c r="M45" s="73">
        <v>0</v>
      </c>
      <c r="N45" s="75">
        <v>0</v>
      </c>
      <c r="O45" s="78">
        <v>0</v>
      </c>
      <c r="P45" s="62"/>
      <c r="Q45" s="73">
        <v>22509668</v>
      </c>
      <c r="R45" s="73">
        <v>17211227</v>
      </c>
      <c r="S45" s="75">
        <v>8351051</v>
      </c>
      <c r="T45" s="78">
        <v>48071946</v>
      </c>
    </row>
    <row r="46" spans="2:20" x14ac:dyDescent="0.3">
      <c r="B46" s="3" t="s">
        <v>343</v>
      </c>
      <c r="C46" s="59" t="s">
        <v>39</v>
      </c>
      <c r="D46" s="62"/>
      <c r="E46" s="120">
        <f>VLOOKUP(B46,'City Population Stats'!B:E,4,FALSE)</f>
        <v>237924</v>
      </c>
      <c r="F46" s="74"/>
      <c r="G46" s="73">
        <v>11547837</v>
      </c>
      <c r="H46" s="73">
        <v>207310</v>
      </c>
      <c r="I46" s="75">
        <v>495200</v>
      </c>
      <c r="J46" s="78">
        <v>12250347</v>
      </c>
      <c r="K46" s="74"/>
      <c r="L46" s="73">
        <v>0</v>
      </c>
      <c r="M46" s="73">
        <v>0</v>
      </c>
      <c r="N46" s="75">
        <v>0</v>
      </c>
      <c r="O46" s="78">
        <v>0</v>
      </c>
      <c r="P46" s="62"/>
      <c r="Q46" s="73">
        <v>11547837</v>
      </c>
      <c r="R46" s="73">
        <v>207310</v>
      </c>
      <c r="S46" s="75">
        <v>495200</v>
      </c>
      <c r="T46" s="78">
        <v>12250347</v>
      </c>
    </row>
    <row r="47" spans="2:20" x14ac:dyDescent="0.3">
      <c r="B47" s="3" t="s">
        <v>344</v>
      </c>
      <c r="C47" s="59" t="s">
        <v>40</v>
      </c>
      <c r="D47" s="62"/>
      <c r="E47" s="120">
        <f>VLOOKUP(B47,'City Population Stats'!B:E,4,FALSE)</f>
        <v>995251</v>
      </c>
      <c r="F47" s="74"/>
      <c r="G47" s="73">
        <v>88478947</v>
      </c>
      <c r="H47" s="73">
        <v>0</v>
      </c>
      <c r="I47" s="75">
        <v>0</v>
      </c>
      <c r="J47" s="78">
        <v>88478947</v>
      </c>
      <c r="K47" s="74"/>
      <c r="L47" s="73">
        <v>0</v>
      </c>
      <c r="M47" s="73">
        <v>0</v>
      </c>
      <c r="N47" s="75">
        <v>0</v>
      </c>
      <c r="O47" s="78">
        <v>0</v>
      </c>
      <c r="P47" s="62"/>
      <c r="Q47" s="73">
        <v>88478947</v>
      </c>
      <c r="R47" s="73">
        <v>0</v>
      </c>
      <c r="S47" s="75">
        <v>0</v>
      </c>
      <c r="T47" s="78">
        <v>88478947</v>
      </c>
    </row>
    <row r="48" spans="2:20" x14ac:dyDescent="0.3">
      <c r="B48" s="3" t="s">
        <v>345</v>
      </c>
      <c r="C48" s="59" t="s">
        <v>41</v>
      </c>
      <c r="D48" s="62"/>
      <c r="E48" s="120">
        <f>VLOOKUP(B48,'City Population Stats'!B:E,4,FALSE)</f>
        <v>2419240</v>
      </c>
      <c r="F48" s="74"/>
      <c r="G48" s="73">
        <v>64427633</v>
      </c>
      <c r="H48" s="73">
        <v>16954860</v>
      </c>
      <c r="I48" s="75">
        <v>93689494</v>
      </c>
      <c r="J48" s="78">
        <v>175071987</v>
      </c>
      <c r="K48" s="74"/>
      <c r="L48" s="73">
        <v>16251279</v>
      </c>
      <c r="M48" s="73">
        <v>10562740</v>
      </c>
      <c r="N48" s="75">
        <v>10286860</v>
      </c>
      <c r="O48" s="78">
        <v>37100879</v>
      </c>
      <c r="P48" s="62"/>
      <c r="Q48" s="73">
        <v>80678912</v>
      </c>
      <c r="R48" s="73">
        <v>27517600</v>
      </c>
      <c r="S48" s="75">
        <v>103976354</v>
      </c>
      <c r="T48" s="78">
        <v>212172866</v>
      </c>
    </row>
    <row r="49" spans="2:20" x14ac:dyDescent="0.3">
      <c r="B49" s="3" t="s">
        <v>346</v>
      </c>
      <c r="C49" s="59" t="s">
        <v>42</v>
      </c>
      <c r="D49" s="62"/>
      <c r="E49" s="120">
        <f>VLOOKUP(B49,'City Population Stats'!B:E,4,FALSE)</f>
        <v>278739</v>
      </c>
      <c r="F49" s="74"/>
      <c r="G49" s="73">
        <v>24457455</v>
      </c>
      <c r="H49" s="73">
        <v>3579</v>
      </c>
      <c r="I49" s="75">
        <v>10505046</v>
      </c>
      <c r="J49" s="78">
        <v>34966080</v>
      </c>
      <c r="K49" s="74"/>
      <c r="L49" s="73">
        <v>5514757</v>
      </c>
      <c r="M49" s="73">
        <v>0</v>
      </c>
      <c r="N49" s="75">
        <v>0</v>
      </c>
      <c r="O49" s="78">
        <v>5514757</v>
      </c>
      <c r="P49" s="62"/>
      <c r="Q49" s="73">
        <v>29972212</v>
      </c>
      <c r="R49" s="73">
        <v>3579</v>
      </c>
      <c r="S49" s="75">
        <v>10505046</v>
      </c>
      <c r="T49" s="78">
        <v>40480837</v>
      </c>
    </row>
    <row r="50" spans="2:20" x14ac:dyDescent="0.3">
      <c r="B50" s="3" t="s">
        <v>347</v>
      </c>
      <c r="C50" s="59" t="s">
        <v>43</v>
      </c>
      <c r="D50" s="62"/>
      <c r="E50" s="120">
        <f>VLOOKUP(B50,'City Population Stats'!B:E,4,FALSE)</f>
        <v>250063</v>
      </c>
      <c r="F50" s="74"/>
      <c r="G50" s="73">
        <v>12193916</v>
      </c>
      <c r="H50" s="73">
        <v>0</v>
      </c>
      <c r="I50" s="75">
        <v>6395157</v>
      </c>
      <c r="J50" s="78">
        <v>18589073</v>
      </c>
      <c r="K50" s="74"/>
      <c r="L50" s="73">
        <v>0</v>
      </c>
      <c r="M50" s="73">
        <v>0</v>
      </c>
      <c r="N50" s="75">
        <v>0</v>
      </c>
      <c r="O50" s="78">
        <v>0</v>
      </c>
      <c r="P50" s="62"/>
      <c r="Q50" s="73">
        <v>12193916</v>
      </c>
      <c r="R50" s="73">
        <v>0</v>
      </c>
      <c r="S50" s="75">
        <v>6395157</v>
      </c>
      <c r="T50" s="78">
        <v>18589073</v>
      </c>
    </row>
    <row r="51" spans="2:20" x14ac:dyDescent="0.3">
      <c r="B51" s="3" t="s">
        <v>348</v>
      </c>
      <c r="C51" s="59" t="s">
        <v>44</v>
      </c>
      <c r="D51" s="62"/>
      <c r="E51" s="120">
        <f>VLOOKUP(B51,'City Population Stats'!B:E,4,FALSE)</f>
        <v>937821</v>
      </c>
      <c r="F51" s="74"/>
      <c r="G51" s="73">
        <v>14716814</v>
      </c>
      <c r="H51" s="73">
        <v>15346008</v>
      </c>
      <c r="I51" s="75">
        <v>0</v>
      </c>
      <c r="J51" s="78">
        <v>30062822</v>
      </c>
      <c r="K51" s="74"/>
      <c r="L51" s="73">
        <v>15000</v>
      </c>
      <c r="M51" s="73">
        <v>172000</v>
      </c>
      <c r="N51" s="75">
        <v>0</v>
      </c>
      <c r="O51" s="78">
        <v>187000</v>
      </c>
      <c r="P51" s="62"/>
      <c r="Q51" s="73">
        <v>14731814</v>
      </c>
      <c r="R51" s="73">
        <v>15518008</v>
      </c>
      <c r="S51" s="75">
        <v>0</v>
      </c>
      <c r="T51" s="78">
        <v>30249822</v>
      </c>
    </row>
    <row r="52" spans="2:20" x14ac:dyDescent="0.3">
      <c r="B52" s="3" t="s">
        <v>349</v>
      </c>
      <c r="C52" s="59" t="s">
        <v>45</v>
      </c>
      <c r="D52" s="62"/>
      <c r="E52" s="120">
        <f>VLOOKUP(B52,'City Population Stats'!B:E,4,FALSE)</f>
        <v>281829</v>
      </c>
      <c r="F52" s="74"/>
      <c r="G52" s="73">
        <v>4728000</v>
      </c>
      <c r="H52" s="73">
        <v>0</v>
      </c>
      <c r="I52" s="75">
        <v>1500000</v>
      </c>
      <c r="J52" s="78">
        <v>6228000</v>
      </c>
      <c r="K52" s="74"/>
      <c r="L52" s="73">
        <v>44838</v>
      </c>
      <c r="M52" s="73">
        <v>0</v>
      </c>
      <c r="N52" s="75">
        <v>0</v>
      </c>
      <c r="O52" s="78">
        <v>44838</v>
      </c>
      <c r="P52" s="62"/>
      <c r="Q52" s="73">
        <v>4772838</v>
      </c>
      <c r="R52" s="73">
        <v>0</v>
      </c>
      <c r="S52" s="75">
        <v>1500000</v>
      </c>
      <c r="T52" s="78">
        <v>6272838</v>
      </c>
    </row>
    <row r="53" spans="2:20" x14ac:dyDescent="0.3">
      <c r="B53" s="3" t="s">
        <v>350</v>
      </c>
      <c r="C53" s="59" t="s">
        <v>46</v>
      </c>
      <c r="D53" s="62"/>
      <c r="E53" s="120">
        <f>VLOOKUP(B53,'City Population Stats'!B:E,4,FALSE)</f>
        <v>509608</v>
      </c>
      <c r="F53" s="74"/>
      <c r="G53" s="73">
        <v>30096831</v>
      </c>
      <c r="H53" s="73">
        <v>16900492</v>
      </c>
      <c r="I53" s="75">
        <v>18127349</v>
      </c>
      <c r="J53" s="78">
        <v>65124672</v>
      </c>
      <c r="K53" s="74"/>
      <c r="L53" s="73">
        <v>200023</v>
      </c>
      <c r="M53" s="73">
        <v>0</v>
      </c>
      <c r="N53" s="75">
        <v>0</v>
      </c>
      <c r="O53" s="78">
        <v>200023</v>
      </c>
      <c r="P53" s="62"/>
      <c r="Q53" s="73">
        <v>30296854</v>
      </c>
      <c r="R53" s="73">
        <v>16900492</v>
      </c>
      <c r="S53" s="75">
        <v>18127349</v>
      </c>
      <c r="T53" s="78">
        <v>65324695</v>
      </c>
    </row>
    <row r="54" spans="2:20" x14ac:dyDescent="0.3">
      <c r="B54" s="3" t="s">
        <v>351</v>
      </c>
      <c r="C54" s="59" t="s">
        <v>47</v>
      </c>
      <c r="D54" s="62"/>
      <c r="E54" s="120">
        <f>VLOOKUP(B54,'City Population Stats'!B:E,4,FALSE)</f>
        <v>269616</v>
      </c>
      <c r="F54" s="74"/>
      <c r="G54" s="73">
        <v>8626694</v>
      </c>
      <c r="H54" s="73">
        <v>6907890</v>
      </c>
      <c r="I54" s="75">
        <v>335500</v>
      </c>
      <c r="J54" s="78">
        <v>15870084</v>
      </c>
      <c r="K54" s="74"/>
      <c r="L54" s="73">
        <v>0</v>
      </c>
      <c r="M54" s="73">
        <v>0</v>
      </c>
      <c r="N54" s="75">
        <v>0</v>
      </c>
      <c r="O54" s="78">
        <v>0</v>
      </c>
      <c r="P54" s="62"/>
      <c r="Q54" s="73">
        <v>8626694</v>
      </c>
      <c r="R54" s="73">
        <v>6907890</v>
      </c>
      <c r="S54" s="75">
        <v>335500</v>
      </c>
      <c r="T54" s="78">
        <v>15870084</v>
      </c>
    </row>
    <row r="55" spans="2:20" x14ac:dyDescent="0.3">
      <c r="B55" s="3" t="s">
        <v>352</v>
      </c>
      <c r="C55" s="59" t="s">
        <v>48</v>
      </c>
      <c r="D55" s="62"/>
      <c r="E55" s="120">
        <f>VLOOKUP(B55,'City Population Stats'!B:E,4,FALSE)</f>
        <v>323809</v>
      </c>
      <c r="F55" s="74"/>
      <c r="G55" s="73">
        <v>11299973</v>
      </c>
      <c r="H55" s="73">
        <v>9688675</v>
      </c>
      <c r="I55" s="75">
        <v>1697777</v>
      </c>
      <c r="J55" s="78">
        <v>22686425</v>
      </c>
      <c r="K55" s="74"/>
      <c r="L55" s="73">
        <v>163957</v>
      </c>
      <c r="M55" s="73">
        <v>0</v>
      </c>
      <c r="N55" s="75">
        <v>0</v>
      </c>
      <c r="O55" s="78">
        <v>163957</v>
      </c>
      <c r="P55" s="62"/>
      <c r="Q55" s="73">
        <v>11463930</v>
      </c>
      <c r="R55" s="73">
        <v>9688675</v>
      </c>
      <c r="S55" s="75">
        <v>1697777</v>
      </c>
      <c r="T55" s="78">
        <v>22850382</v>
      </c>
    </row>
    <row r="56" spans="2:20" x14ac:dyDescent="0.3">
      <c r="B56" s="3" t="s">
        <v>353</v>
      </c>
      <c r="C56" s="59" t="s">
        <v>49</v>
      </c>
      <c r="D56" s="62"/>
      <c r="E56" s="120">
        <f>VLOOKUP(B56,'City Population Stats'!B:E,4,FALSE)</f>
        <v>293761</v>
      </c>
      <c r="F56" s="74"/>
      <c r="G56" s="73">
        <v>10532373</v>
      </c>
      <c r="H56" s="73">
        <v>7891653</v>
      </c>
      <c r="I56" s="75">
        <v>6520234</v>
      </c>
      <c r="J56" s="78">
        <v>24944260</v>
      </c>
      <c r="K56" s="74"/>
      <c r="L56" s="73">
        <v>2966790</v>
      </c>
      <c r="M56" s="73">
        <v>0</v>
      </c>
      <c r="N56" s="75">
        <v>0</v>
      </c>
      <c r="O56" s="78">
        <v>2966790</v>
      </c>
      <c r="P56" s="62"/>
      <c r="Q56" s="73">
        <v>13499163</v>
      </c>
      <c r="R56" s="73">
        <v>7891653</v>
      </c>
      <c r="S56" s="75">
        <v>6520234</v>
      </c>
      <c r="T56" s="78">
        <v>27911050</v>
      </c>
    </row>
    <row r="57" spans="2:20" x14ac:dyDescent="0.3">
      <c r="B57" s="3" t="s">
        <v>354</v>
      </c>
      <c r="C57" s="59" t="s">
        <v>50</v>
      </c>
      <c r="D57" s="62"/>
      <c r="E57" s="120">
        <f>VLOOKUP(B57,'City Population Stats'!B:E,4,FALSE)</f>
        <v>473567</v>
      </c>
      <c r="F57" s="74"/>
      <c r="G57" s="73">
        <v>31598358</v>
      </c>
      <c r="H57" s="73">
        <v>18332035</v>
      </c>
      <c r="I57" s="75">
        <v>20746672</v>
      </c>
      <c r="J57" s="78">
        <v>70677065</v>
      </c>
      <c r="K57" s="74"/>
      <c r="L57" s="73">
        <v>0</v>
      </c>
      <c r="M57" s="73">
        <v>20061</v>
      </c>
      <c r="N57" s="75">
        <v>0</v>
      </c>
      <c r="O57" s="78">
        <v>20061</v>
      </c>
      <c r="P57" s="62"/>
      <c r="Q57" s="73">
        <v>31598358</v>
      </c>
      <c r="R57" s="73">
        <v>18352096</v>
      </c>
      <c r="S57" s="75">
        <v>20746672</v>
      </c>
      <c r="T57" s="78">
        <v>70697126</v>
      </c>
    </row>
    <row r="58" spans="2:20" x14ac:dyDescent="0.3">
      <c r="B58" s="3" t="s">
        <v>355</v>
      </c>
      <c r="C58" s="59" t="s">
        <v>51</v>
      </c>
      <c r="D58" s="62"/>
      <c r="E58" s="120">
        <f>VLOOKUP(B58,'City Population Stats'!B:E,4,FALSE)</f>
        <v>3967152</v>
      </c>
      <c r="F58" s="74"/>
      <c r="G58" s="73">
        <v>188249106</v>
      </c>
      <c r="H58" s="73">
        <v>131089534</v>
      </c>
      <c r="I58" s="75">
        <v>74217310</v>
      </c>
      <c r="J58" s="78">
        <v>393555950</v>
      </c>
      <c r="K58" s="74"/>
      <c r="L58" s="73">
        <v>2920331</v>
      </c>
      <c r="M58" s="73">
        <v>170000</v>
      </c>
      <c r="N58" s="75">
        <v>6600000</v>
      </c>
      <c r="O58" s="78">
        <v>9690331</v>
      </c>
      <c r="P58" s="62"/>
      <c r="Q58" s="73">
        <v>191169437</v>
      </c>
      <c r="R58" s="73">
        <v>131259534</v>
      </c>
      <c r="S58" s="75">
        <v>80817310</v>
      </c>
      <c r="T58" s="78">
        <v>403246281</v>
      </c>
    </row>
    <row r="59" spans="2:20" x14ac:dyDescent="0.3">
      <c r="B59" s="3" t="s">
        <v>356</v>
      </c>
      <c r="C59" s="59" t="s">
        <v>52</v>
      </c>
      <c r="D59" s="62"/>
      <c r="E59" s="120">
        <f>VLOOKUP(B59,'City Population Stats'!B:E,4,FALSE)</f>
        <v>627770</v>
      </c>
      <c r="F59" s="74"/>
      <c r="G59" s="73">
        <v>25252400</v>
      </c>
      <c r="H59" s="73">
        <v>0</v>
      </c>
      <c r="I59" s="75">
        <v>3598000</v>
      </c>
      <c r="J59" s="78">
        <v>28850400</v>
      </c>
      <c r="K59" s="74"/>
      <c r="L59" s="73">
        <v>5299515</v>
      </c>
      <c r="M59" s="73">
        <v>6911479</v>
      </c>
      <c r="N59" s="75">
        <v>2584441</v>
      </c>
      <c r="O59" s="78">
        <v>14795435</v>
      </c>
      <c r="P59" s="62"/>
      <c r="Q59" s="73">
        <v>30551915</v>
      </c>
      <c r="R59" s="73">
        <v>6911479</v>
      </c>
      <c r="S59" s="75">
        <v>6182441</v>
      </c>
      <c r="T59" s="78">
        <v>43645835</v>
      </c>
    </row>
    <row r="60" spans="2:20" x14ac:dyDescent="0.3">
      <c r="B60" s="3" t="s">
        <v>357</v>
      </c>
      <c r="C60" s="59" t="s">
        <v>53</v>
      </c>
      <c r="D60" s="62"/>
      <c r="E60" s="120">
        <f>VLOOKUP(B60,'City Population Stats'!B:E,4,FALSE)</f>
        <v>264518</v>
      </c>
      <c r="F60" s="74"/>
      <c r="G60" s="73">
        <v>8000000</v>
      </c>
      <c r="H60" s="73">
        <v>4000000</v>
      </c>
      <c r="I60" s="75">
        <v>739739</v>
      </c>
      <c r="J60" s="78">
        <v>12739739</v>
      </c>
      <c r="K60" s="74"/>
      <c r="L60" s="73">
        <v>20126</v>
      </c>
      <c r="M60" s="73">
        <v>0</v>
      </c>
      <c r="N60" s="75">
        <v>0</v>
      </c>
      <c r="O60" s="78">
        <v>20126</v>
      </c>
      <c r="P60" s="62"/>
      <c r="Q60" s="73">
        <v>8020126</v>
      </c>
      <c r="R60" s="73">
        <v>4000000</v>
      </c>
      <c r="S60" s="75">
        <v>739739</v>
      </c>
      <c r="T60" s="78">
        <v>12759865</v>
      </c>
    </row>
    <row r="61" spans="2:20" x14ac:dyDescent="0.3">
      <c r="B61" s="3" t="s">
        <v>358</v>
      </c>
      <c r="C61" s="59" t="s">
        <v>54</v>
      </c>
      <c r="D61" s="62"/>
      <c r="E61" s="120">
        <f>VLOOKUP(B61,'City Population Stats'!B:E,4,FALSE)</f>
        <v>264742</v>
      </c>
      <c r="F61" s="74"/>
      <c r="G61" s="73">
        <v>19050255</v>
      </c>
      <c r="H61" s="73">
        <v>4136961</v>
      </c>
      <c r="I61" s="75">
        <v>25574236</v>
      </c>
      <c r="J61" s="78">
        <v>48761452</v>
      </c>
      <c r="K61" s="74"/>
      <c r="L61" s="73">
        <v>268761</v>
      </c>
      <c r="M61" s="73">
        <v>0</v>
      </c>
      <c r="N61" s="75">
        <v>0</v>
      </c>
      <c r="O61" s="78">
        <v>268761</v>
      </c>
      <c r="P61" s="62"/>
      <c r="Q61" s="73">
        <v>19319016</v>
      </c>
      <c r="R61" s="73">
        <v>4136961</v>
      </c>
      <c r="S61" s="75">
        <v>25574236</v>
      </c>
      <c r="T61" s="78">
        <v>49030213</v>
      </c>
    </row>
    <row r="62" spans="2:20" x14ac:dyDescent="0.3">
      <c r="B62" s="3" t="s">
        <v>359</v>
      </c>
      <c r="C62" s="59" t="s">
        <v>55</v>
      </c>
      <c r="D62" s="62"/>
      <c r="E62" s="120">
        <f>VLOOKUP(B62,'City Population Stats'!B:E,4,FALSE)</f>
        <v>652804</v>
      </c>
      <c r="F62" s="74"/>
      <c r="G62" s="73">
        <v>7950500</v>
      </c>
      <c r="H62" s="73">
        <v>18295000</v>
      </c>
      <c r="I62" s="75">
        <v>4300000</v>
      </c>
      <c r="J62" s="78">
        <v>30545500</v>
      </c>
      <c r="K62" s="74"/>
      <c r="L62" s="73">
        <v>5717746</v>
      </c>
      <c r="M62" s="73">
        <v>3623595</v>
      </c>
      <c r="N62" s="75">
        <v>3943964</v>
      </c>
      <c r="O62" s="78">
        <v>13285305</v>
      </c>
      <c r="P62" s="62"/>
      <c r="Q62" s="73">
        <v>13668246</v>
      </c>
      <c r="R62" s="73">
        <v>21918595</v>
      </c>
      <c r="S62" s="75">
        <v>8243964</v>
      </c>
      <c r="T62" s="78">
        <v>43830805</v>
      </c>
    </row>
    <row r="63" spans="2:20" x14ac:dyDescent="0.3">
      <c r="B63" s="3" t="s">
        <v>360</v>
      </c>
      <c r="C63" s="59" t="s">
        <v>56</v>
      </c>
      <c r="D63" s="62"/>
      <c r="E63" s="120">
        <f>VLOOKUP(B63,'City Population Stats'!B:E,4,FALSE)</f>
        <v>514144</v>
      </c>
      <c r="F63" s="74"/>
      <c r="G63" s="73">
        <v>21454332</v>
      </c>
      <c r="H63" s="73">
        <v>8452869</v>
      </c>
      <c r="I63" s="75">
        <v>9668318</v>
      </c>
      <c r="J63" s="78">
        <v>39575519</v>
      </c>
      <c r="K63" s="74"/>
      <c r="L63" s="73">
        <v>1255</v>
      </c>
      <c r="M63" s="73">
        <v>6100</v>
      </c>
      <c r="N63" s="75">
        <v>1800</v>
      </c>
      <c r="O63" s="78">
        <v>9155</v>
      </c>
      <c r="P63" s="62"/>
      <c r="Q63" s="73">
        <v>21455587</v>
      </c>
      <c r="R63" s="73">
        <v>8458969</v>
      </c>
      <c r="S63" s="75">
        <v>9670118</v>
      </c>
      <c r="T63" s="78">
        <v>39584674</v>
      </c>
    </row>
    <row r="64" spans="2:20" x14ac:dyDescent="0.3">
      <c r="B64" s="3" t="s">
        <v>361</v>
      </c>
      <c r="C64" s="59" t="s">
        <v>57</v>
      </c>
      <c r="D64" s="62"/>
      <c r="E64" s="120">
        <f>VLOOKUP(B64,'City Population Stats'!B:E,4,FALSE)</f>
        <v>461859</v>
      </c>
      <c r="F64" s="74"/>
      <c r="G64" s="73">
        <v>36745661</v>
      </c>
      <c r="H64" s="73">
        <v>16038000</v>
      </c>
      <c r="I64" s="75">
        <v>1547441</v>
      </c>
      <c r="J64" s="78">
        <v>54331102</v>
      </c>
      <c r="K64" s="74"/>
      <c r="L64" s="73">
        <v>455574</v>
      </c>
      <c r="M64" s="73">
        <v>0</v>
      </c>
      <c r="N64" s="75">
        <v>0</v>
      </c>
      <c r="O64" s="78">
        <v>455574</v>
      </c>
      <c r="P64" s="62"/>
      <c r="Q64" s="73">
        <v>37201235</v>
      </c>
      <c r="R64" s="73">
        <v>16038000</v>
      </c>
      <c r="S64" s="75">
        <v>1547441</v>
      </c>
      <c r="T64" s="78">
        <v>54786676</v>
      </c>
    </row>
    <row r="65" spans="2:20" x14ac:dyDescent="0.3">
      <c r="B65" s="3" t="s">
        <v>362</v>
      </c>
      <c r="C65" s="59" t="s">
        <v>58</v>
      </c>
      <c r="D65" s="62"/>
      <c r="E65" s="120">
        <f>VLOOKUP(B65,'City Population Stats'!B:E,4,FALSE)</f>
        <v>588573</v>
      </c>
      <c r="F65" s="74"/>
      <c r="G65" s="73">
        <v>17382200</v>
      </c>
      <c r="H65" s="73">
        <v>39306107</v>
      </c>
      <c r="I65" s="75">
        <v>5146103</v>
      </c>
      <c r="J65" s="78">
        <v>61834410</v>
      </c>
      <c r="K65" s="74"/>
      <c r="L65" s="73">
        <v>1100000</v>
      </c>
      <c r="M65" s="73">
        <v>3900000</v>
      </c>
      <c r="N65" s="75">
        <v>0</v>
      </c>
      <c r="O65" s="78">
        <v>5000000</v>
      </c>
      <c r="P65" s="62"/>
      <c r="Q65" s="73">
        <v>18482200</v>
      </c>
      <c r="R65" s="73">
        <v>43206107</v>
      </c>
      <c r="S65" s="75">
        <v>5146103</v>
      </c>
      <c r="T65" s="78">
        <v>66834410</v>
      </c>
    </row>
    <row r="66" spans="2:20" x14ac:dyDescent="0.3">
      <c r="B66" s="3" t="s">
        <v>363</v>
      </c>
      <c r="C66" s="59" t="s">
        <v>59</v>
      </c>
      <c r="D66" s="62"/>
      <c r="E66" s="120">
        <f>VLOOKUP(B66,'City Population Stats'!B:E,4,FALSE)</f>
        <v>424175</v>
      </c>
      <c r="F66" s="74"/>
      <c r="G66" s="73">
        <v>63746801</v>
      </c>
      <c r="H66" s="73">
        <v>35956078</v>
      </c>
      <c r="I66" s="75">
        <v>26271056</v>
      </c>
      <c r="J66" s="78">
        <v>125973935</v>
      </c>
      <c r="K66" s="74"/>
      <c r="L66" s="73">
        <v>3927901</v>
      </c>
      <c r="M66" s="73">
        <v>0</v>
      </c>
      <c r="N66" s="75">
        <v>0</v>
      </c>
      <c r="O66" s="78">
        <v>3927901</v>
      </c>
      <c r="P66" s="62"/>
      <c r="Q66" s="73">
        <v>67674702</v>
      </c>
      <c r="R66" s="73">
        <v>35956078</v>
      </c>
      <c r="S66" s="75">
        <v>26271056</v>
      </c>
      <c r="T66" s="78">
        <v>129901836</v>
      </c>
    </row>
    <row r="67" spans="2:20" x14ac:dyDescent="0.3">
      <c r="B67" s="3" t="s">
        <v>364</v>
      </c>
      <c r="C67" s="59" t="s">
        <v>60</v>
      </c>
      <c r="D67" s="62"/>
      <c r="E67" s="120">
        <f>VLOOKUP(B67,'City Population Stats'!B:E,4,FALSE)</f>
        <v>696653</v>
      </c>
      <c r="F67" s="74"/>
      <c r="G67" s="73">
        <v>1743520</v>
      </c>
      <c r="H67" s="73">
        <v>0</v>
      </c>
      <c r="I67" s="75">
        <v>27852816</v>
      </c>
      <c r="J67" s="78">
        <v>29596336</v>
      </c>
      <c r="K67" s="74"/>
      <c r="L67" s="73">
        <v>2144694</v>
      </c>
      <c r="M67" s="73">
        <v>148571</v>
      </c>
      <c r="N67" s="75">
        <v>0</v>
      </c>
      <c r="O67" s="78">
        <v>2293265</v>
      </c>
      <c r="P67" s="62"/>
      <c r="Q67" s="73">
        <v>3888214</v>
      </c>
      <c r="R67" s="73">
        <v>148571</v>
      </c>
      <c r="S67" s="75">
        <v>27852816</v>
      </c>
      <c r="T67" s="78">
        <v>31889601</v>
      </c>
    </row>
    <row r="68" spans="2:20" x14ac:dyDescent="0.3">
      <c r="B68" s="3" t="s">
        <v>365</v>
      </c>
      <c r="C68" s="59" t="s">
        <v>61</v>
      </c>
      <c r="D68" s="62"/>
      <c r="E68" s="120">
        <f>VLOOKUP(B68,'City Population Stats'!B:E,4,FALSE)</f>
        <v>387637</v>
      </c>
      <c r="F68" s="74"/>
      <c r="G68" s="73">
        <v>14739132</v>
      </c>
      <c r="H68" s="73">
        <v>6232947</v>
      </c>
      <c r="I68" s="75">
        <v>3473262</v>
      </c>
      <c r="J68" s="78">
        <v>24445341</v>
      </c>
      <c r="K68" s="74"/>
      <c r="L68" s="73">
        <v>11219558</v>
      </c>
      <c r="M68" s="73">
        <v>35053239</v>
      </c>
      <c r="N68" s="75">
        <v>444422</v>
      </c>
      <c r="O68" s="78">
        <v>46717219</v>
      </c>
      <c r="P68" s="62"/>
      <c r="Q68" s="73">
        <v>25958690</v>
      </c>
      <c r="R68" s="73">
        <v>41286186</v>
      </c>
      <c r="S68" s="75">
        <v>3917684</v>
      </c>
      <c r="T68" s="78">
        <v>71162560</v>
      </c>
    </row>
    <row r="69" spans="2:20" x14ac:dyDescent="0.3">
      <c r="B69" s="3" t="s">
        <v>366</v>
      </c>
      <c r="C69" s="59" t="s">
        <v>62</v>
      </c>
      <c r="D69" s="62"/>
      <c r="E69" s="120">
        <f>VLOOKUP(B69,'City Population Stats'!B:E,4,FALSE)</f>
        <v>8502614</v>
      </c>
      <c r="F69" s="74"/>
      <c r="G69" s="73">
        <v>1119257524</v>
      </c>
      <c r="H69" s="73">
        <v>77514036</v>
      </c>
      <c r="I69" s="75">
        <v>397155831</v>
      </c>
      <c r="J69" s="78">
        <v>1593927391</v>
      </c>
      <c r="K69" s="74"/>
      <c r="L69" s="73">
        <v>195144923</v>
      </c>
      <c r="M69" s="73">
        <v>46098696</v>
      </c>
      <c r="N69" s="75">
        <v>10175822</v>
      </c>
      <c r="O69" s="78">
        <v>251419441</v>
      </c>
      <c r="P69" s="62"/>
      <c r="Q69" s="73">
        <v>1314402447</v>
      </c>
      <c r="R69" s="73">
        <v>123612732</v>
      </c>
      <c r="S69" s="75">
        <v>407331653</v>
      </c>
      <c r="T69" s="78">
        <v>1845346832</v>
      </c>
    </row>
    <row r="70" spans="2:20" x14ac:dyDescent="0.3">
      <c r="B70" s="3" t="s">
        <v>367</v>
      </c>
      <c r="C70" s="59" t="s">
        <v>63</v>
      </c>
      <c r="D70" s="62"/>
      <c r="E70" s="120">
        <f>VLOOKUP(B70,'City Population Stats'!B:E,4,FALSE)</f>
        <v>284074</v>
      </c>
      <c r="F70" s="74"/>
      <c r="G70" s="73">
        <v>2846652</v>
      </c>
      <c r="H70" s="73">
        <v>1234429</v>
      </c>
      <c r="I70" s="75">
        <v>16127028</v>
      </c>
      <c r="J70" s="78">
        <v>20208109</v>
      </c>
      <c r="K70" s="74"/>
      <c r="L70" s="73">
        <v>0</v>
      </c>
      <c r="M70" s="73">
        <v>0</v>
      </c>
      <c r="N70" s="75">
        <v>0</v>
      </c>
      <c r="O70" s="78">
        <v>0</v>
      </c>
      <c r="P70" s="62"/>
      <c r="Q70" s="73">
        <v>2846652</v>
      </c>
      <c r="R70" s="73">
        <v>1234429</v>
      </c>
      <c r="S70" s="75">
        <v>16127028</v>
      </c>
      <c r="T70" s="78">
        <v>20208109</v>
      </c>
    </row>
    <row r="71" spans="2:20" x14ac:dyDescent="0.3">
      <c r="B71" s="3" t="s">
        <v>368</v>
      </c>
      <c r="C71" s="59" t="s">
        <v>64</v>
      </c>
      <c r="D71" s="62"/>
      <c r="E71" s="120">
        <f>VLOOKUP(B71,'City Population Stats'!B:E,4,FALSE)</f>
        <v>248416</v>
      </c>
      <c r="F71" s="74"/>
      <c r="G71" s="73">
        <v>9086002</v>
      </c>
      <c r="H71" s="73">
        <v>3586847</v>
      </c>
      <c r="I71" s="75">
        <v>0</v>
      </c>
      <c r="J71" s="78">
        <v>12672849</v>
      </c>
      <c r="K71" s="74"/>
      <c r="L71" s="73">
        <v>0</v>
      </c>
      <c r="M71" s="73">
        <v>0</v>
      </c>
      <c r="N71" s="75">
        <v>0</v>
      </c>
      <c r="O71" s="78">
        <v>0</v>
      </c>
      <c r="P71" s="62"/>
      <c r="Q71" s="73">
        <v>9086002</v>
      </c>
      <c r="R71" s="73">
        <v>3586847</v>
      </c>
      <c r="S71" s="75">
        <v>0</v>
      </c>
      <c r="T71" s="78">
        <v>12672849</v>
      </c>
    </row>
    <row r="72" spans="2:20" x14ac:dyDescent="0.3">
      <c r="B72" s="3" t="s">
        <v>369</v>
      </c>
      <c r="C72" s="59" t="s">
        <v>65</v>
      </c>
      <c r="D72" s="62"/>
      <c r="E72" s="120">
        <f>VLOOKUP(B72,'City Population Stats'!B:E,4,FALSE)</f>
        <v>252566</v>
      </c>
      <c r="F72" s="74"/>
      <c r="G72" s="73">
        <v>5900000</v>
      </c>
      <c r="H72" s="73">
        <v>3150000</v>
      </c>
      <c r="I72" s="75">
        <v>7500000</v>
      </c>
      <c r="J72" s="78">
        <v>16550000</v>
      </c>
      <c r="K72" s="74"/>
      <c r="L72" s="73">
        <v>0</v>
      </c>
      <c r="M72" s="73">
        <v>0</v>
      </c>
      <c r="N72" s="75">
        <v>0</v>
      </c>
      <c r="O72" s="78">
        <v>0</v>
      </c>
      <c r="P72" s="62"/>
      <c r="Q72" s="73">
        <v>5900000</v>
      </c>
      <c r="R72" s="73">
        <v>3150000</v>
      </c>
      <c r="S72" s="75">
        <v>7500000</v>
      </c>
      <c r="T72" s="78">
        <v>16550000</v>
      </c>
    </row>
    <row r="73" spans="2:20" x14ac:dyDescent="0.3">
      <c r="B73" s="3" t="s">
        <v>370</v>
      </c>
      <c r="C73" s="59" t="s">
        <v>66</v>
      </c>
      <c r="D73" s="62"/>
      <c r="E73" s="120">
        <f>VLOOKUP(B73,'City Population Stats'!B:E,4,FALSE)</f>
        <v>417040</v>
      </c>
      <c r="F73" s="74"/>
      <c r="G73" s="73">
        <v>9124479</v>
      </c>
      <c r="H73" s="73">
        <v>17312727</v>
      </c>
      <c r="I73" s="75">
        <v>873962</v>
      </c>
      <c r="J73" s="78">
        <v>27311168</v>
      </c>
      <c r="K73" s="74"/>
      <c r="L73" s="73">
        <v>1007896</v>
      </c>
      <c r="M73" s="73">
        <v>0</v>
      </c>
      <c r="N73" s="75">
        <v>0</v>
      </c>
      <c r="O73" s="78">
        <v>1007896</v>
      </c>
      <c r="P73" s="62"/>
      <c r="Q73" s="73">
        <v>10132375</v>
      </c>
      <c r="R73" s="73">
        <v>17312727</v>
      </c>
      <c r="S73" s="75">
        <v>873962</v>
      </c>
      <c r="T73" s="78">
        <v>28319064</v>
      </c>
    </row>
    <row r="74" spans="2:20" x14ac:dyDescent="0.3">
      <c r="B74" s="3" t="s">
        <v>371</v>
      </c>
      <c r="C74" s="59" t="s">
        <v>67</v>
      </c>
      <c r="D74" s="62"/>
      <c r="E74" s="120">
        <f>VLOOKUP(B74,'City Population Stats'!B:E,4,FALSE)</f>
        <v>670553</v>
      </c>
      <c r="F74" s="74"/>
      <c r="G74" s="73">
        <v>18194247</v>
      </c>
      <c r="H74" s="73">
        <v>4833525</v>
      </c>
      <c r="I74" s="75">
        <v>27869125</v>
      </c>
      <c r="J74" s="78">
        <v>50896897</v>
      </c>
      <c r="K74" s="74"/>
      <c r="L74" s="73">
        <v>4205056</v>
      </c>
      <c r="M74" s="73">
        <v>0</v>
      </c>
      <c r="N74" s="75">
        <v>0</v>
      </c>
      <c r="O74" s="78">
        <v>4205056</v>
      </c>
      <c r="P74" s="62"/>
      <c r="Q74" s="73">
        <v>22399303</v>
      </c>
      <c r="R74" s="73">
        <v>4833525</v>
      </c>
      <c r="S74" s="75">
        <v>27869125</v>
      </c>
      <c r="T74" s="78">
        <v>55101953</v>
      </c>
    </row>
    <row r="75" spans="2:20" x14ac:dyDescent="0.3">
      <c r="B75" s="3" t="s">
        <v>372</v>
      </c>
      <c r="C75" s="59" t="s">
        <v>68</v>
      </c>
      <c r="D75" s="62"/>
      <c r="E75" s="120">
        <f>VLOOKUP(B75,'City Population Stats'!B:E,4,FALSE)</f>
        <v>496604</v>
      </c>
      <c r="F75" s="74"/>
      <c r="G75" s="73">
        <v>18641276</v>
      </c>
      <c r="H75" s="73">
        <v>10579098</v>
      </c>
      <c r="I75" s="75">
        <v>5037041</v>
      </c>
      <c r="J75" s="78">
        <v>34257415</v>
      </c>
      <c r="K75" s="74"/>
      <c r="L75" s="73">
        <v>0</v>
      </c>
      <c r="M75" s="73">
        <v>0</v>
      </c>
      <c r="N75" s="75">
        <v>0</v>
      </c>
      <c r="O75" s="78">
        <v>0</v>
      </c>
      <c r="P75" s="62"/>
      <c r="Q75" s="73">
        <v>18641276</v>
      </c>
      <c r="R75" s="73">
        <v>10579098</v>
      </c>
      <c r="S75" s="75">
        <v>5037041</v>
      </c>
      <c r="T75" s="78">
        <v>34257415</v>
      </c>
    </row>
    <row r="76" spans="2:20" x14ac:dyDescent="0.3">
      <c r="B76" s="3" t="s">
        <v>373</v>
      </c>
      <c r="C76" s="59" t="s">
        <v>69</v>
      </c>
      <c r="D76" s="62"/>
      <c r="E76" s="120">
        <f>VLOOKUP(B76,'City Population Stats'!B:E,4,FALSE)</f>
        <v>301050</v>
      </c>
      <c r="F76" s="74"/>
      <c r="G76" s="73">
        <v>21673244</v>
      </c>
      <c r="H76" s="73">
        <v>16490769</v>
      </c>
      <c r="I76" s="75">
        <v>3671000</v>
      </c>
      <c r="J76" s="78">
        <v>41835013</v>
      </c>
      <c r="K76" s="74"/>
      <c r="L76" s="73">
        <v>0</v>
      </c>
      <c r="M76" s="73">
        <v>0</v>
      </c>
      <c r="N76" s="75">
        <v>0</v>
      </c>
      <c r="O76" s="78">
        <v>0</v>
      </c>
      <c r="P76" s="62"/>
      <c r="Q76" s="73">
        <v>21673244</v>
      </c>
      <c r="R76" s="73">
        <v>16490769</v>
      </c>
      <c r="S76" s="75">
        <v>3671000</v>
      </c>
      <c r="T76" s="78">
        <v>41835013</v>
      </c>
    </row>
    <row r="77" spans="2:20" x14ac:dyDescent="0.3">
      <c r="B77" s="3" t="s">
        <v>374</v>
      </c>
      <c r="C77" s="59" t="s">
        <v>70</v>
      </c>
      <c r="D77" s="62"/>
      <c r="E77" s="120">
        <f>VLOOKUP(B77,'City Population Stats'!B:E,4,FALSE)</f>
        <v>1595579</v>
      </c>
      <c r="F77" s="74"/>
      <c r="G77" s="73">
        <v>43158079</v>
      </c>
      <c r="H77" s="73">
        <v>35377668</v>
      </c>
      <c r="I77" s="75">
        <v>28250000</v>
      </c>
      <c r="J77" s="78">
        <v>106785747</v>
      </c>
      <c r="K77" s="74"/>
      <c r="L77" s="73">
        <v>8126095</v>
      </c>
      <c r="M77" s="73">
        <v>22613213</v>
      </c>
      <c r="N77" s="75">
        <v>2789740</v>
      </c>
      <c r="O77" s="78">
        <v>33529048</v>
      </c>
      <c r="P77" s="62"/>
      <c r="Q77" s="73">
        <v>51284174</v>
      </c>
      <c r="R77" s="73">
        <v>57990881</v>
      </c>
      <c r="S77" s="75">
        <v>31039740</v>
      </c>
      <c r="T77" s="78">
        <v>140314795</v>
      </c>
    </row>
    <row r="78" spans="2:20" x14ac:dyDescent="0.3">
      <c r="B78" s="3" t="s">
        <v>375</v>
      </c>
      <c r="C78" s="59" t="s">
        <v>71</v>
      </c>
      <c r="D78" s="62"/>
      <c r="E78" s="120">
        <f>VLOOKUP(B78,'City Population Stats'!B:E,4,FALSE)</f>
        <v>1628812</v>
      </c>
      <c r="F78" s="74"/>
      <c r="G78" s="73">
        <v>71151805</v>
      </c>
      <c r="H78" s="73">
        <v>31752415</v>
      </c>
      <c r="I78" s="75">
        <v>29768384</v>
      </c>
      <c r="J78" s="78">
        <v>132672604</v>
      </c>
      <c r="K78" s="74"/>
      <c r="L78" s="73">
        <v>153626</v>
      </c>
      <c r="M78" s="73">
        <v>212000</v>
      </c>
      <c r="N78" s="75">
        <v>0</v>
      </c>
      <c r="O78" s="78">
        <v>365626</v>
      </c>
      <c r="P78" s="62"/>
      <c r="Q78" s="73">
        <v>71305431</v>
      </c>
      <c r="R78" s="73">
        <v>31964415</v>
      </c>
      <c r="S78" s="75">
        <v>29768384</v>
      </c>
      <c r="T78" s="78">
        <v>133038230</v>
      </c>
    </row>
    <row r="79" spans="2:20" x14ac:dyDescent="0.3">
      <c r="B79" s="3" t="s">
        <v>376</v>
      </c>
      <c r="C79" s="59" t="s">
        <v>72</v>
      </c>
      <c r="D79" s="62"/>
      <c r="E79" s="120">
        <f>VLOOKUP(B79,'City Population Stats'!B:E,4,FALSE)</f>
        <v>308432</v>
      </c>
      <c r="F79" s="74"/>
      <c r="G79" s="73">
        <v>16875000</v>
      </c>
      <c r="H79" s="73">
        <v>1746980</v>
      </c>
      <c r="I79" s="75">
        <v>12500000</v>
      </c>
      <c r="J79" s="78">
        <v>31121980</v>
      </c>
      <c r="K79" s="74"/>
      <c r="L79" s="73">
        <v>3195694</v>
      </c>
      <c r="M79" s="73">
        <v>0</v>
      </c>
      <c r="N79" s="75">
        <v>3025279</v>
      </c>
      <c r="O79" s="78">
        <v>6220973</v>
      </c>
      <c r="P79" s="62"/>
      <c r="Q79" s="73">
        <v>20070694</v>
      </c>
      <c r="R79" s="73">
        <v>1746980</v>
      </c>
      <c r="S79" s="75">
        <v>15525279</v>
      </c>
      <c r="T79" s="78">
        <v>37342953</v>
      </c>
    </row>
    <row r="80" spans="2:20" x14ac:dyDescent="0.3">
      <c r="B80" s="3" t="s">
        <v>377</v>
      </c>
      <c r="C80" s="59" t="s">
        <v>73</v>
      </c>
      <c r="D80" s="62"/>
      <c r="E80" s="120">
        <f>VLOOKUP(B80,'City Population Stats'!B:E,4,FALSE)</f>
        <v>306426</v>
      </c>
      <c r="F80" s="74"/>
      <c r="G80" s="73">
        <v>18373946</v>
      </c>
      <c r="H80" s="73">
        <v>16406783</v>
      </c>
      <c r="I80" s="75">
        <v>36059373</v>
      </c>
      <c r="J80" s="78">
        <v>70840102</v>
      </c>
      <c r="K80" s="74"/>
      <c r="L80" s="73">
        <v>3194</v>
      </c>
      <c r="M80" s="73">
        <v>0</v>
      </c>
      <c r="N80" s="75">
        <v>0</v>
      </c>
      <c r="O80" s="78">
        <v>3194</v>
      </c>
      <c r="P80" s="62"/>
      <c r="Q80" s="73">
        <v>18377140</v>
      </c>
      <c r="R80" s="73">
        <v>16406783</v>
      </c>
      <c r="S80" s="75">
        <v>36059373</v>
      </c>
      <c r="T80" s="78">
        <v>70843296</v>
      </c>
    </row>
    <row r="81" spans="2:20" x14ac:dyDescent="0.3">
      <c r="B81" s="3" t="s">
        <v>378</v>
      </c>
      <c r="C81" s="59" t="s">
        <v>74</v>
      </c>
      <c r="D81" s="62"/>
      <c r="E81" s="120">
        <f>VLOOKUP(B81,'City Population Stats'!B:E,4,FALSE)</f>
        <v>656300</v>
      </c>
      <c r="F81" s="74"/>
      <c r="G81" s="73">
        <v>72133119</v>
      </c>
      <c r="H81" s="73">
        <v>45483545</v>
      </c>
      <c r="I81" s="75">
        <v>28932715</v>
      </c>
      <c r="J81" s="78">
        <v>146549379</v>
      </c>
      <c r="K81" s="74"/>
      <c r="L81" s="73">
        <v>1420976</v>
      </c>
      <c r="M81" s="73">
        <v>576758</v>
      </c>
      <c r="N81" s="75">
        <v>0</v>
      </c>
      <c r="O81" s="78">
        <v>1997734</v>
      </c>
      <c r="P81" s="62"/>
      <c r="Q81" s="73">
        <v>73554095</v>
      </c>
      <c r="R81" s="73">
        <v>46060303</v>
      </c>
      <c r="S81" s="75">
        <v>28932715</v>
      </c>
      <c r="T81" s="78">
        <v>148547113</v>
      </c>
    </row>
    <row r="82" spans="2:20" x14ac:dyDescent="0.3">
      <c r="B82" s="3" t="s">
        <v>379</v>
      </c>
      <c r="C82" s="59" t="s">
        <v>75</v>
      </c>
      <c r="D82" s="62"/>
      <c r="E82" s="120">
        <f>VLOOKUP(B82,'City Population Stats'!B:E,4,FALSE)</f>
        <v>477476</v>
      </c>
      <c r="F82" s="74"/>
      <c r="G82" s="73">
        <v>22110715</v>
      </c>
      <c r="H82" s="73">
        <v>30469423</v>
      </c>
      <c r="I82" s="75">
        <v>26612458</v>
      </c>
      <c r="J82" s="78">
        <v>79192596</v>
      </c>
      <c r="K82" s="74"/>
      <c r="L82" s="73">
        <v>0</v>
      </c>
      <c r="M82" s="73">
        <v>0</v>
      </c>
      <c r="N82" s="75">
        <v>0</v>
      </c>
      <c r="O82" s="78">
        <v>0</v>
      </c>
      <c r="P82" s="62"/>
      <c r="Q82" s="73">
        <v>22110715</v>
      </c>
      <c r="R82" s="73">
        <v>30469423</v>
      </c>
      <c r="S82" s="75">
        <v>26612458</v>
      </c>
      <c r="T82" s="78">
        <v>79192596</v>
      </c>
    </row>
    <row r="83" spans="2:20" x14ac:dyDescent="0.3">
      <c r="B83" s="3" t="s">
        <v>380</v>
      </c>
      <c r="C83" s="59" t="s">
        <v>76</v>
      </c>
      <c r="D83" s="62"/>
      <c r="E83" s="120">
        <f>VLOOKUP(B83,'City Population Stats'!B:E,4,FALSE)</f>
        <v>265857</v>
      </c>
      <c r="F83" s="74"/>
      <c r="G83" s="73">
        <v>5631995</v>
      </c>
      <c r="H83" s="73">
        <v>4405446</v>
      </c>
      <c r="I83" s="75">
        <v>3490883</v>
      </c>
      <c r="J83" s="78">
        <v>13528324</v>
      </c>
      <c r="K83" s="74"/>
      <c r="L83" s="73">
        <v>980110</v>
      </c>
      <c r="M83" s="73">
        <v>0</v>
      </c>
      <c r="N83" s="75">
        <v>0</v>
      </c>
      <c r="O83" s="78">
        <v>980110</v>
      </c>
      <c r="P83" s="62"/>
      <c r="Q83" s="73">
        <v>6612105</v>
      </c>
      <c r="R83" s="73">
        <v>4405446</v>
      </c>
      <c r="S83" s="75">
        <v>3490883</v>
      </c>
      <c r="T83" s="78">
        <v>14508434</v>
      </c>
    </row>
    <row r="84" spans="2:20" x14ac:dyDescent="0.3">
      <c r="B84" s="3" t="s">
        <v>381</v>
      </c>
      <c r="C84" s="59" t="s">
        <v>77</v>
      </c>
      <c r="D84" s="62"/>
      <c r="E84" s="120">
        <f>VLOOKUP(B84,'City Population Stats'!B:E,4,FALSE)</f>
        <v>230163</v>
      </c>
      <c r="F84" s="74"/>
      <c r="G84" s="73">
        <v>5305377</v>
      </c>
      <c r="H84" s="73">
        <v>8062420</v>
      </c>
      <c r="I84" s="75">
        <v>0</v>
      </c>
      <c r="J84" s="78">
        <v>13367797</v>
      </c>
      <c r="K84" s="74"/>
      <c r="L84" s="73">
        <v>0</v>
      </c>
      <c r="M84" s="73">
        <v>0</v>
      </c>
      <c r="N84" s="75">
        <v>0</v>
      </c>
      <c r="O84" s="78">
        <v>0</v>
      </c>
      <c r="P84" s="62"/>
      <c r="Q84" s="73">
        <v>5305377</v>
      </c>
      <c r="R84" s="73">
        <v>8062420</v>
      </c>
      <c r="S84" s="75">
        <v>0</v>
      </c>
      <c r="T84" s="78">
        <v>13367797</v>
      </c>
    </row>
    <row r="85" spans="2:20" x14ac:dyDescent="0.3">
      <c r="B85" s="3" t="s">
        <v>382</v>
      </c>
      <c r="C85" s="59" t="s">
        <v>78</v>
      </c>
      <c r="D85" s="62"/>
      <c r="E85" s="120">
        <f>VLOOKUP(B85,'City Population Stats'!B:E,4,FALSE)</f>
        <v>321461</v>
      </c>
      <c r="F85" s="74"/>
      <c r="G85" s="73">
        <v>13281671</v>
      </c>
      <c r="H85" s="73">
        <v>6783001</v>
      </c>
      <c r="I85" s="75">
        <v>5005424</v>
      </c>
      <c r="J85" s="78">
        <v>25070096</v>
      </c>
      <c r="K85" s="74"/>
      <c r="L85" s="73">
        <v>0</v>
      </c>
      <c r="M85" s="73">
        <v>0</v>
      </c>
      <c r="N85" s="75">
        <v>0</v>
      </c>
      <c r="O85" s="78">
        <v>0</v>
      </c>
      <c r="P85" s="62"/>
      <c r="Q85" s="73">
        <v>13281671</v>
      </c>
      <c r="R85" s="73">
        <v>6783001</v>
      </c>
      <c r="S85" s="75">
        <v>5005424</v>
      </c>
      <c r="T85" s="78">
        <v>25070096</v>
      </c>
    </row>
    <row r="86" spans="2:20" x14ac:dyDescent="0.3">
      <c r="B86" s="3" t="s">
        <v>383</v>
      </c>
      <c r="C86" s="59" t="s">
        <v>79</v>
      </c>
      <c r="D86" s="62"/>
      <c r="E86" s="120">
        <f>VLOOKUP(B86,'City Population Stats'!B:E,4,FALSE)</f>
        <v>508357</v>
      </c>
      <c r="F86" s="74"/>
      <c r="G86" s="73">
        <v>15836423</v>
      </c>
      <c r="H86" s="73">
        <v>11450784</v>
      </c>
      <c r="I86" s="75">
        <v>24640646</v>
      </c>
      <c r="J86" s="78">
        <v>51927853</v>
      </c>
      <c r="K86" s="74"/>
      <c r="L86" s="73">
        <v>0</v>
      </c>
      <c r="M86" s="73">
        <v>554317</v>
      </c>
      <c r="N86" s="75">
        <v>18000</v>
      </c>
      <c r="O86" s="78">
        <v>572317</v>
      </c>
      <c r="P86" s="62"/>
      <c r="Q86" s="73">
        <v>15836423</v>
      </c>
      <c r="R86" s="73">
        <v>12005101</v>
      </c>
      <c r="S86" s="75">
        <v>24658646</v>
      </c>
      <c r="T86" s="78">
        <v>52500170</v>
      </c>
    </row>
    <row r="87" spans="2:20" x14ac:dyDescent="0.3">
      <c r="B87" s="3" t="s">
        <v>384</v>
      </c>
      <c r="C87" s="59" t="s">
        <v>80</v>
      </c>
      <c r="D87" s="62"/>
      <c r="E87" s="120">
        <f>VLOOKUP(B87,'City Population Stats'!B:E,4,FALSE)</f>
        <v>1458346</v>
      </c>
      <c r="F87" s="74"/>
      <c r="G87" s="73">
        <v>91772202</v>
      </c>
      <c r="H87" s="73">
        <v>8579712</v>
      </c>
      <c r="I87" s="75">
        <v>44523093</v>
      </c>
      <c r="J87" s="78">
        <v>144875007</v>
      </c>
      <c r="K87" s="74"/>
      <c r="L87" s="73">
        <v>1661558</v>
      </c>
      <c r="M87" s="73">
        <v>800236</v>
      </c>
      <c r="N87" s="75">
        <v>0</v>
      </c>
      <c r="O87" s="78">
        <v>2461794</v>
      </c>
      <c r="P87" s="62"/>
      <c r="Q87" s="73">
        <v>93433760</v>
      </c>
      <c r="R87" s="73">
        <v>9379948</v>
      </c>
      <c r="S87" s="75">
        <v>44523093</v>
      </c>
      <c r="T87" s="78">
        <v>147336801</v>
      </c>
    </row>
    <row r="88" spans="2:20" x14ac:dyDescent="0.3">
      <c r="B88" s="3" t="s">
        <v>385</v>
      </c>
      <c r="C88" s="59" t="s">
        <v>81</v>
      </c>
      <c r="D88" s="62"/>
      <c r="E88" s="120">
        <f>VLOOKUP(B88,'City Population Stats'!B:E,4,FALSE)</f>
        <v>1394515</v>
      </c>
      <c r="F88" s="74"/>
      <c r="G88" s="73">
        <v>136147024</v>
      </c>
      <c r="H88" s="73">
        <v>32960106</v>
      </c>
      <c r="I88" s="75">
        <v>38870059</v>
      </c>
      <c r="J88" s="78">
        <v>207977189</v>
      </c>
      <c r="K88" s="74"/>
      <c r="L88" s="73">
        <v>2932180</v>
      </c>
      <c r="M88" s="73">
        <v>2945164</v>
      </c>
      <c r="N88" s="75">
        <v>0</v>
      </c>
      <c r="O88" s="78">
        <v>5877344</v>
      </c>
      <c r="P88" s="62"/>
      <c r="Q88" s="73">
        <v>139079204</v>
      </c>
      <c r="R88" s="73">
        <v>35905270</v>
      </c>
      <c r="S88" s="75">
        <v>38870059</v>
      </c>
      <c r="T88" s="78">
        <v>213854533</v>
      </c>
    </row>
    <row r="89" spans="2:20" x14ac:dyDescent="0.3">
      <c r="B89" s="3" t="s">
        <v>386</v>
      </c>
      <c r="C89" s="59" t="s">
        <v>82</v>
      </c>
      <c r="D89" s="62"/>
      <c r="E89" s="120">
        <f>VLOOKUP(B89,'City Population Stats'!B:E,4,FALSE)</f>
        <v>881791</v>
      </c>
      <c r="F89" s="74"/>
      <c r="G89" s="73">
        <v>164348830</v>
      </c>
      <c r="H89" s="73">
        <v>23303441</v>
      </c>
      <c r="I89" s="75">
        <v>45728571</v>
      </c>
      <c r="J89" s="78">
        <v>233380842</v>
      </c>
      <c r="K89" s="74"/>
      <c r="L89" s="73">
        <v>75600798</v>
      </c>
      <c r="M89" s="73">
        <v>0</v>
      </c>
      <c r="N89" s="75">
        <v>0</v>
      </c>
      <c r="O89" s="78">
        <v>75600798</v>
      </c>
      <c r="P89" s="62"/>
      <c r="Q89" s="73">
        <v>239949628</v>
      </c>
      <c r="R89" s="73">
        <v>23303441</v>
      </c>
      <c r="S89" s="75">
        <v>45728571</v>
      </c>
      <c r="T89" s="78">
        <v>308981640</v>
      </c>
    </row>
    <row r="90" spans="2:20" x14ac:dyDescent="0.3">
      <c r="B90" s="3" t="s">
        <v>387</v>
      </c>
      <c r="C90" s="59" t="s">
        <v>83</v>
      </c>
      <c r="D90" s="62"/>
      <c r="E90" s="120">
        <f>VLOOKUP(B90,'City Population Stats'!B:E,4,FALSE)</f>
        <v>1013400</v>
      </c>
      <c r="F90" s="74"/>
      <c r="G90" s="73">
        <v>23847088</v>
      </c>
      <c r="H90" s="73">
        <v>21247598</v>
      </c>
      <c r="I90" s="75">
        <v>61661380</v>
      </c>
      <c r="J90" s="78">
        <v>106756066</v>
      </c>
      <c r="K90" s="74"/>
      <c r="L90" s="73">
        <v>172304</v>
      </c>
      <c r="M90" s="73">
        <v>1420527</v>
      </c>
      <c r="N90" s="75">
        <v>0</v>
      </c>
      <c r="O90" s="78">
        <v>1592831</v>
      </c>
      <c r="P90" s="62"/>
      <c r="Q90" s="73">
        <v>24019392</v>
      </c>
      <c r="R90" s="73">
        <v>22668125</v>
      </c>
      <c r="S90" s="75">
        <v>61661380</v>
      </c>
      <c r="T90" s="78">
        <v>108348897</v>
      </c>
    </row>
    <row r="91" spans="2:20" x14ac:dyDescent="0.3">
      <c r="B91" s="3" t="s">
        <v>388</v>
      </c>
      <c r="C91" s="59" t="s">
        <v>84</v>
      </c>
      <c r="D91" s="62"/>
      <c r="E91" s="120">
        <f>VLOOKUP(B91,'City Population Stats'!B:E,4,FALSE)</f>
        <v>336744</v>
      </c>
      <c r="F91" s="74"/>
      <c r="G91" s="73">
        <v>13836314</v>
      </c>
      <c r="H91" s="73">
        <v>3663715</v>
      </c>
      <c r="I91" s="75">
        <v>6664953</v>
      </c>
      <c r="J91" s="78">
        <v>24164982</v>
      </c>
      <c r="K91" s="74"/>
      <c r="L91" s="73">
        <v>0</v>
      </c>
      <c r="M91" s="73">
        <v>0</v>
      </c>
      <c r="N91" s="75">
        <v>0</v>
      </c>
      <c r="O91" s="78">
        <v>0</v>
      </c>
      <c r="P91" s="62"/>
      <c r="Q91" s="73">
        <v>13836314</v>
      </c>
      <c r="R91" s="73">
        <v>3663715</v>
      </c>
      <c r="S91" s="75">
        <v>6664953</v>
      </c>
      <c r="T91" s="78">
        <v>24164982</v>
      </c>
    </row>
    <row r="92" spans="2:20" x14ac:dyDescent="0.3">
      <c r="B92" s="3" t="s">
        <v>389</v>
      </c>
      <c r="C92" s="59" t="s">
        <v>85</v>
      </c>
      <c r="D92" s="62"/>
      <c r="E92" s="120">
        <f>VLOOKUP(B92,'City Population Stats'!B:E,4,FALSE)</f>
        <v>252383</v>
      </c>
      <c r="F92" s="74"/>
      <c r="G92" s="73">
        <v>12000000</v>
      </c>
      <c r="H92" s="73">
        <v>11000000</v>
      </c>
      <c r="I92" s="75">
        <v>0</v>
      </c>
      <c r="J92" s="78">
        <v>23000000</v>
      </c>
      <c r="K92" s="74"/>
      <c r="L92" s="73">
        <v>0</v>
      </c>
      <c r="M92" s="73">
        <v>0</v>
      </c>
      <c r="N92" s="75">
        <v>0</v>
      </c>
      <c r="O92" s="78">
        <v>0</v>
      </c>
      <c r="P92" s="62"/>
      <c r="Q92" s="73">
        <v>12000000</v>
      </c>
      <c r="R92" s="73">
        <v>11000000</v>
      </c>
      <c r="S92" s="75">
        <v>0</v>
      </c>
      <c r="T92" s="78">
        <v>23000000</v>
      </c>
    </row>
    <row r="93" spans="2:20" x14ac:dyDescent="0.3">
      <c r="B93" s="3" t="s">
        <v>390</v>
      </c>
      <c r="C93" s="59" t="s">
        <v>86</v>
      </c>
      <c r="D93" s="62"/>
      <c r="E93" s="120">
        <f>VLOOKUP(B93,'City Population Stats'!B:E,4,FALSE)</f>
        <v>740227</v>
      </c>
      <c r="F93" s="74"/>
      <c r="G93" s="73">
        <v>98994962</v>
      </c>
      <c r="H93" s="73">
        <v>51630557</v>
      </c>
      <c r="I93" s="75">
        <v>66416500</v>
      </c>
      <c r="J93" s="78">
        <v>217042019</v>
      </c>
      <c r="K93" s="74"/>
      <c r="L93" s="73">
        <v>6463457</v>
      </c>
      <c r="M93" s="73">
        <v>0</v>
      </c>
      <c r="N93" s="75">
        <v>0</v>
      </c>
      <c r="O93" s="78">
        <v>6463457</v>
      </c>
      <c r="P93" s="62"/>
      <c r="Q93" s="73">
        <v>105458419</v>
      </c>
      <c r="R93" s="73">
        <v>51630557</v>
      </c>
      <c r="S93" s="75">
        <v>66416500</v>
      </c>
      <c r="T93" s="78">
        <v>223505476</v>
      </c>
    </row>
    <row r="94" spans="2:20" x14ac:dyDescent="0.3">
      <c r="B94" s="3" t="s">
        <v>391</v>
      </c>
      <c r="C94" s="59" t="s">
        <v>87</v>
      </c>
      <c r="D94" s="62"/>
      <c r="E94" s="120">
        <f>VLOOKUP(B94,'City Population Stats'!B:E,4,FALSE)</f>
        <v>231598</v>
      </c>
      <c r="F94" s="74"/>
      <c r="G94" s="73">
        <v>12716479</v>
      </c>
      <c r="H94" s="73">
        <v>11813527</v>
      </c>
      <c r="I94" s="75">
        <v>19727275</v>
      </c>
      <c r="J94" s="78">
        <v>44257281</v>
      </c>
      <c r="K94" s="74"/>
      <c r="L94" s="73">
        <v>12500</v>
      </c>
      <c r="M94" s="73">
        <v>250</v>
      </c>
      <c r="N94" s="75">
        <v>0</v>
      </c>
      <c r="O94" s="78">
        <v>12750</v>
      </c>
      <c r="P94" s="62"/>
      <c r="Q94" s="73">
        <v>12728979</v>
      </c>
      <c r="R94" s="73">
        <v>11813777</v>
      </c>
      <c r="S94" s="75">
        <v>19727275</v>
      </c>
      <c r="T94" s="78">
        <v>44270031</v>
      </c>
    </row>
    <row r="95" spans="2:20" x14ac:dyDescent="0.3">
      <c r="B95" s="3" t="s">
        <v>392</v>
      </c>
      <c r="C95" s="59" t="s">
        <v>88</v>
      </c>
      <c r="D95" s="62"/>
      <c r="E95" s="120">
        <f>VLOOKUP(B95,'City Population Stats'!B:E,4,FALSE)</f>
        <v>313929</v>
      </c>
      <c r="F95" s="74"/>
      <c r="G95" s="73">
        <v>11433720</v>
      </c>
      <c r="H95" s="73">
        <v>2782428</v>
      </c>
      <c r="I95" s="75">
        <v>3000000</v>
      </c>
      <c r="J95" s="78">
        <v>17216148</v>
      </c>
      <c r="K95" s="74"/>
      <c r="L95" s="73">
        <v>14705994</v>
      </c>
      <c r="M95" s="73">
        <v>1226000</v>
      </c>
      <c r="N95" s="75">
        <v>1612000</v>
      </c>
      <c r="O95" s="78">
        <v>17543994</v>
      </c>
      <c r="P95" s="62"/>
      <c r="Q95" s="73">
        <v>26139714</v>
      </c>
      <c r="R95" s="73">
        <v>4008428</v>
      </c>
      <c r="S95" s="75">
        <v>4612000</v>
      </c>
      <c r="T95" s="78">
        <v>34760142</v>
      </c>
    </row>
    <row r="96" spans="2:20" x14ac:dyDescent="0.3">
      <c r="B96" s="3" t="s">
        <v>393</v>
      </c>
      <c r="C96" s="59" t="s">
        <v>89</v>
      </c>
      <c r="D96" s="62"/>
      <c r="E96" s="120">
        <f>VLOOKUP(B96,'City Population Stats'!B:E,4,FALSE)</f>
        <v>304197</v>
      </c>
      <c r="F96" s="74"/>
      <c r="G96" s="73">
        <v>36420031</v>
      </c>
      <c r="H96" s="73">
        <v>17128303</v>
      </c>
      <c r="I96" s="75">
        <v>23838794</v>
      </c>
      <c r="J96" s="78">
        <v>77387128</v>
      </c>
      <c r="K96" s="74"/>
      <c r="L96" s="73">
        <v>830414</v>
      </c>
      <c r="M96" s="73">
        <v>0</v>
      </c>
      <c r="N96" s="75">
        <v>0</v>
      </c>
      <c r="O96" s="78">
        <v>830414</v>
      </c>
      <c r="P96" s="62"/>
      <c r="Q96" s="73">
        <v>37250445</v>
      </c>
      <c r="R96" s="73">
        <v>17128303</v>
      </c>
      <c r="S96" s="75">
        <v>23838794</v>
      </c>
      <c r="T96" s="78">
        <v>78217542</v>
      </c>
    </row>
    <row r="97" spans="2:21" x14ac:dyDescent="0.3">
      <c r="B97" s="3" t="s">
        <v>394</v>
      </c>
      <c r="C97" s="59" t="s">
        <v>90</v>
      </c>
      <c r="D97" s="62"/>
      <c r="E97" s="120">
        <f>VLOOKUP(B97,'City Population Stats'!B:E,4,FALSE)</f>
        <v>265119</v>
      </c>
      <c r="F97" s="74"/>
      <c r="G97" s="73">
        <v>17116020</v>
      </c>
      <c r="H97" s="73">
        <v>20533982</v>
      </c>
      <c r="I97" s="75">
        <v>4059274</v>
      </c>
      <c r="J97" s="78">
        <v>41709276</v>
      </c>
      <c r="K97" s="74"/>
      <c r="L97" s="73">
        <v>0</v>
      </c>
      <c r="M97" s="73">
        <v>0</v>
      </c>
      <c r="N97" s="75">
        <v>0</v>
      </c>
      <c r="O97" s="78">
        <v>0</v>
      </c>
      <c r="P97" s="62"/>
      <c r="Q97" s="73">
        <v>17116020</v>
      </c>
      <c r="R97" s="73">
        <v>20533982</v>
      </c>
      <c r="S97" s="75">
        <v>4059274</v>
      </c>
      <c r="T97" s="78">
        <v>41709276</v>
      </c>
    </row>
    <row r="98" spans="2:21" x14ac:dyDescent="0.3">
      <c r="B98" s="3" t="s">
        <v>395</v>
      </c>
      <c r="C98" s="59" t="s">
        <v>91</v>
      </c>
      <c r="D98" s="62"/>
      <c r="E98" s="120">
        <f>VLOOKUP(B98,'City Population Stats'!B:E,4,FALSE)</f>
        <v>314573</v>
      </c>
      <c r="F98" s="74"/>
      <c r="G98" s="73">
        <v>5905482</v>
      </c>
      <c r="H98" s="73">
        <v>0</v>
      </c>
      <c r="I98" s="75">
        <v>0</v>
      </c>
      <c r="J98" s="78">
        <v>5905482</v>
      </c>
      <c r="K98" s="74"/>
      <c r="L98" s="73">
        <v>0</v>
      </c>
      <c r="M98" s="73">
        <v>0</v>
      </c>
      <c r="N98" s="75">
        <v>0</v>
      </c>
      <c r="O98" s="78">
        <v>0</v>
      </c>
      <c r="P98" s="62"/>
      <c r="Q98" s="73">
        <v>5905482</v>
      </c>
      <c r="R98" s="73">
        <v>0</v>
      </c>
      <c r="S98" s="75">
        <v>0</v>
      </c>
      <c r="T98" s="78">
        <v>5905482</v>
      </c>
    </row>
    <row r="99" spans="2:21" x14ac:dyDescent="0.3">
      <c r="B99" s="3" t="s">
        <v>396</v>
      </c>
      <c r="C99" s="59" t="s">
        <v>92</v>
      </c>
      <c r="D99" s="62"/>
      <c r="E99" s="120">
        <f>VLOOKUP(B99,'City Population Stats'!B:E,4,FALSE)</f>
        <v>390996</v>
      </c>
      <c r="F99" s="74"/>
      <c r="G99" s="73">
        <v>15373379</v>
      </c>
      <c r="H99" s="73">
        <v>0</v>
      </c>
      <c r="I99" s="75">
        <v>1950000</v>
      </c>
      <c r="J99" s="78">
        <v>17323379</v>
      </c>
      <c r="K99" s="74"/>
      <c r="L99" s="73">
        <v>210654</v>
      </c>
      <c r="M99" s="73">
        <v>0</v>
      </c>
      <c r="N99" s="75">
        <v>0</v>
      </c>
      <c r="O99" s="78">
        <v>210654</v>
      </c>
      <c r="P99" s="62"/>
      <c r="Q99" s="73">
        <v>15584033</v>
      </c>
      <c r="R99" s="73">
        <v>0</v>
      </c>
      <c r="S99" s="75">
        <v>1950000</v>
      </c>
      <c r="T99" s="78">
        <v>17534033</v>
      </c>
    </row>
    <row r="100" spans="2:21" x14ac:dyDescent="0.3">
      <c r="B100" s="3" t="s">
        <v>397</v>
      </c>
      <c r="C100" s="59" t="s">
        <v>93</v>
      </c>
      <c r="D100" s="62"/>
      <c r="E100" s="120">
        <f>VLOOKUP(B100,'City Population Stats'!B:E,4,FALSE)</f>
        <v>276602</v>
      </c>
      <c r="F100" s="74"/>
      <c r="G100" s="73">
        <v>13133368</v>
      </c>
      <c r="H100" s="73">
        <v>0</v>
      </c>
      <c r="I100" s="75">
        <v>8736314</v>
      </c>
      <c r="J100" s="78">
        <v>21869682</v>
      </c>
      <c r="K100" s="74"/>
      <c r="L100" s="73">
        <v>0</v>
      </c>
      <c r="M100" s="73">
        <v>0</v>
      </c>
      <c r="N100" s="75">
        <v>0</v>
      </c>
      <c r="O100" s="78">
        <v>0</v>
      </c>
      <c r="P100" s="62"/>
      <c r="Q100" s="73">
        <v>13133368</v>
      </c>
      <c r="R100" s="73">
        <v>0</v>
      </c>
      <c r="S100" s="75">
        <v>8736314</v>
      </c>
      <c r="T100" s="78">
        <v>21869682</v>
      </c>
    </row>
    <row r="101" spans="2:21" x14ac:dyDescent="0.3">
      <c r="B101" s="3" t="s">
        <v>398</v>
      </c>
      <c r="C101" s="59" t="s">
        <v>94</v>
      </c>
      <c r="D101" s="62"/>
      <c r="E101" s="120">
        <f>VLOOKUP(B101,'City Population Stats'!B:E,4,FALSE)</f>
        <v>557827</v>
      </c>
      <c r="F101" s="74"/>
      <c r="G101" s="73">
        <v>13176559</v>
      </c>
      <c r="H101" s="73">
        <v>11241034</v>
      </c>
      <c r="I101" s="75">
        <v>7430220</v>
      </c>
      <c r="J101" s="78">
        <v>31847813</v>
      </c>
      <c r="K101" s="74"/>
      <c r="L101" s="73">
        <v>50661</v>
      </c>
      <c r="M101" s="73">
        <v>0</v>
      </c>
      <c r="N101" s="75">
        <v>0</v>
      </c>
      <c r="O101" s="78">
        <v>50661</v>
      </c>
      <c r="P101" s="62"/>
      <c r="Q101" s="73">
        <v>13227220</v>
      </c>
      <c r="R101" s="73">
        <v>11241034</v>
      </c>
      <c r="S101" s="75">
        <v>7430220</v>
      </c>
      <c r="T101" s="78">
        <v>31898474</v>
      </c>
    </row>
    <row r="102" spans="2:21" x14ac:dyDescent="0.3">
      <c r="B102" s="3" t="s">
        <v>399</v>
      </c>
      <c r="C102" s="59" t="s">
        <v>95</v>
      </c>
      <c r="D102" s="62"/>
      <c r="E102" s="120">
        <f>VLOOKUP(B102,'City Population Stats'!B:E,4,FALSE)</f>
        <v>405327</v>
      </c>
      <c r="F102" s="74"/>
      <c r="G102" s="73">
        <v>8709753</v>
      </c>
      <c r="H102" s="73">
        <v>3386411</v>
      </c>
      <c r="I102" s="75">
        <v>4462573</v>
      </c>
      <c r="J102" s="78">
        <v>16558737</v>
      </c>
      <c r="K102" s="74"/>
      <c r="L102" s="73">
        <v>8770522</v>
      </c>
      <c r="M102" s="73">
        <v>512866</v>
      </c>
      <c r="N102" s="75">
        <v>88531</v>
      </c>
      <c r="O102" s="78">
        <v>9371919</v>
      </c>
      <c r="P102" s="62"/>
      <c r="Q102" s="73">
        <v>17480275</v>
      </c>
      <c r="R102" s="73">
        <v>3899277</v>
      </c>
      <c r="S102" s="75">
        <v>4551104</v>
      </c>
      <c r="T102" s="78">
        <v>25930656</v>
      </c>
    </row>
    <row r="103" spans="2:21" x14ac:dyDescent="0.3">
      <c r="B103" s="3" t="s">
        <v>400</v>
      </c>
      <c r="C103" s="59" t="s">
        <v>96</v>
      </c>
      <c r="D103" s="62"/>
      <c r="E103" s="120">
        <f>VLOOKUP(B103,'City Population Stats'!B:E,4,FALSE)</f>
        <v>453291</v>
      </c>
      <c r="F103" s="74"/>
      <c r="G103" s="73">
        <v>31630087</v>
      </c>
      <c r="H103" s="73">
        <v>28376031</v>
      </c>
      <c r="I103" s="75">
        <v>0</v>
      </c>
      <c r="J103" s="78">
        <v>60006118</v>
      </c>
      <c r="K103" s="74"/>
      <c r="L103" s="73">
        <v>33101</v>
      </c>
      <c r="M103" s="73">
        <v>0</v>
      </c>
      <c r="N103" s="75">
        <v>0</v>
      </c>
      <c r="O103" s="78">
        <v>33101</v>
      </c>
      <c r="P103" s="62"/>
      <c r="Q103" s="73">
        <v>31663188</v>
      </c>
      <c r="R103" s="73">
        <v>28376031</v>
      </c>
      <c r="S103" s="75">
        <v>0</v>
      </c>
      <c r="T103" s="78">
        <v>60039219</v>
      </c>
    </row>
    <row r="104" spans="2:21" x14ac:dyDescent="0.3">
      <c r="B104" s="3" t="s">
        <v>401</v>
      </c>
      <c r="C104" s="59" t="s">
        <v>97</v>
      </c>
      <c r="D104" s="62"/>
      <c r="E104" s="120">
        <f>VLOOKUP(B104,'City Population Stats'!B:E,4,FALSE)</f>
        <v>706137</v>
      </c>
      <c r="F104" s="74"/>
      <c r="G104" s="73">
        <v>50316595</v>
      </c>
      <c r="H104" s="73">
        <v>52852669</v>
      </c>
      <c r="I104" s="75">
        <v>64006165</v>
      </c>
      <c r="J104" s="78">
        <v>167175429</v>
      </c>
      <c r="K104" s="74"/>
      <c r="L104" s="73">
        <v>4908455</v>
      </c>
      <c r="M104" s="73">
        <v>600000</v>
      </c>
      <c r="N104" s="75">
        <v>5900000</v>
      </c>
      <c r="O104" s="78">
        <v>11408455</v>
      </c>
      <c r="P104" s="62"/>
      <c r="Q104" s="73">
        <v>55225050</v>
      </c>
      <c r="R104" s="73">
        <v>53452669</v>
      </c>
      <c r="S104" s="75">
        <v>69906165</v>
      </c>
      <c r="T104" s="78">
        <v>178583884</v>
      </c>
    </row>
    <row r="105" spans="2:21" x14ac:dyDescent="0.3">
      <c r="B105" s="3" t="s">
        <v>402</v>
      </c>
      <c r="C105" s="59" t="s">
        <v>98</v>
      </c>
      <c r="D105" s="62"/>
      <c r="E105" s="120">
        <f>VLOOKUP(B105,'City Population Stats'!B:E,4,FALSE)</f>
        <v>399411</v>
      </c>
      <c r="F105" s="74"/>
      <c r="G105" s="73">
        <v>11704599</v>
      </c>
      <c r="H105" s="73">
        <v>4433110</v>
      </c>
      <c r="I105" s="75">
        <v>13235500</v>
      </c>
      <c r="J105" s="78">
        <v>29373209</v>
      </c>
      <c r="K105" s="74"/>
      <c r="L105" s="73">
        <v>408395</v>
      </c>
      <c r="M105" s="73">
        <v>0</v>
      </c>
      <c r="N105" s="75">
        <v>0</v>
      </c>
      <c r="O105" s="78">
        <v>408395</v>
      </c>
      <c r="P105" s="62"/>
      <c r="Q105" s="73">
        <v>12112994</v>
      </c>
      <c r="R105" s="73">
        <v>4433110</v>
      </c>
      <c r="S105" s="75">
        <v>13235500</v>
      </c>
      <c r="T105" s="78">
        <v>29781604</v>
      </c>
    </row>
    <row r="106" spans="2:21" x14ac:dyDescent="0.3">
      <c r="B106" s="3" t="s">
        <v>403</v>
      </c>
      <c r="C106" s="59" t="s">
        <v>99</v>
      </c>
      <c r="D106" s="62"/>
      <c r="E106" s="120">
        <f>VLOOKUP(B106,'City Population Stats'!B:E,4,FALSE)</f>
        <v>252154</v>
      </c>
      <c r="F106" s="74"/>
      <c r="G106" s="73">
        <v>6790446</v>
      </c>
      <c r="H106" s="73">
        <v>4750094</v>
      </c>
      <c r="I106" s="75">
        <v>6927298</v>
      </c>
      <c r="J106" s="78">
        <v>18467838</v>
      </c>
      <c r="K106" s="74"/>
      <c r="L106" s="73">
        <v>0</v>
      </c>
      <c r="M106" s="73">
        <v>0</v>
      </c>
      <c r="N106" s="75">
        <v>0</v>
      </c>
      <c r="O106" s="78">
        <v>0</v>
      </c>
      <c r="P106" s="62"/>
      <c r="Q106" s="73">
        <v>6790446</v>
      </c>
      <c r="R106" s="73">
        <v>4750094</v>
      </c>
      <c r="S106" s="75">
        <v>6927298</v>
      </c>
      <c r="T106" s="78">
        <v>18467838</v>
      </c>
    </row>
    <row r="107" spans="2:21" x14ac:dyDescent="0.3">
      <c r="C107" s="59"/>
      <c r="D107" s="62"/>
      <c r="E107" s="59"/>
      <c r="G107" s="47"/>
      <c r="H107" s="47"/>
      <c r="I107" s="47"/>
      <c r="J107" s="47"/>
      <c r="O107" s="47"/>
      <c r="P107" s="62"/>
      <c r="Q107" s="47"/>
      <c r="R107" s="47"/>
      <c r="S107" s="47"/>
      <c r="T107" s="47"/>
    </row>
    <row r="108" spans="2:21" x14ac:dyDescent="0.3">
      <c r="B108" s="4" t="s">
        <v>102</v>
      </c>
      <c r="C108" s="126" t="s">
        <v>102</v>
      </c>
      <c r="D108" s="135"/>
      <c r="E108" s="16">
        <f>SUM(E8:E106)</f>
        <v>64802229</v>
      </c>
      <c r="F108" s="137"/>
      <c r="G108" s="127">
        <f>SUM(G8:G106)</f>
        <v>4080704552</v>
      </c>
      <c r="H108" s="127">
        <f t="shared" ref="H108:I108" si="0">SUM(H8:H106)</f>
        <v>1519819053</v>
      </c>
      <c r="I108" s="127">
        <f t="shared" si="0"/>
        <v>2068344138</v>
      </c>
      <c r="J108" s="128">
        <v>7668867743</v>
      </c>
      <c r="K108" s="137"/>
      <c r="L108" s="127">
        <f>SUM(L8:L106)</f>
        <v>466536454</v>
      </c>
      <c r="M108" s="127">
        <f t="shared" ref="M108:N108" si="1">SUM(M8:M106)</f>
        <v>158992680</v>
      </c>
      <c r="N108" s="127">
        <f t="shared" si="1"/>
        <v>78202022</v>
      </c>
      <c r="O108" s="128">
        <v>703731156</v>
      </c>
      <c r="P108" s="135"/>
      <c r="Q108" s="127">
        <f>SUM(Q8:Q106)</f>
        <v>4547241006</v>
      </c>
      <c r="R108" s="127">
        <f t="shared" ref="R108:S108" si="2">SUM(R8:R106)</f>
        <v>1678811733</v>
      </c>
      <c r="S108" s="127">
        <f t="shared" si="2"/>
        <v>2146546160</v>
      </c>
      <c r="T108" s="128">
        <v>8372598899</v>
      </c>
      <c r="U108" s="104"/>
    </row>
    <row r="109" spans="2:21" x14ac:dyDescent="0.3">
      <c r="C109" s="129" t="s">
        <v>437</v>
      </c>
      <c r="D109" s="136"/>
      <c r="E109" s="141">
        <f>MEDIAN(E8:E106)</f>
        <v>388817</v>
      </c>
      <c r="F109" s="138"/>
      <c r="G109" s="130">
        <f t="shared" ref="G109:O109" si="3">MEDIAN(G8:G106)</f>
        <v>17448285</v>
      </c>
      <c r="H109" s="130">
        <f t="shared" si="3"/>
        <v>8452869</v>
      </c>
      <c r="I109" s="130">
        <f t="shared" si="3"/>
        <v>7500000</v>
      </c>
      <c r="J109" s="131">
        <f t="shared" si="3"/>
        <v>34966080</v>
      </c>
      <c r="K109" s="138"/>
      <c r="L109" s="130">
        <f t="shared" si="3"/>
        <v>44838</v>
      </c>
      <c r="M109" s="130">
        <f t="shared" si="3"/>
        <v>0</v>
      </c>
      <c r="N109" s="130">
        <f t="shared" si="3"/>
        <v>0</v>
      </c>
      <c r="O109" s="131">
        <f t="shared" si="3"/>
        <v>187000</v>
      </c>
      <c r="P109" s="143"/>
      <c r="Q109" s="130">
        <f t="shared" ref="Q109:T109" si="4">MEDIAN(Q8:Q106)</f>
        <v>19319016</v>
      </c>
      <c r="R109" s="130">
        <f t="shared" si="4"/>
        <v>9047320</v>
      </c>
      <c r="S109" s="130">
        <f t="shared" si="4"/>
        <v>8243964</v>
      </c>
      <c r="T109" s="131">
        <f t="shared" si="4"/>
        <v>41565969</v>
      </c>
      <c r="U109" s="124"/>
    </row>
    <row r="110" spans="2:21" x14ac:dyDescent="0.3">
      <c r="C110" s="132" t="s">
        <v>462</v>
      </c>
      <c r="D110" s="135"/>
      <c r="E110" s="142">
        <f>AVERAGE(E8:E106)</f>
        <v>654567.96969696973</v>
      </c>
      <c r="F110" s="98"/>
      <c r="G110" s="133">
        <f>AVERAGE(G8:G106)</f>
        <v>41219237.898989901</v>
      </c>
      <c r="H110" s="133">
        <f>AVERAGE(H8:H106)</f>
        <v>15351707.606060605</v>
      </c>
      <c r="I110" s="133">
        <f>AVERAGE(I8:I106)</f>
        <v>20892365.030303031</v>
      </c>
      <c r="J110" s="134">
        <f>AVERAGE(J8:J106)</f>
        <v>77463310.535353541</v>
      </c>
      <c r="K110" s="98"/>
      <c r="L110" s="133">
        <f>AVERAGE(L8:L106)</f>
        <v>4712489.4343434339</v>
      </c>
      <c r="M110" s="133">
        <f>AVERAGE(M8:M106)</f>
        <v>1605986.6666666667</v>
      </c>
      <c r="N110" s="133">
        <f>AVERAGE(N8:N106)</f>
        <v>789919.4141414141</v>
      </c>
      <c r="O110" s="134">
        <f>AVERAGE(O8:O106)</f>
        <v>7108395.5151515156</v>
      </c>
      <c r="P110" s="135"/>
      <c r="Q110" s="133">
        <f t="shared" ref="Q110:S110" si="5">AVERAGE(Q8:Q106)</f>
        <v>45931727.333333336</v>
      </c>
      <c r="R110" s="133">
        <f t="shared" si="5"/>
        <v>16957694.272727273</v>
      </c>
      <c r="S110" s="133">
        <f t="shared" si="5"/>
        <v>21682284.444444444</v>
      </c>
      <c r="T110" s="134">
        <f>AVERAGE(T8:T106)</f>
        <v>84571706.050505057</v>
      </c>
      <c r="U110" s="125"/>
    </row>
    <row r="111" spans="2:21" x14ac:dyDescent="0.3">
      <c r="T111" s="1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1"/>
  <sheetViews>
    <sheetView showGridLines="0" workbookViewId="0"/>
  </sheetViews>
  <sheetFormatPr defaultRowHeight="14.4" x14ac:dyDescent="0.3"/>
  <cols>
    <col min="2" max="2" width="0" hidden="1" customWidth="1"/>
    <col min="3" max="3" width="21.6640625" style="76" bestFit="1" customWidth="1"/>
    <col min="4" max="5" width="12.88671875" style="4" bestFit="1" customWidth="1"/>
    <col min="6" max="6" width="13.44140625" style="4" customWidth="1"/>
    <col min="7" max="7" width="12.88671875" style="4" bestFit="1" customWidth="1"/>
    <col min="8" max="8" width="1.6640625" style="24" customWidth="1"/>
    <col min="9" max="9" width="13.6640625" style="4" bestFit="1" customWidth="1"/>
    <col min="10" max="10" width="12.88671875" style="4" bestFit="1" customWidth="1"/>
    <col min="11" max="11" width="11.77734375" style="4" customWidth="1"/>
    <col min="12" max="12" width="12.88671875" style="4" bestFit="1" customWidth="1"/>
    <col min="13" max="13" width="1.6640625" style="24" customWidth="1"/>
    <col min="14" max="14" width="14.109375" style="4" bestFit="1" customWidth="1"/>
    <col min="15" max="15" width="11.5546875" style="4" bestFit="1" customWidth="1"/>
    <col min="16" max="16" width="14.109375" style="4" customWidth="1"/>
    <col min="17" max="17" width="12.88671875" style="4" bestFit="1" customWidth="1"/>
  </cols>
  <sheetData>
    <row r="1" spans="2:18" ht="15.6" x14ac:dyDescent="0.3">
      <c r="C1" s="89" t="s">
        <v>458</v>
      </c>
    </row>
    <row r="2" spans="2:18" x14ac:dyDescent="0.3">
      <c r="C2" s="84" t="s">
        <v>426</v>
      </c>
    </row>
    <row r="3" spans="2:18" x14ac:dyDescent="0.3">
      <c r="C3" s="84" t="s">
        <v>427</v>
      </c>
    </row>
    <row r="4" spans="2:18" x14ac:dyDescent="0.3">
      <c r="C4" s="84"/>
    </row>
    <row r="5" spans="2:18" ht="15" thickBot="1" x14ac:dyDescent="0.35">
      <c r="D5" s="66" t="s">
        <v>423</v>
      </c>
      <c r="E5" s="61"/>
      <c r="F5" s="61"/>
      <c r="G5" s="61"/>
      <c r="I5" s="66" t="s">
        <v>417</v>
      </c>
      <c r="J5" s="61"/>
      <c r="K5" s="61"/>
      <c r="L5" s="61"/>
      <c r="N5" s="66" t="s">
        <v>303</v>
      </c>
      <c r="O5" s="61"/>
      <c r="P5" s="61"/>
      <c r="Q5" s="61"/>
    </row>
    <row r="6" spans="2:18" x14ac:dyDescent="0.3">
      <c r="D6" s="49" t="s">
        <v>411</v>
      </c>
      <c r="E6" s="49"/>
      <c r="F6" s="49" t="s">
        <v>300</v>
      </c>
      <c r="G6" s="49"/>
      <c r="I6" s="49" t="s">
        <v>411</v>
      </c>
      <c r="J6" s="49"/>
      <c r="K6" s="49" t="s">
        <v>300</v>
      </c>
      <c r="L6" s="49"/>
      <c r="N6" s="49" t="s">
        <v>411</v>
      </c>
      <c r="O6" s="49"/>
      <c r="P6" s="49" t="s">
        <v>300</v>
      </c>
      <c r="Q6" s="49"/>
    </row>
    <row r="7" spans="2:18" ht="41.4" x14ac:dyDescent="0.3">
      <c r="B7" s="3" t="s">
        <v>304</v>
      </c>
      <c r="C7" s="77" t="s">
        <v>421</v>
      </c>
      <c r="D7" s="41" t="s">
        <v>298</v>
      </c>
      <c r="E7" s="80" t="s">
        <v>299</v>
      </c>
      <c r="F7" s="41" t="s">
        <v>436</v>
      </c>
      <c r="G7" s="80" t="s">
        <v>102</v>
      </c>
      <c r="H7" s="81"/>
      <c r="I7" s="41" t="s">
        <v>298</v>
      </c>
      <c r="J7" s="80" t="s">
        <v>299</v>
      </c>
      <c r="K7" s="41" t="s">
        <v>436</v>
      </c>
      <c r="L7" s="80" t="s">
        <v>102</v>
      </c>
      <c r="M7" s="81"/>
      <c r="N7" s="41" t="s">
        <v>298</v>
      </c>
      <c r="O7" s="80" t="s">
        <v>299</v>
      </c>
      <c r="P7" s="41" t="s">
        <v>436</v>
      </c>
      <c r="Q7" s="80" t="s">
        <v>102</v>
      </c>
    </row>
    <row r="8" spans="2:18" x14ac:dyDescent="0.3">
      <c r="B8" s="3" t="s">
        <v>305</v>
      </c>
      <c r="C8" s="59" t="s">
        <v>1</v>
      </c>
      <c r="D8" s="75">
        <v>3.5016544281516726</v>
      </c>
      <c r="E8" s="75">
        <v>14.049966701683793</v>
      </c>
      <c r="F8" s="75">
        <v>11.382479667051797</v>
      </c>
      <c r="G8" s="78">
        <v>28.934100796887265</v>
      </c>
      <c r="H8" s="74"/>
      <c r="I8" s="75">
        <v>3.5016544281516726</v>
      </c>
      <c r="J8" s="75">
        <v>14.049966701683793</v>
      </c>
      <c r="K8" s="75">
        <v>11.382479667051797</v>
      </c>
      <c r="L8" s="78">
        <v>28.934100796887265</v>
      </c>
      <c r="M8" s="74"/>
      <c r="N8" s="75"/>
      <c r="O8" s="75"/>
      <c r="P8" s="75"/>
      <c r="Q8" s="78"/>
      <c r="R8" s="145"/>
    </row>
    <row r="9" spans="2:18" x14ac:dyDescent="0.3">
      <c r="B9" s="3" t="s">
        <v>306</v>
      </c>
      <c r="C9" s="59" t="s">
        <v>2</v>
      </c>
      <c r="D9" s="73">
        <v>127.35050608755817</v>
      </c>
      <c r="E9" s="73">
        <v>9.1067861487127408E-2</v>
      </c>
      <c r="F9" s="75">
        <v>10.138861609882936</v>
      </c>
      <c r="G9" s="79">
        <v>137.58043555892826</v>
      </c>
      <c r="H9" s="74"/>
      <c r="I9" s="73">
        <v>127.35050608755817</v>
      </c>
      <c r="J9" s="73">
        <v>9.1067861487127408E-2</v>
      </c>
      <c r="K9" s="75">
        <v>10.138861609882936</v>
      </c>
      <c r="L9" s="79">
        <v>137.58043555892826</v>
      </c>
      <c r="M9" s="74"/>
      <c r="N9" s="73"/>
      <c r="O9" s="73"/>
      <c r="P9" s="75"/>
      <c r="Q9" s="79"/>
      <c r="R9" s="145"/>
    </row>
    <row r="10" spans="2:18" x14ac:dyDescent="0.3">
      <c r="B10" s="3" t="s">
        <v>307</v>
      </c>
      <c r="C10" s="59" t="s">
        <v>3</v>
      </c>
      <c r="D10" s="73">
        <v>64.648294041678696</v>
      </c>
      <c r="E10" s="73">
        <v>18.470384351065206</v>
      </c>
      <c r="F10" s="75">
        <v>17.927751162813859</v>
      </c>
      <c r="G10" s="79">
        <v>101.04642955555776</v>
      </c>
      <c r="H10" s="74"/>
      <c r="I10" s="73">
        <v>59.986793223310059</v>
      </c>
      <c r="J10" s="73">
        <v>18.470384351065206</v>
      </c>
      <c r="K10" s="75">
        <v>17.927751162813859</v>
      </c>
      <c r="L10" s="79">
        <v>96.384928737189128</v>
      </c>
      <c r="M10" s="74"/>
      <c r="N10" s="73">
        <v>4.6615008183686406</v>
      </c>
      <c r="O10" s="73"/>
      <c r="P10" s="75"/>
      <c r="Q10" s="79">
        <v>4.6615008183686406</v>
      </c>
      <c r="R10" s="145"/>
    </row>
    <row r="11" spans="2:18" x14ac:dyDescent="0.3">
      <c r="B11" s="3" t="s">
        <v>308</v>
      </c>
      <c r="C11" s="59" t="s">
        <v>4</v>
      </c>
      <c r="D11" s="73">
        <v>44.351627318204002</v>
      </c>
      <c r="E11" s="73">
        <v>15.74579571335611</v>
      </c>
      <c r="F11" s="75">
        <v>57.428023832763948</v>
      </c>
      <c r="G11" s="79">
        <v>117.52544686432407</v>
      </c>
      <c r="H11" s="74"/>
      <c r="I11" s="73">
        <v>44.351627318204002</v>
      </c>
      <c r="J11" s="73">
        <v>15.74579571335611</v>
      </c>
      <c r="K11" s="75">
        <v>57.428023832763948</v>
      </c>
      <c r="L11" s="79">
        <v>117.52544686432407</v>
      </c>
      <c r="M11" s="74"/>
      <c r="N11" s="73"/>
      <c r="O11" s="73"/>
      <c r="P11" s="75"/>
      <c r="Q11" s="79"/>
      <c r="R11" s="145"/>
    </row>
    <row r="12" spans="2:18" x14ac:dyDescent="0.3">
      <c r="B12" s="3" t="s">
        <v>309</v>
      </c>
      <c r="C12" s="59" t="s">
        <v>5</v>
      </c>
      <c r="D12" s="73">
        <v>112.27249471167902</v>
      </c>
      <c r="E12" s="73">
        <v>67.047431509794137</v>
      </c>
      <c r="F12" s="75">
        <v>233.58452284726638</v>
      </c>
      <c r="G12" s="79">
        <v>412.90444906873955</v>
      </c>
      <c r="H12" s="74"/>
      <c r="I12" s="73">
        <v>112.27249471167902</v>
      </c>
      <c r="J12" s="73">
        <v>67.047431509794137</v>
      </c>
      <c r="K12" s="75">
        <v>233.58452284726638</v>
      </c>
      <c r="L12" s="79">
        <v>412.90444906873955</v>
      </c>
      <c r="M12" s="74"/>
      <c r="N12" s="73"/>
      <c r="O12" s="73"/>
      <c r="P12" s="75"/>
      <c r="Q12" s="79"/>
      <c r="R12" s="145"/>
    </row>
    <row r="13" spans="2:18" x14ac:dyDescent="0.3">
      <c r="B13" s="3" t="s">
        <v>310</v>
      </c>
      <c r="C13" s="59" t="s">
        <v>6</v>
      </c>
      <c r="D13" s="73">
        <v>56.386707302312935</v>
      </c>
      <c r="E13" s="73">
        <v>47.056203384584251</v>
      </c>
      <c r="F13" s="75">
        <v>30.604858023258352</v>
      </c>
      <c r="G13" s="79">
        <v>134.04776871015554</v>
      </c>
      <c r="H13" s="74"/>
      <c r="I13" s="73">
        <v>50.377617854287081</v>
      </c>
      <c r="J13" s="73">
        <v>37.756192074858482</v>
      </c>
      <c r="K13" s="75">
        <v>20.052330299548998</v>
      </c>
      <c r="L13" s="79">
        <v>108.18614022869457</v>
      </c>
      <c r="M13" s="74"/>
      <c r="N13" s="73">
        <v>6.0090894480258576</v>
      </c>
      <c r="O13" s="73">
        <v>9.3000113097257682</v>
      </c>
      <c r="P13" s="75">
        <v>10.552527723709353</v>
      </c>
      <c r="Q13" s="79">
        <v>25.861628481460979</v>
      </c>
      <c r="R13" s="145"/>
    </row>
    <row r="14" spans="2:18" x14ac:dyDescent="0.3">
      <c r="B14" s="3" t="s">
        <v>311</v>
      </c>
      <c r="C14" s="59" t="s">
        <v>7</v>
      </c>
      <c r="D14" s="73">
        <v>73.065624808742882</v>
      </c>
      <c r="E14" s="73">
        <v>45.243656915990556</v>
      </c>
      <c r="F14" s="75">
        <v>66.157856642975176</v>
      </c>
      <c r="G14" s="79">
        <v>184.46713836770863</v>
      </c>
      <c r="H14" s="74"/>
      <c r="I14" s="73">
        <v>73.065624808742882</v>
      </c>
      <c r="J14" s="73">
        <v>45.243656915990556</v>
      </c>
      <c r="K14" s="75">
        <v>66.157856642975176</v>
      </c>
      <c r="L14" s="79">
        <v>184.46713836770863</v>
      </c>
      <c r="M14" s="74"/>
      <c r="N14" s="73"/>
      <c r="O14" s="73"/>
      <c r="P14" s="75"/>
      <c r="Q14" s="79"/>
      <c r="R14" s="145"/>
    </row>
    <row r="15" spans="2:18" x14ac:dyDescent="0.3">
      <c r="B15" s="3" t="s">
        <v>312</v>
      </c>
      <c r="C15" s="59" t="s">
        <v>8</v>
      </c>
      <c r="D15" s="73">
        <v>71.573070014309351</v>
      </c>
      <c r="E15" s="73">
        <v>44.427064960370217</v>
      </c>
      <c r="F15" s="75">
        <v>55.783311852400615</v>
      </c>
      <c r="G15" s="79">
        <v>171.78344682708018</v>
      </c>
      <c r="H15" s="74"/>
      <c r="I15" s="73">
        <v>56.53714137836549</v>
      </c>
      <c r="J15" s="73">
        <v>44.013638531719053</v>
      </c>
      <c r="K15" s="75">
        <v>48.921515775799953</v>
      </c>
      <c r="L15" s="79">
        <v>149.47229568588449</v>
      </c>
      <c r="M15" s="74"/>
      <c r="N15" s="73">
        <v>15.035928635943858</v>
      </c>
      <c r="O15" s="73">
        <v>0.41342642865116658</v>
      </c>
      <c r="P15" s="75">
        <v>6.861796076600668</v>
      </c>
      <c r="Q15" s="79">
        <v>22.311151141195694</v>
      </c>
      <c r="R15" s="145"/>
    </row>
    <row r="16" spans="2:18" x14ac:dyDescent="0.3">
      <c r="B16" s="3" t="s">
        <v>313</v>
      </c>
      <c r="C16" s="59" t="s">
        <v>9</v>
      </c>
      <c r="D16" s="73">
        <v>68.686641787781923</v>
      </c>
      <c r="E16" s="73">
        <v>17.658391994177208</v>
      </c>
      <c r="F16" s="75">
        <v>8.0157966344064171</v>
      </c>
      <c r="G16" s="79">
        <v>94.360830416365545</v>
      </c>
      <c r="H16" s="74"/>
      <c r="I16" s="73">
        <v>68.686641787781923</v>
      </c>
      <c r="J16" s="73">
        <v>17.658391994177208</v>
      </c>
      <c r="K16" s="75">
        <v>8.0157966344064171</v>
      </c>
      <c r="L16" s="79">
        <v>94.360830416365545</v>
      </c>
      <c r="M16" s="74"/>
      <c r="N16" s="73"/>
      <c r="O16" s="73"/>
      <c r="P16" s="75"/>
      <c r="Q16" s="79"/>
      <c r="R16" s="145"/>
    </row>
    <row r="17" spans="2:18" x14ac:dyDescent="0.3">
      <c r="B17" s="3" t="s">
        <v>314</v>
      </c>
      <c r="C17" s="59" t="s">
        <v>10</v>
      </c>
      <c r="D17" s="73">
        <v>40.558489847757386</v>
      </c>
      <c r="E17" s="73">
        <v>47.16923248586366</v>
      </c>
      <c r="F17" s="75">
        <v>54.273214619754455</v>
      </c>
      <c r="G17" s="79">
        <v>142.00093695337551</v>
      </c>
      <c r="H17" s="74"/>
      <c r="I17" s="73">
        <v>36.889019431526926</v>
      </c>
      <c r="J17" s="73">
        <v>42.496327667855773</v>
      </c>
      <c r="K17" s="75">
        <v>52.351244293773441</v>
      </c>
      <c r="L17" s="79">
        <v>131.73659139315615</v>
      </c>
      <c r="M17" s="74"/>
      <c r="N17" s="73">
        <v>3.6694704162304612</v>
      </c>
      <c r="O17" s="73">
        <v>4.6729048180078827</v>
      </c>
      <c r="P17" s="75">
        <v>1.9219703259810115</v>
      </c>
      <c r="Q17" s="79">
        <v>10.264345560219354</v>
      </c>
      <c r="R17" s="145"/>
    </row>
    <row r="18" spans="2:18" x14ac:dyDescent="0.3">
      <c r="B18" s="3" t="s">
        <v>315</v>
      </c>
      <c r="C18" s="59" t="s">
        <v>11</v>
      </c>
      <c r="D18" s="73">
        <v>57.000708128209375</v>
      </c>
      <c r="E18" s="73">
        <v>60.594289179207323</v>
      </c>
      <c r="F18" s="75">
        <v>37.244160062417052</v>
      </c>
      <c r="G18" s="79">
        <v>154.83915736983374</v>
      </c>
      <c r="H18" s="74"/>
      <c r="I18" s="73">
        <v>54.945741266065397</v>
      </c>
      <c r="J18" s="73">
        <v>60.594289179207323</v>
      </c>
      <c r="K18" s="75">
        <v>37.244160062417052</v>
      </c>
      <c r="L18" s="79">
        <v>152.78419050768977</v>
      </c>
      <c r="M18" s="74"/>
      <c r="N18" s="73">
        <v>2.0549668621439747</v>
      </c>
      <c r="O18" s="73"/>
      <c r="P18" s="75"/>
      <c r="Q18" s="79">
        <v>2.0549668621439747</v>
      </c>
      <c r="R18" s="145"/>
    </row>
    <row r="19" spans="2:18" x14ac:dyDescent="0.3">
      <c r="B19" s="3" t="s">
        <v>316</v>
      </c>
      <c r="C19" s="59" t="s">
        <v>12</v>
      </c>
      <c r="D19" s="73">
        <v>128.05671812846907</v>
      </c>
      <c r="E19" s="73"/>
      <c r="F19" s="75">
        <v>45.80345662694446</v>
      </c>
      <c r="G19" s="79">
        <v>173.86017475541354</v>
      </c>
      <c r="H19" s="74"/>
      <c r="I19" s="73">
        <v>128.05671812846907</v>
      </c>
      <c r="J19" s="73"/>
      <c r="K19" s="75">
        <v>45.80345662694446</v>
      </c>
      <c r="L19" s="79">
        <v>173.86017475541354</v>
      </c>
      <c r="M19" s="74"/>
      <c r="N19" s="73"/>
      <c r="O19" s="73"/>
      <c r="P19" s="75"/>
      <c r="Q19" s="79"/>
      <c r="R19" s="145"/>
    </row>
    <row r="20" spans="2:18" x14ac:dyDescent="0.3">
      <c r="B20" s="3" t="s">
        <v>317</v>
      </c>
      <c r="C20" s="59" t="s">
        <v>13</v>
      </c>
      <c r="D20" s="73">
        <v>84.034456770296302</v>
      </c>
      <c r="E20" s="73">
        <v>16.470093085049331</v>
      </c>
      <c r="F20" s="75">
        <v>56.560748398648272</v>
      </c>
      <c r="G20" s="79">
        <v>157.06529825399389</v>
      </c>
      <c r="H20" s="74"/>
      <c r="I20" s="73">
        <v>64.865821097657062</v>
      </c>
      <c r="J20" s="73">
        <v>9.4072975017625957</v>
      </c>
      <c r="K20" s="75">
        <v>56.265401793056306</v>
      </c>
      <c r="L20" s="79">
        <v>130.53852039247596</v>
      </c>
      <c r="M20" s="74"/>
      <c r="N20" s="73">
        <v>19.16863567263923</v>
      </c>
      <c r="O20" s="73">
        <v>7.0627955832867357</v>
      </c>
      <c r="P20" s="75">
        <v>0.2953466055919674</v>
      </c>
      <c r="Q20" s="79">
        <v>26.526777861517932</v>
      </c>
      <c r="R20" s="145"/>
    </row>
    <row r="21" spans="2:18" x14ac:dyDescent="0.3">
      <c r="B21" s="3" t="s">
        <v>318</v>
      </c>
      <c r="C21" s="59" t="s">
        <v>14</v>
      </c>
      <c r="D21" s="73">
        <v>68.782782871211452</v>
      </c>
      <c r="E21" s="73">
        <v>16.603252457202995</v>
      </c>
      <c r="F21" s="75">
        <v>17.178827532964352</v>
      </c>
      <c r="G21" s="79">
        <v>102.5648628613788</v>
      </c>
      <c r="H21" s="74"/>
      <c r="I21" s="73">
        <v>52.408250978464181</v>
      </c>
      <c r="J21" s="73">
        <v>11.418064426921497</v>
      </c>
      <c r="K21" s="75">
        <v>12.35696754840469</v>
      </c>
      <c r="L21" s="79">
        <v>76.183282953790368</v>
      </c>
      <c r="M21" s="74"/>
      <c r="N21" s="73">
        <v>16.374531892747267</v>
      </c>
      <c r="O21" s="73">
        <v>5.1851880302814983</v>
      </c>
      <c r="P21" s="75">
        <v>4.8218599845596621</v>
      </c>
      <c r="Q21" s="79">
        <v>26.381579907588428</v>
      </c>
      <c r="R21" s="145"/>
    </row>
    <row r="22" spans="2:18" x14ac:dyDescent="0.3">
      <c r="B22" s="3" t="s">
        <v>319</v>
      </c>
      <c r="C22" s="59" t="s">
        <v>15</v>
      </c>
      <c r="D22" s="73">
        <v>26.566691531685137</v>
      </c>
      <c r="E22" s="73">
        <v>15.39925049730037</v>
      </c>
      <c r="F22" s="75">
        <v>30.427315998863314</v>
      </c>
      <c r="G22" s="79">
        <v>72.393258027848816</v>
      </c>
      <c r="H22" s="74"/>
      <c r="I22" s="73">
        <v>26.566691531685137</v>
      </c>
      <c r="J22" s="73">
        <v>15.39925049730037</v>
      </c>
      <c r="K22" s="75">
        <v>30.427315998863314</v>
      </c>
      <c r="L22" s="79">
        <v>72.393258027848816</v>
      </c>
      <c r="M22" s="74"/>
      <c r="N22" s="73"/>
      <c r="O22" s="73"/>
      <c r="P22" s="75"/>
      <c r="Q22" s="79"/>
      <c r="R22" s="145"/>
    </row>
    <row r="23" spans="2:18" x14ac:dyDescent="0.3">
      <c r="B23" s="3" t="s">
        <v>320</v>
      </c>
      <c r="C23" s="59" t="s">
        <v>16</v>
      </c>
      <c r="D23" s="73">
        <v>22.430178995121086</v>
      </c>
      <c r="E23" s="73">
        <v>13.503195989304572</v>
      </c>
      <c r="F23" s="75">
        <v>52.706260302594885</v>
      </c>
      <c r="G23" s="79">
        <v>88.639635287020539</v>
      </c>
      <c r="H23" s="74"/>
      <c r="I23" s="73">
        <v>22.409124278314152</v>
      </c>
      <c r="J23" s="73">
        <v>13.445474566988491</v>
      </c>
      <c r="K23" s="75">
        <v>52.706260302594885</v>
      </c>
      <c r="L23" s="79">
        <v>88.560859147897531</v>
      </c>
      <c r="M23" s="74"/>
      <c r="N23" s="73">
        <v>2.1054716806932845E-2</v>
      </c>
      <c r="O23" s="73">
        <v>5.7721422316081593E-2</v>
      </c>
      <c r="P23" s="75"/>
      <c r="Q23" s="79">
        <v>7.8776139123014441E-2</v>
      </c>
      <c r="R23" s="145"/>
    </row>
    <row r="24" spans="2:18" x14ac:dyDescent="0.3">
      <c r="B24" s="3" t="s">
        <v>321</v>
      </c>
      <c r="C24" s="59" t="s">
        <v>17</v>
      </c>
      <c r="D24" s="73">
        <v>25.165972628190243</v>
      </c>
      <c r="E24" s="73">
        <v>26.097559120065988</v>
      </c>
      <c r="F24" s="75">
        <v>11.587160555124004</v>
      </c>
      <c r="G24" s="79">
        <v>62.850692303380228</v>
      </c>
      <c r="H24" s="74"/>
      <c r="I24" s="73">
        <v>25.165972628190243</v>
      </c>
      <c r="J24" s="73">
        <v>26.097559120065988</v>
      </c>
      <c r="K24" s="75">
        <v>11.587160555124004</v>
      </c>
      <c r="L24" s="79">
        <v>62.850692303380228</v>
      </c>
      <c r="M24" s="74"/>
      <c r="N24" s="73"/>
      <c r="O24" s="73"/>
      <c r="P24" s="75"/>
      <c r="Q24" s="79"/>
      <c r="R24" s="145"/>
    </row>
    <row r="25" spans="2:18" x14ac:dyDescent="0.3">
      <c r="B25" s="3" t="s">
        <v>322</v>
      </c>
      <c r="C25" s="59" t="s">
        <v>18</v>
      </c>
      <c r="D25" s="73">
        <v>103.7337152971015</v>
      </c>
      <c r="E25" s="73">
        <v>45.889862328823362</v>
      </c>
      <c r="F25" s="75">
        <v>37.444054411590287</v>
      </c>
      <c r="G25" s="79">
        <v>187.06763203751515</v>
      </c>
      <c r="H25" s="74"/>
      <c r="I25" s="73">
        <v>103.0220073169174</v>
      </c>
      <c r="J25" s="73">
        <v>45.370494758642081</v>
      </c>
      <c r="K25" s="75">
        <v>36.819101716099958</v>
      </c>
      <c r="L25" s="79">
        <v>185.21160379165946</v>
      </c>
      <c r="M25" s="74"/>
      <c r="N25" s="73">
        <v>0.71170798018410886</v>
      </c>
      <c r="O25" s="73">
        <v>0.51936757018128077</v>
      </c>
      <c r="P25" s="75">
        <v>0.62495269549033383</v>
      </c>
      <c r="Q25" s="79">
        <v>1.8560282458557236</v>
      </c>
      <c r="R25" s="145"/>
    </row>
    <row r="26" spans="2:18" x14ac:dyDescent="0.3">
      <c r="B26" s="3" t="s">
        <v>323</v>
      </c>
      <c r="C26" s="59" t="s">
        <v>19</v>
      </c>
      <c r="D26" s="73">
        <v>27.056519702367336</v>
      </c>
      <c r="E26" s="73">
        <v>15.137922018498546</v>
      </c>
      <c r="F26" s="75"/>
      <c r="G26" s="79">
        <v>42.194441720865882</v>
      </c>
      <c r="H26" s="74"/>
      <c r="I26" s="73">
        <v>27.056519702367336</v>
      </c>
      <c r="J26" s="73">
        <v>15.137922018498546</v>
      </c>
      <c r="K26" s="75"/>
      <c r="L26" s="79">
        <v>42.194441720865882</v>
      </c>
      <c r="M26" s="74"/>
      <c r="N26" s="73"/>
      <c r="O26" s="73"/>
      <c r="P26" s="75"/>
      <c r="Q26" s="79"/>
      <c r="R26" s="145"/>
    </row>
    <row r="27" spans="2:18" x14ac:dyDescent="0.3">
      <c r="B27" s="3" t="s">
        <v>324</v>
      </c>
      <c r="C27" s="59" t="s">
        <v>20</v>
      </c>
      <c r="D27" s="73">
        <v>71.332380047567341</v>
      </c>
      <c r="E27" s="73">
        <v>64.067890103924313</v>
      </c>
      <c r="F27" s="75">
        <v>18.842956672354067</v>
      </c>
      <c r="G27" s="79">
        <v>154.24322682384573</v>
      </c>
      <c r="H27" s="74"/>
      <c r="I27" s="73">
        <v>68.11749004705031</v>
      </c>
      <c r="J27" s="73">
        <v>60.065589292177243</v>
      </c>
      <c r="K27" s="75">
        <v>18.842956672354067</v>
      </c>
      <c r="L27" s="79">
        <v>147.02603601158162</v>
      </c>
      <c r="M27" s="74"/>
      <c r="N27" s="73">
        <v>3.2148900005170362</v>
      </c>
      <c r="O27" s="73">
        <v>4.002300811747066</v>
      </c>
      <c r="P27" s="75"/>
      <c r="Q27" s="79">
        <v>7.2171908122641018</v>
      </c>
      <c r="R27" s="145"/>
    </row>
    <row r="28" spans="2:18" x14ac:dyDescent="0.3">
      <c r="B28" s="3" t="s">
        <v>325</v>
      </c>
      <c r="C28" s="59" t="s">
        <v>21</v>
      </c>
      <c r="D28" s="73">
        <v>106.94122945462082</v>
      </c>
      <c r="E28" s="73">
        <v>4.4488630626896448</v>
      </c>
      <c r="F28" s="75">
        <v>15.25465376419511</v>
      </c>
      <c r="G28" s="79">
        <v>126.64474628150558</v>
      </c>
      <c r="H28" s="74"/>
      <c r="I28" s="73">
        <v>106.94122945462082</v>
      </c>
      <c r="J28" s="73">
        <v>1.7918466795266259</v>
      </c>
      <c r="K28" s="75">
        <v>15.25465376419511</v>
      </c>
      <c r="L28" s="79">
        <v>123.98772989834256</v>
      </c>
      <c r="M28" s="74"/>
      <c r="N28" s="73"/>
      <c r="O28" s="73">
        <v>2.6570163831630187</v>
      </c>
      <c r="P28" s="75"/>
      <c r="Q28" s="79">
        <v>2.6570163831630187</v>
      </c>
      <c r="R28" s="145"/>
    </row>
    <row r="29" spans="2:18" x14ac:dyDescent="0.3">
      <c r="B29" s="3" t="s">
        <v>326</v>
      </c>
      <c r="C29" s="59" t="s">
        <v>22</v>
      </c>
      <c r="D29" s="73">
        <v>34.621962590852114</v>
      </c>
      <c r="E29" s="73">
        <v>17.136086221766632</v>
      </c>
      <c r="F29" s="75">
        <v>20.145692719686632</v>
      </c>
      <c r="G29" s="79">
        <v>71.903741532305375</v>
      </c>
      <c r="H29" s="74"/>
      <c r="I29" s="73">
        <v>34.621962590852114</v>
      </c>
      <c r="J29" s="73">
        <v>17.136086221766632</v>
      </c>
      <c r="K29" s="75">
        <v>20.145692719686632</v>
      </c>
      <c r="L29" s="79">
        <v>71.903741532305375</v>
      </c>
      <c r="M29" s="74"/>
      <c r="N29" s="73"/>
      <c r="O29" s="73"/>
      <c r="P29" s="75"/>
      <c r="Q29" s="79"/>
      <c r="R29" s="145"/>
    </row>
    <row r="30" spans="2:18" x14ac:dyDescent="0.3">
      <c r="B30" s="3" t="s">
        <v>327</v>
      </c>
      <c r="C30" s="59" t="s">
        <v>23</v>
      </c>
      <c r="D30" s="73">
        <v>37.091661834497749</v>
      </c>
      <c r="E30" s="73">
        <v>26.868378474235623</v>
      </c>
      <c r="F30" s="75">
        <v>42.228503228639468</v>
      </c>
      <c r="G30" s="79">
        <v>106.18854353737284</v>
      </c>
      <c r="H30" s="74"/>
      <c r="I30" s="73">
        <v>37.091661834497749</v>
      </c>
      <c r="J30" s="73">
        <v>26.868378474235623</v>
      </c>
      <c r="K30" s="75">
        <v>42.228503228639468</v>
      </c>
      <c r="L30" s="79">
        <v>106.18854353737284</v>
      </c>
      <c r="M30" s="74"/>
      <c r="N30" s="73"/>
      <c r="O30" s="73"/>
      <c r="P30" s="75"/>
      <c r="Q30" s="79"/>
      <c r="R30" s="145"/>
    </row>
    <row r="31" spans="2:18" x14ac:dyDescent="0.3">
      <c r="B31" s="3" t="s">
        <v>328</v>
      </c>
      <c r="C31" s="59" t="s">
        <v>24</v>
      </c>
      <c r="D31" s="73">
        <v>72.557601911774526</v>
      </c>
      <c r="E31" s="73"/>
      <c r="F31" s="75">
        <v>0.22420590393818271</v>
      </c>
      <c r="G31" s="79">
        <v>72.78180781571271</v>
      </c>
      <c r="H31" s="74"/>
      <c r="I31" s="73">
        <v>72.557601911774526</v>
      </c>
      <c r="J31" s="73"/>
      <c r="K31" s="75">
        <v>0.22420590393818271</v>
      </c>
      <c r="L31" s="79">
        <v>72.78180781571271</v>
      </c>
      <c r="M31" s="74"/>
      <c r="N31" s="73"/>
      <c r="O31" s="73"/>
      <c r="P31" s="75"/>
      <c r="Q31" s="79"/>
      <c r="R31" s="145"/>
    </row>
    <row r="32" spans="2:18" x14ac:dyDescent="0.3">
      <c r="B32" s="3" t="s">
        <v>329</v>
      </c>
      <c r="C32" s="59" t="s">
        <v>25</v>
      </c>
      <c r="D32" s="73">
        <v>29.500171458440722</v>
      </c>
      <c r="E32" s="73">
        <v>25.16406289081106</v>
      </c>
      <c r="F32" s="75">
        <v>37.280677829952374</v>
      </c>
      <c r="G32" s="79">
        <v>91.944912179204167</v>
      </c>
      <c r="H32" s="74"/>
      <c r="I32" s="73">
        <v>22.737765733396262</v>
      </c>
      <c r="J32" s="73">
        <v>25.091564607207925</v>
      </c>
      <c r="K32" s="75">
        <v>28.626088652351157</v>
      </c>
      <c r="L32" s="79">
        <v>76.455418992955344</v>
      </c>
      <c r="M32" s="74"/>
      <c r="N32" s="73">
        <v>6.7624057250444594</v>
      </c>
      <c r="O32" s="73">
        <v>7.2498283603135691E-2</v>
      </c>
      <c r="P32" s="75">
        <v>8.6545891776012205</v>
      </c>
      <c r="Q32" s="79">
        <v>15.489493186248815</v>
      </c>
      <c r="R32" s="145"/>
    </row>
    <row r="33" spans="2:18" x14ac:dyDescent="0.3">
      <c r="B33" s="3" t="s">
        <v>330</v>
      </c>
      <c r="C33" s="59" t="s">
        <v>26</v>
      </c>
      <c r="D33" s="73">
        <v>72.89336345246123</v>
      </c>
      <c r="E33" s="73">
        <v>46.911840863115302</v>
      </c>
      <c r="F33" s="75">
        <v>28.419468644639245</v>
      </c>
      <c r="G33" s="79">
        <v>148.22467296021577</v>
      </c>
      <c r="H33" s="74"/>
      <c r="I33" s="73">
        <v>71.611448415374241</v>
      </c>
      <c r="J33" s="73">
        <v>46.160418071476734</v>
      </c>
      <c r="K33" s="75">
        <v>28.419468644639245</v>
      </c>
      <c r="L33" s="79">
        <v>146.19133513149021</v>
      </c>
      <c r="M33" s="74"/>
      <c r="N33" s="73">
        <v>1.2819150370869858</v>
      </c>
      <c r="O33" s="73">
        <v>0.75142279163857051</v>
      </c>
      <c r="P33" s="75"/>
      <c r="Q33" s="79">
        <v>2.0333378287255561</v>
      </c>
      <c r="R33" s="145"/>
    </row>
    <row r="34" spans="2:18" x14ac:dyDescent="0.3">
      <c r="B34" s="3" t="s">
        <v>331</v>
      </c>
      <c r="C34" s="59" t="s">
        <v>27</v>
      </c>
      <c r="D34" s="73">
        <v>40.110557198844802</v>
      </c>
      <c r="E34" s="73">
        <v>21.895446025594531</v>
      </c>
      <c r="F34" s="75">
        <v>48.161020985070586</v>
      </c>
      <c r="G34" s="79">
        <v>110.16702420950992</v>
      </c>
      <c r="H34" s="74"/>
      <c r="I34" s="73">
        <v>23.269673230599842</v>
      </c>
      <c r="J34" s="73">
        <v>20.745714947329787</v>
      </c>
      <c r="K34" s="75">
        <v>48.161020985070586</v>
      </c>
      <c r="L34" s="79">
        <v>92.176409163000216</v>
      </c>
      <c r="M34" s="74"/>
      <c r="N34" s="73">
        <v>16.840883968244952</v>
      </c>
      <c r="O34" s="73">
        <v>1.1497310782647447</v>
      </c>
      <c r="P34" s="75"/>
      <c r="Q34" s="79">
        <v>17.990615046509696</v>
      </c>
      <c r="R34" s="145"/>
    </row>
    <row r="35" spans="2:18" x14ac:dyDescent="0.3">
      <c r="B35" s="3" t="s">
        <v>332</v>
      </c>
      <c r="C35" s="59" t="s">
        <v>28</v>
      </c>
      <c r="D35" s="73">
        <v>34.675321058144675</v>
      </c>
      <c r="E35" s="73">
        <v>2.8797961939245686</v>
      </c>
      <c r="F35" s="75">
        <v>37.531067408586978</v>
      </c>
      <c r="G35" s="79">
        <v>75.086184660656215</v>
      </c>
      <c r="H35" s="74"/>
      <c r="I35" s="73">
        <v>6.9082267176080947</v>
      </c>
      <c r="J35" s="73"/>
      <c r="K35" s="75">
        <v>36.774211810580233</v>
      </c>
      <c r="L35" s="79">
        <v>43.682438528188328</v>
      </c>
      <c r="M35" s="74"/>
      <c r="N35" s="73">
        <v>27.76709434053658</v>
      </c>
      <c r="O35" s="73">
        <v>2.8797961939245686</v>
      </c>
      <c r="P35" s="75">
        <v>0.75685559800674507</v>
      </c>
      <c r="Q35" s="79">
        <v>31.403746132467894</v>
      </c>
      <c r="R35" s="145"/>
    </row>
    <row r="36" spans="2:18" x14ac:dyDescent="0.3">
      <c r="B36" s="3" t="s">
        <v>333</v>
      </c>
      <c r="C36" s="59" t="s">
        <v>29</v>
      </c>
      <c r="D36" s="73">
        <v>31.289211070012929</v>
      </c>
      <c r="E36" s="73">
        <v>31.966184111115489</v>
      </c>
      <c r="F36" s="75">
        <v>15.948323707287031</v>
      </c>
      <c r="G36" s="79">
        <v>79.203718888415452</v>
      </c>
      <c r="H36" s="74"/>
      <c r="I36" s="73">
        <v>31.162064903303889</v>
      </c>
      <c r="J36" s="73">
        <v>31.966184111115489</v>
      </c>
      <c r="K36" s="75">
        <v>15.948323707287031</v>
      </c>
      <c r="L36" s="79">
        <v>79.076572721706412</v>
      </c>
      <c r="M36" s="74"/>
      <c r="N36" s="73">
        <v>0.12714616670903797</v>
      </c>
      <c r="O36" s="73"/>
      <c r="P36" s="75"/>
      <c r="Q36" s="79">
        <v>0.12714616670903797</v>
      </c>
      <c r="R36" s="145"/>
    </row>
    <row r="37" spans="2:18" x14ac:dyDescent="0.3">
      <c r="B37" s="3" t="s">
        <v>334</v>
      </c>
      <c r="C37" s="59" t="s">
        <v>30</v>
      </c>
      <c r="D37" s="73">
        <v>23.148591385796067</v>
      </c>
      <c r="E37" s="73">
        <v>18.669092815134608</v>
      </c>
      <c r="F37" s="75">
        <v>2.8801748536120888</v>
      </c>
      <c r="G37" s="79">
        <v>44.697859054542761</v>
      </c>
      <c r="H37" s="74"/>
      <c r="I37" s="73">
        <v>23.148591385796067</v>
      </c>
      <c r="J37" s="73">
        <v>18.669092815134608</v>
      </c>
      <c r="K37" s="75">
        <v>2.8801748536120888</v>
      </c>
      <c r="L37" s="79">
        <v>44.697859054542761</v>
      </c>
      <c r="M37" s="74"/>
      <c r="N37" s="73"/>
      <c r="O37" s="73"/>
      <c r="P37" s="75"/>
      <c r="Q37" s="79"/>
      <c r="R37" s="145"/>
    </row>
    <row r="38" spans="2:18" x14ac:dyDescent="0.3">
      <c r="B38" s="3" t="s">
        <v>335</v>
      </c>
      <c r="C38" s="59" t="s">
        <v>31</v>
      </c>
      <c r="D38" s="73">
        <v>62.329312032718022</v>
      </c>
      <c r="E38" s="73"/>
      <c r="F38" s="75">
        <v>32.172776848782362</v>
      </c>
      <c r="G38" s="79">
        <v>94.502088881500384</v>
      </c>
      <c r="H38" s="74"/>
      <c r="I38" s="73">
        <v>61.028796684735902</v>
      </c>
      <c r="J38" s="73"/>
      <c r="K38" s="75">
        <v>32.172776848782362</v>
      </c>
      <c r="L38" s="79">
        <v>93.201573533518271</v>
      </c>
      <c r="M38" s="74"/>
      <c r="N38" s="73">
        <v>1.3005153479821241</v>
      </c>
      <c r="O38" s="73"/>
      <c r="P38" s="75"/>
      <c r="Q38" s="79">
        <v>1.3005153479821241</v>
      </c>
      <c r="R38" s="145"/>
    </row>
    <row r="39" spans="2:18" x14ac:dyDescent="0.3">
      <c r="B39" s="3" t="s">
        <v>336</v>
      </c>
      <c r="C39" s="59" t="s">
        <v>32</v>
      </c>
      <c r="D39" s="73">
        <v>56.208134146920763</v>
      </c>
      <c r="E39" s="73">
        <v>53.754589384497791</v>
      </c>
      <c r="F39" s="75">
        <v>21.783419053664815</v>
      </c>
      <c r="G39" s="79">
        <v>131.74614258508336</v>
      </c>
      <c r="H39" s="74"/>
      <c r="I39" s="73">
        <v>56.208134146920763</v>
      </c>
      <c r="J39" s="73">
        <v>53.754589384497791</v>
      </c>
      <c r="K39" s="75">
        <v>21.783419053664815</v>
      </c>
      <c r="L39" s="79">
        <v>131.74614258508336</v>
      </c>
      <c r="M39" s="74"/>
      <c r="N39" s="73"/>
      <c r="O39" s="73"/>
      <c r="P39" s="75"/>
      <c r="Q39" s="79"/>
      <c r="R39" s="145"/>
    </row>
    <row r="40" spans="2:18" x14ac:dyDescent="0.3">
      <c r="B40" s="3" t="s">
        <v>337</v>
      </c>
      <c r="C40" s="59" t="s">
        <v>33</v>
      </c>
      <c r="D40" s="73">
        <v>33.512141056800786</v>
      </c>
      <c r="E40" s="73"/>
      <c r="F40" s="75">
        <v>3.22437700663126</v>
      </c>
      <c r="G40" s="79">
        <v>36.736518063432044</v>
      </c>
      <c r="H40" s="74"/>
      <c r="I40" s="73">
        <v>33.512141056800786</v>
      </c>
      <c r="J40" s="73"/>
      <c r="K40" s="75">
        <v>3.22437700663126</v>
      </c>
      <c r="L40" s="79">
        <v>36.736518063432044</v>
      </c>
      <c r="M40" s="74"/>
      <c r="N40" s="73"/>
      <c r="O40" s="73"/>
      <c r="P40" s="75"/>
      <c r="Q40" s="79"/>
      <c r="R40" s="145"/>
    </row>
    <row r="41" spans="2:18" x14ac:dyDescent="0.3">
      <c r="B41" s="3" t="s">
        <v>338</v>
      </c>
      <c r="C41" s="59" t="s">
        <v>34</v>
      </c>
      <c r="D41" s="73">
        <v>23.47372488097011</v>
      </c>
      <c r="E41" s="73">
        <v>22.728301947542331</v>
      </c>
      <c r="F41" s="75">
        <v>1.9317052163868844</v>
      </c>
      <c r="G41" s="79">
        <v>48.133732044899332</v>
      </c>
      <c r="H41" s="74"/>
      <c r="I41" s="73">
        <v>23.47372488097011</v>
      </c>
      <c r="J41" s="73">
        <v>22.728301947542331</v>
      </c>
      <c r="K41" s="75">
        <v>1.9317052163868844</v>
      </c>
      <c r="L41" s="79">
        <v>48.133732044899332</v>
      </c>
      <c r="M41" s="74"/>
      <c r="N41" s="73"/>
      <c r="O41" s="73"/>
      <c r="P41" s="75"/>
      <c r="Q41" s="79"/>
      <c r="R41" s="145"/>
    </row>
    <row r="42" spans="2:18" x14ac:dyDescent="0.3">
      <c r="B42" s="3" t="s">
        <v>339</v>
      </c>
      <c r="C42" s="59" t="s">
        <v>35</v>
      </c>
      <c r="D42" s="73">
        <v>51.407515440794633</v>
      </c>
      <c r="E42" s="73">
        <v>33.320884940759647</v>
      </c>
      <c r="F42" s="75"/>
      <c r="G42" s="79">
        <v>84.72840038155428</v>
      </c>
      <c r="H42" s="74"/>
      <c r="I42" s="73">
        <v>51.407515440794633</v>
      </c>
      <c r="J42" s="73">
        <v>33.320884940759647</v>
      </c>
      <c r="K42" s="75"/>
      <c r="L42" s="79">
        <v>84.72840038155428</v>
      </c>
      <c r="M42" s="74"/>
      <c r="N42" s="73"/>
      <c r="O42" s="73"/>
      <c r="P42" s="75"/>
      <c r="Q42" s="79"/>
      <c r="R42" s="145"/>
    </row>
    <row r="43" spans="2:18" x14ac:dyDescent="0.3">
      <c r="B43" s="3" t="s">
        <v>340</v>
      </c>
      <c r="C43" s="59" t="s">
        <v>36</v>
      </c>
      <c r="D43" s="73">
        <v>32.031115693990742</v>
      </c>
      <c r="E43" s="73">
        <v>10.690422005341023</v>
      </c>
      <c r="F43" s="75"/>
      <c r="G43" s="79">
        <v>42.721537699331762</v>
      </c>
      <c r="H43" s="74"/>
      <c r="I43" s="73">
        <v>32.031115693990742</v>
      </c>
      <c r="J43" s="73">
        <v>10.690422005341023</v>
      </c>
      <c r="K43" s="75"/>
      <c r="L43" s="79">
        <v>42.721537699331762</v>
      </c>
      <c r="M43" s="74"/>
      <c r="N43" s="73"/>
      <c r="O43" s="73"/>
      <c r="P43" s="75"/>
      <c r="Q43" s="79"/>
      <c r="R43" s="145"/>
    </row>
    <row r="44" spans="2:18" x14ac:dyDescent="0.3">
      <c r="B44" s="3" t="s">
        <v>341</v>
      </c>
      <c r="C44" s="59" t="s">
        <v>37</v>
      </c>
      <c r="D44" s="73">
        <v>37.371429933724308</v>
      </c>
      <c r="E44" s="73">
        <v>27.201653827029308</v>
      </c>
      <c r="F44" s="75">
        <v>8.429242359223764</v>
      </c>
      <c r="G44" s="79">
        <v>73.002326119977383</v>
      </c>
      <c r="H44" s="74"/>
      <c r="I44" s="73">
        <v>33.993195332774789</v>
      </c>
      <c r="J44" s="73">
        <v>26.912165982113056</v>
      </c>
      <c r="K44" s="75">
        <v>2.0673212497701128</v>
      </c>
      <c r="L44" s="79">
        <v>62.972682564657951</v>
      </c>
      <c r="M44" s="74"/>
      <c r="N44" s="73">
        <v>3.3782346009495203</v>
      </c>
      <c r="O44" s="73">
        <v>0.28948784491625285</v>
      </c>
      <c r="P44" s="75">
        <v>6.3619211094536512</v>
      </c>
      <c r="Q44" s="79">
        <v>10.029643555319424</v>
      </c>
      <c r="R44" s="145"/>
    </row>
    <row r="45" spans="2:18" x14ac:dyDescent="0.3">
      <c r="B45" s="3" t="s">
        <v>342</v>
      </c>
      <c r="C45" s="59" t="s">
        <v>38</v>
      </c>
      <c r="D45" s="73">
        <v>71.633913796176074</v>
      </c>
      <c r="E45" s="73">
        <v>54.772356093586907</v>
      </c>
      <c r="F45" s="75">
        <v>26.576068000712848</v>
      </c>
      <c r="G45" s="79">
        <v>152.98233789047583</v>
      </c>
      <c r="H45" s="74"/>
      <c r="I45" s="73">
        <v>71.633913796176074</v>
      </c>
      <c r="J45" s="73">
        <v>54.772356093586907</v>
      </c>
      <c r="K45" s="75">
        <v>26.576068000712848</v>
      </c>
      <c r="L45" s="79">
        <v>152.98233789047583</v>
      </c>
      <c r="M45" s="74"/>
      <c r="N45" s="73"/>
      <c r="O45" s="73"/>
      <c r="P45" s="75"/>
      <c r="Q45" s="79"/>
      <c r="R45" s="145"/>
    </row>
    <row r="46" spans="2:18" x14ac:dyDescent="0.3">
      <c r="B46" s="3" t="s">
        <v>343</v>
      </c>
      <c r="C46" s="59" t="s">
        <v>39</v>
      </c>
      <c r="D46" s="73">
        <v>48.535822363443792</v>
      </c>
      <c r="E46" s="73">
        <v>0.87132865957196415</v>
      </c>
      <c r="F46" s="75">
        <v>2.0813368974966795</v>
      </c>
      <c r="G46" s="79">
        <v>51.488487920512434</v>
      </c>
      <c r="H46" s="74"/>
      <c r="I46" s="73">
        <v>48.535822363443792</v>
      </c>
      <c r="J46" s="73">
        <v>0.87132865957196415</v>
      </c>
      <c r="K46" s="75">
        <v>2.0813368974966795</v>
      </c>
      <c r="L46" s="79">
        <v>51.488487920512434</v>
      </c>
      <c r="M46" s="74"/>
      <c r="N46" s="73"/>
      <c r="O46" s="73"/>
      <c r="P46" s="75"/>
      <c r="Q46" s="79"/>
      <c r="R46" s="145"/>
    </row>
    <row r="47" spans="2:18" x14ac:dyDescent="0.3">
      <c r="B47" s="3" t="s">
        <v>344</v>
      </c>
      <c r="C47" s="59" t="s">
        <v>40</v>
      </c>
      <c r="D47" s="73">
        <v>88.901138506768646</v>
      </c>
      <c r="E47" s="73"/>
      <c r="F47" s="75"/>
      <c r="G47" s="79">
        <v>88.901138506768646</v>
      </c>
      <c r="H47" s="74"/>
      <c r="I47" s="73">
        <v>88.901138506768646</v>
      </c>
      <c r="J47" s="73"/>
      <c r="K47" s="75"/>
      <c r="L47" s="79">
        <v>88.901138506768646</v>
      </c>
      <c r="M47" s="74"/>
      <c r="N47" s="73"/>
      <c r="O47" s="73"/>
      <c r="P47" s="75"/>
      <c r="Q47" s="79"/>
      <c r="R47" s="145"/>
    </row>
    <row r="48" spans="2:18" x14ac:dyDescent="0.3">
      <c r="B48" s="3" t="s">
        <v>345</v>
      </c>
      <c r="C48" s="59" t="s">
        <v>41</v>
      </c>
      <c r="D48" s="73">
        <v>33.348866586200629</v>
      </c>
      <c r="E48" s="73">
        <v>11.374481242042954</v>
      </c>
      <c r="F48" s="75">
        <v>42.978933053355604</v>
      </c>
      <c r="G48" s="79">
        <v>87.702280881599194</v>
      </c>
      <c r="H48" s="74"/>
      <c r="I48" s="73">
        <v>26.63135240819431</v>
      </c>
      <c r="J48" s="73">
        <v>7.008341462608092</v>
      </c>
      <c r="K48" s="75">
        <v>38.726829086820651</v>
      </c>
      <c r="L48" s="79">
        <v>72.366522957623062</v>
      </c>
      <c r="M48" s="74"/>
      <c r="N48" s="73">
        <v>6.7175141780063159</v>
      </c>
      <c r="O48" s="73">
        <v>4.3661397794348638</v>
      </c>
      <c r="P48" s="75">
        <v>4.2521039665349445</v>
      </c>
      <c r="Q48" s="79">
        <v>15.335757923976123</v>
      </c>
      <c r="R48" s="145"/>
    </row>
    <row r="49" spans="2:18" x14ac:dyDescent="0.3">
      <c r="B49" s="3" t="s">
        <v>346</v>
      </c>
      <c r="C49" s="59" t="s">
        <v>42</v>
      </c>
      <c r="D49" s="73">
        <v>107.52787374569041</v>
      </c>
      <c r="E49" s="73">
        <v>1.2839968572750852E-2</v>
      </c>
      <c r="F49" s="75">
        <v>37.68775090676224</v>
      </c>
      <c r="G49" s="79">
        <v>145.22846462102541</v>
      </c>
      <c r="H49" s="74"/>
      <c r="I49" s="73">
        <v>87.743211391301543</v>
      </c>
      <c r="J49" s="73">
        <v>1.2839968572750852E-2</v>
      </c>
      <c r="K49" s="75">
        <v>37.68775090676224</v>
      </c>
      <c r="L49" s="79">
        <v>125.44380226663654</v>
      </c>
      <c r="M49" s="74"/>
      <c r="N49" s="73">
        <v>19.784662354388871</v>
      </c>
      <c r="O49" s="73"/>
      <c r="P49" s="75"/>
      <c r="Q49" s="79">
        <v>19.784662354388871</v>
      </c>
      <c r="R49" s="145"/>
    </row>
    <row r="50" spans="2:18" x14ac:dyDescent="0.3">
      <c r="B50" s="3" t="s">
        <v>347</v>
      </c>
      <c r="C50" s="59" t="s">
        <v>43</v>
      </c>
      <c r="D50" s="73">
        <v>48.763375629341404</v>
      </c>
      <c r="E50" s="73"/>
      <c r="F50" s="75">
        <v>25.574183305806937</v>
      </c>
      <c r="G50" s="79">
        <v>74.337558935148337</v>
      </c>
      <c r="H50" s="74"/>
      <c r="I50" s="73">
        <v>48.763375629341404</v>
      </c>
      <c r="J50" s="73"/>
      <c r="K50" s="75">
        <v>25.574183305806937</v>
      </c>
      <c r="L50" s="79">
        <v>74.337558935148337</v>
      </c>
      <c r="M50" s="74"/>
      <c r="N50" s="73"/>
      <c r="O50" s="73"/>
      <c r="P50" s="75"/>
      <c r="Q50" s="79"/>
      <c r="R50" s="145"/>
    </row>
    <row r="51" spans="2:18" x14ac:dyDescent="0.3">
      <c r="B51" s="3" t="s">
        <v>348</v>
      </c>
      <c r="C51" s="59" t="s">
        <v>44</v>
      </c>
      <c r="D51" s="73">
        <v>15.708556323648116</v>
      </c>
      <c r="E51" s="73">
        <v>16.546876216250222</v>
      </c>
      <c r="F51" s="75"/>
      <c r="G51" s="79">
        <v>32.255432539898337</v>
      </c>
      <c r="H51" s="74"/>
      <c r="I51" s="73">
        <v>15.692561800172953</v>
      </c>
      <c r="J51" s="73">
        <v>16.363472347068363</v>
      </c>
      <c r="K51" s="75"/>
      <c r="L51" s="79">
        <v>32.05603414724132</v>
      </c>
      <c r="M51" s="74"/>
      <c r="N51" s="73">
        <v>1.5994523475162104E-2</v>
      </c>
      <c r="O51" s="73">
        <v>0.1834038691818588</v>
      </c>
      <c r="P51" s="75"/>
      <c r="Q51" s="79">
        <v>0.19939839265702092</v>
      </c>
      <c r="R51" s="145"/>
    </row>
    <row r="52" spans="2:18" x14ac:dyDescent="0.3">
      <c r="B52" s="3" t="s">
        <v>349</v>
      </c>
      <c r="C52" s="59" t="s">
        <v>45</v>
      </c>
      <c r="D52" s="73">
        <v>16.935226680008089</v>
      </c>
      <c r="E52" s="73"/>
      <c r="F52" s="75">
        <v>5.3223763345858659</v>
      </c>
      <c r="G52" s="79">
        <v>22.257603014593954</v>
      </c>
      <c r="H52" s="74"/>
      <c r="I52" s="73">
        <v>16.776130206614649</v>
      </c>
      <c r="J52" s="73"/>
      <c r="K52" s="75">
        <v>5.3223763345858659</v>
      </c>
      <c r="L52" s="79">
        <v>22.098506541200514</v>
      </c>
      <c r="M52" s="74"/>
      <c r="N52" s="73">
        <v>0.15909647339344071</v>
      </c>
      <c r="O52" s="73"/>
      <c r="P52" s="75"/>
      <c r="Q52" s="79">
        <v>0.15909647339344071</v>
      </c>
      <c r="R52" s="145"/>
    </row>
    <row r="53" spans="2:18" x14ac:dyDescent="0.3">
      <c r="B53" s="3" t="s">
        <v>350</v>
      </c>
      <c r="C53" s="59" t="s">
        <v>46</v>
      </c>
      <c r="D53" s="73">
        <v>59.451291973438408</v>
      </c>
      <c r="E53" s="73">
        <v>33.163710145837584</v>
      </c>
      <c r="F53" s="75">
        <v>35.571162540619454</v>
      </c>
      <c r="G53" s="79">
        <v>128.18616465989547</v>
      </c>
      <c r="H53" s="74"/>
      <c r="I53" s="73">
        <v>59.058788323574198</v>
      </c>
      <c r="J53" s="73">
        <v>33.163710145837584</v>
      </c>
      <c r="K53" s="75">
        <v>35.571162540619454</v>
      </c>
      <c r="L53" s="79">
        <v>127.79366101003124</v>
      </c>
      <c r="M53" s="74"/>
      <c r="N53" s="73">
        <v>0.39250364986420938</v>
      </c>
      <c r="O53" s="73"/>
      <c r="P53" s="75"/>
      <c r="Q53" s="79">
        <v>0.39250364986420938</v>
      </c>
      <c r="R53" s="145"/>
    </row>
    <row r="54" spans="2:18" x14ac:dyDescent="0.3">
      <c r="B54" s="3" t="s">
        <v>351</v>
      </c>
      <c r="C54" s="59" t="s">
        <v>47</v>
      </c>
      <c r="D54" s="73">
        <v>31.99622425968785</v>
      </c>
      <c r="E54" s="73">
        <v>25.621216841730462</v>
      </c>
      <c r="F54" s="75">
        <v>1.2443623523826479</v>
      </c>
      <c r="G54" s="79">
        <v>58.861803453800952</v>
      </c>
      <c r="H54" s="74"/>
      <c r="I54" s="73">
        <v>31.99622425968785</v>
      </c>
      <c r="J54" s="73">
        <v>25.621216841730462</v>
      </c>
      <c r="K54" s="75">
        <v>1.2443623523826479</v>
      </c>
      <c r="L54" s="79">
        <v>58.861803453800952</v>
      </c>
      <c r="M54" s="74"/>
      <c r="N54" s="73"/>
      <c r="O54" s="73"/>
      <c r="P54" s="75"/>
      <c r="Q54" s="79"/>
      <c r="R54" s="145"/>
    </row>
    <row r="55" spans="2:18" x14ac:dyDescent="0.3">
      <c r="B55" s="3" t="s">
        <v>352</v>
      </c>
      <c r="C55" s="59" t="s">
        <v>48</v>
      </c>
      <c r="D55" s="73">
        <v>35.403370505452287</v>
      </c>
      <c r="E55" s="73">
        <v>29.920956489782558</v>
      </c>
      <c r="F55" s="75">
        <v>5.2431433344965708</v>
      </c>
      <c r="G55" s="79">
        <v>70.567470329731421</v>
      </c>
      <c r="H55" s="74"/>
      <c r="I55" s="73">
        <v>34.897031892257473</v>
      </c>
      <c r="J55" s="73">
        <v>29.920956489782558</v>
      </c>
      <c r="K55" s="75">
        <v>5.2431433344965708</v>
      </c>
      <c r="L55" s="79">
        <v>70.061131716536607</v>
      </c>
      <c r="M55" s="74"/>
      <c r="N55" s="73">
        <v>0.50633861319481543</v>
      </c>
      <c r="O55" s="73"/>
      <c r="P55" s="75"/>
      <c r="Q55" s="79">
        <v>0.50633861319481543</v>
      </c>
      <c r="R55" s="145"/>
    </row>
    <row r="56" spans="2:18" x14ac:dyDescent="0.3">
      <c r="B56" s="3" t="s">
        <v>353</v>
      </c>
      <c r="C56" s="59" t="s">
        <v>49</v>
      </c>
      <c r="D56" s="73">
        <v>45.95287665823578</v>
      </c>
      <c r="E56" s="73">
        <v>26.8641957237346</v>
      </c>
      <c r="F56" s="75">
        <v>22.195710118089195</v>
      </c>
      <c r="G56" s="79">
        <v>95.012782500059572</v>
      </c>
      <c r="H56" s="74"/>
      <c r="I56" s="73">
        <v>35.853544207706264</v>
      </c>
      <c r="J56" s="73">
        <v>26.8641957237346</v>
      </c>
      <c r="K56" s="75">
        <v>22.195710118089195</v>
      </c>
      <c r="L56" s="79">
        <v>84.913450049530056</v>
      </c>
      <c r="M56" s="74"/>
      <c r="N56" s="73">
        <v>10.099332450529513</v>
      </c>
      <c r="O56" s="73"/>
      <c r="P56" s="75"/>
      <c r="Q56" s="79">
        <v>10.099332450529513</v>
      </c>
      <c r="R56" s="145"/>
    </row>
    <row r="57" spans="2:18" x14ac:dyDescent="0.3">
      <c r="B57" s="3" t="s">
        <v>354</v>
      </c>
      <c r="C57" s="59" t="s">
        <v>50</v>
      </c>
      <c r="D57" s="73">
        <v>66.72415518817823</v>
      </c>
      <c r="E57" s="73">
        <v>38.752902968323383</v>
      </c>
      <c r="F57" s="75">
        <v>43.809370163039233</v>
      </c>
      <c r="G57" s="79">
        <v>149.28642831954085</v>
      </c>
      <c r="H57" s="74"/>
      <c r="I57" s="73">
        <v>66.72415518817823</v>
      </c>
      <c r="J57" s="73">
        <v>38.710541486209976</v>
      </c>
      <c r="K57" s="75">
        <v>43.809370163039233</v>
      </c>
      <c r="L57" s="79">
        <v>149.24406683742745</v>
      </c>
      <c r="M57" s="74"/>
      <c r="N57" s="73"/>
      <c r="O57" s="73">
        <v>4.2361482113407394E-2</v>
      </c>
      <c r="P57" s="75"/>
      <c r="Q57" s="79">
        <v>4.2361482113407394E-2</v>
      </c>
      <c r="R57" s="145"/>
    </row>
    <row r="58" spans="2:18" x14ac:dyDescent="0.3">
      <c r="B58" s="3" t="s">
        <v>355</v>
      </c>
      <c r="C58" s="59" t="s">
        <v>51</v>
      </c>
      <c r="D58" s="73">
        <v>48.188079760997311</v>
      </c>
      <c r="E58" s="73">
        <v>33.086590581858225</v>
      </c>
      <c r="F58" s="75">
        <v>20.371619237175686</v>
      </c>
      <c r="G58" s="79">
        <v>101.64628958003121</v>
      </c>
      <c r="H58" s="74"/>
      <c r="I58" s="73">
        <v>47.451951929242945</v>
      </c>
      <c r="J58" s="73">
        <v>33.043738682057054</v>
      </c>
      <c r="K58" s="75">
        <v>18.707957244895077</v>
      </c>
      <c r="L58" s="79">
        <v>99.203647856195076</v>
      </c>
      <c r="M58" s="74"/>
      <c r="N58" s="73">
        <v>0.73612783175436691</v>
      </c>
      <c r="O58" s="73">
        <v>4.2851899801167187E-2</v>
      </c>
      <c r="P58" s="75">
        <v>1.6636619922806084</v>
      </c>
      <c r="Q58" s="79">
        <v>2.4426417238361426</v>
      </c>
      <c r="R58" s="145"/>
    </row>
    <row r="59" spans="2:18" x14ac:dyDescent="0.3">
      <c r="B59" s="3" t="s">
        <v>356</v>
      </c>
      <c r="C59" s="59" t="s">
        <v>52</v>
      </c>
      <c r="D59" s="73">
        <v>48.667370215206205</v>
      </c>
      <c r="E59" s="73">
        <v>11.009571976997945</v>
      </c>
      <c r="F59" s="75">
        <v>9.8482581200121047</v>
      </c>
      <c r="G59" s="79">
        <v>69.525200312216256</v>
      </c>
      <c r="H59" s="74"/>
      <c r="I59" s="73">
        <v>40.225560316676493</v>
      </c>
      <c r="J59" s="73"/>
      <c r="K59" s="75">
        <v>5.7313984421045925</v>
      </c>
      <c r="L59" s="79">
        <v>45.956958758781084</v>
      </c>
      <c r="M59" s="74"/>
      <c r="N59" s="73">
        <v>8.4418098985297156</v>
      </c>
      <c r="O59" s="73">
        <v>11.009571976997945</v>
      </c>
      <c r="P59" s="75">
        <v>4.1168596779075139</v>
      </c>
      <c r="Q59" s="79">
        <v>23.568241553435172</v>
      </c>
      <c r="R59" s="145"/>
    </row>
    <row r="60" spans="2:18" x14ac:dyDescent="0.3">
      <c r="B60" s="3" t="s">
        <v>357</v>
      </c>
      <c r="C60" s="59" t="s">
        <v>53</v>
      </c>
      <c r="D60" s="73">
        <v>30.319774079646752</v>
      </c>
      <c r="E60" s="73">
        <v>15.121844260125965</v>
      </c>
      <c r="F60" s="75">
        <v>2.7965544877853303</v>
      </c>
      <c r="G60" s="79">
        <v>48.238172827558046</v>
      </c>
      <c r="H60" s="74"/>
      <c r="I60" s="73">
        <v>30.243688520251929</v>
      </c>
      <c r="J60" s="73">
        <v>15.121844260125965</v>
      </c>
      <c r="K60" s="75">
        <v>2.7965544877853303</v>
      </c>
      <c r="L60" s="79">
        <v>48.162087268163219</v>
      </c>
      <c r="M60" s="74"/>
      <c r="N60" s="73">
        <v>7.6085559394823796E-2</v>
      </c>
      <c r="O60" s="73"/>
      <c r="P60" s="75"/>
      <c r="Q60" s="79">
        <v>7.6085559394823796E-2</v>
      </c>
      <c r="R60" s="145"/>
    </row>
    <row r="61" spans="2:18" x14ac:dyDescent="0.3">
      <c r="B61" s="3" t="s">
        <v>358</v>
      </c>
      <c r="C61" s="59" t="s">
        <v>54</v>
      </c>
      <c r="D61" s="73">
        <v>72.972992573902133</v>
      </c>
      <c r="E61" s="73">
        <v>15.626387199613209</v>
      </c>
      <c r="F61" s="75">
        <v>96.60059982926775</v>
      </c>
      <c r="G61" s="79">
        <v>185.19997960278309</v>
      </c>
      <c r="H61" s="74"/>
      <c r="I61" s="73">
        <v>71.957811756351461</v>
      </c>
      <c r="J61" s="73">
        <v>15.626387199613209</v>
      </c>
      <c r="K61" s="75">
        <v>96.60059982926775</v>
      </c>
      <c r="L61" s="79">
        <v>184.1847987852324</v>
      </c>
      <c r="M61" s="74"/>
      <c r="N61" s="73">
        <v>1.015180817550672</v>
      </c>
      <c r="O61" s="73"/>
      <c r="P61" s="75"/>
      <c r="Q61" s="79">
        <v>1.015180817550672</v>
      </c>
      <c r="R61" s="145"/>
    </row>
    <row r="62" spans="2:18" x14ac:dyDescent="0.3">
      <c r="B62" s="3" t="s">
        <v>359</v>
      </c>
      <c r="C62" s="59" t="s">
        <v>55</v>
      </c>
      <c r="D62" s="73">
        <v>20.937748543207455</v>
      </c>
      <c r="E62" s="73">
        <v>33.576073369648476</v>
      </c>
      <c r="F62" s="75">
        <v>12.628543942745448</v>
      </c>
      <c r="G62" s="79">
        <v>67.142365855601383</v>
      </c>
      <c r="H62" s="74"/>
      <c r="I62" s="73">
        <v>12.179000128675682</v>
      </c>
      <c r="J62" s="73">
        <v>28.025257198178934</v>
      </c>
      <c r="K62" s="75">
        <v>6.5869694425891998</v>
      </c>
      <c r="L62" s="79">
        <v>46.791226769443817</v>
      </c>
      <c r="M62" s="74"/>
      <c r="N62" s="73">
        <v>8.7587484145317731</v>
      </c>
      <c r="O62" s="73">
        <v>5.5508161714695374</v>
      </c>
      <c r="P62" s="75">
        <v>6.0415745001562495</v>
      </c>
      <c r="Q62" s="79">
        <v>20.351139086157559</v>
      </c>
      <c r="R62" s="145"/>
    </row>
    <row r="63" spans="2:18" x14ac:dyDescent="0.3">
      <c r="B63" s="3" t="s">
        <v>360</v>
      </c>
      <c r="C63" s="59" t="s">
        <v>56</v>
      </c>
      <c r="D63" s="73">
        <v>41.730696069583615</v>
      </c>
      <c r="E63" s="73">
        <v>16.452528863509055</v>
      </c>
      <c r="F63" s="75">
        <v>18.808189923445571</v>
      </c>
      <c r="G63" s="79">
        <v>76.991414856538242</v>
      </c>
      <c r="H63" s="74"/>
      <c r="I63" s="73">
        <v>41.728255119188397</v>
      </c>
      <c r="J63" s="73">
        <v>16.440664483102012</v>
      </c>
      <c r="K63" s="75">
        <v>18.804688958735294</v>
      </c>
      <c r="L63" s="79">
        <v>76.973608561025699</v>
      </c>
      <c r="M63" s="74"/>
      <c r="N63" s="73">
        <v>2.4409503952200163E-3</v>
      </c>
      <c r="O63" s="73">
        <v>1.1864380407045497E-2</v>
      </c>
      <c r="P63" s="75">
        <v>3.5009647102757203E-3</v>
      </c>
      <c r="Q63" s="79">
        <v>1.7806295512541231E-2</v>
      </c>
      <c r="R63" s="145"/>
    </row>
    <row r="64" spans="2:18" x14ac:dyDescent="0.3">
      <c r="B64" s="3" t="s">
        <v>361</v>
      </c>
      <c r="C64" s="59" t="s">
        <v>57</v>
      </c>
      <c r="D64" s="73">
        <v>80.546736125094455</v>
      </c>
      <c r="E64" s="73">
        <v>34.724883568361776</v>
      </c>
      <c r="F64" s="75">
        <v>3.3504619375177271</v>
      </c>
      <c r="G64" s="79">
        <v>118.62208163097395</v>
      </c>
      <c r="H64" s="74"/>
      <c r="I64" s="73">
        <v>79.560344174304277</v>
      </c>
      <c r="J64" s="73">
        <v>34.724883568361776</v>
      </c>
      <c r="K64" s="75">
        <v>3.3504619375177271</v>
      </c>
      <c r="L64" s="79">
        <v>117.63568968018377</v>
      </c>
      <c r="M64" s="74"/>
      <c r="N64" s="73">
        <v>0.98639195079017628</v>
      </c>
      <c r="O64" s="73"/>
      <c r="P64" s="75"/>
      <c r="Q64" s="79">
        <v>0.98639195079017628</v>
      </c>
      <c r="R64" s="145"/>
    </row>
    <row r="65" spans="2:18" x14ac:dyDescent="0.3">
      <c r="B65" s="3" t="s">
        <v>362</v>
      </c>
      <c r="C65" s="59" t="s">
        <v>58</v>
      </c>
      <c r="D65" s="73">
        <v>31.401712276981783</v>
      </c>
      <c r="E65" s="73">
        <v>73.408238230431905</v>
      </c>
      <c r="F65" s="75">
        <v>8.7433555395847247</v>
      </c>
      <c r="G65" s="79">
        <v>113.55330604699842</v>
      </c>
      <c r="H65" s="74"/>
      <c r="I65" s="73">
        <v>29.532785228000602</v>
      </c>
      <c r="J65" s="73">
        <v>66.782042329498637</v>
      </c>
      <c r="K65" s="75">
        <v>8.7433555395847247</v>
      </c>
      <c r="L65" s="79">
        <v>105.05818309708397</v>
      </c>
      <c r="M65" s="74"/>
      <c r="N65" s="73">
        <v>1.86892704898118</v>
      </c>
      <c r="O65" s="73">
        <v>6.6261959009332738</v>
      </c>
      <c r="P65" s="75"/>
      <c r="Q65" s="79">
        <v>8.4951229499144532</v>
      </c>
      <c r="R65" s="145"/>
    </row>
    <row r="66" spans="2:18" x14ac:dyDescent="0.3">
      <c r="B66" s="3" t="s">
        <v>363</v>
      </c>
      <c r="C66" s="59" t="s">
        <v>59</v>
      </c>
      <c r="D66" s="73">
        <v>159.54429657570577</v>
      </c>
      <c r="E66" s="73">
        <v>84.767084340189783</v>
      </c>
      <c r="F66" s="75">
        <v>61.934475157658987</v>
      </c>
      <c r="G66" s="79">
        <v>306.24585607355453</v>
      </c>
      <c r="H66" s="74"/>
      <c r="I66" s="73">
        <v>150.28420109624565</v>
      </c>
      <c r="J66" s="73">
        <v>84.767084340189783</v>
      </c>
      <c r="K66" s="75">
        <v>61.934475157658987</v>
      </c>
      <c r="L66" s="79">
        <v>296.98576059409442</v>
      </c>
      <c r="M66" s="74"/>
      <c r="N66" s="73">
        <v>9.2600954794601282</v>
      </c>
      <c r="O66" s="73"/>
      <c r="P66" s="75"/>
      <c r="Q66" s="79">
        <v>9.2600954794601282</v>
      </c>
      <c r="R66" s="145"/>
    </row>
    <row r="67" spans="2:18" x14ac:dyDescent="0.3">
      <c r="B67" s="3" t="s">
        <v>364</v>
      </c>
      <c r="C67" s="59" t="s">
        <v>60</v>
      </c>
      <c r="D67" s="73">
        <v>5.5812779102365173</v>
      </c>
      <c r="E67" s="73">
        <v>0.21326399226013526</v>
      </c>
      <c r="F67" s="75">
        <v>39.980902974651656</v>
      </c>
      <c r="G67" s="79">
        <v>45.77544487714831</v>
      </c>
      <c r="H67" s="74"/>
      <c r="I67" s="73">
        <v>2.5027093832941221</v>
      </c>
      <c r="J67" s="73"/>
      <c r="K67" s="75">
        <v>39.980902974651656</v>
      </c>
      <c r="L67" s="79">
        <v>42.483612357945781</v>
      </c>
      <c r="M67" s="74"/>
      <c r="N67" s="73">
        <v>3.0785685269423948</v>
      </c>
      <c r="O67" s="73">
        <v>0.21326399226013526</v>
      </c>
      <c r="P67" s="75"/>
      <c r="Q67" s="79">
        <v>3.2918325192025302</v>
      </c>
      <c r="R67" s="145"/>
    </row>
    <row r="68" spans="2:18" x14ac:dyDescent="0.3">
      <c r="B68" s="3" t="s">
        <v>365</v>
      </c>
      <c r="C68" s="59" t="s">
        <v>61</v>
      </c>
      <c r="D68" s="73">
        <v>66.966491846753527</v>
      </c>
      <c r="E68" s="73">
        <v>106.50734063053837</v>
      </c>
      <c r="F68" s="75">
        <v>10.106579093327003</v>
      </c>
      <c r="G68" s="79">
        <v>183.58041157061891</v>
      </c>
      <c r="H68" s="74"/>
      <c r="I68" s="73">
        <v>38.023026697657862</v>
      </c>
      <c r="J68" s="73">
        <v>16.079339691515514</v>
      </c>
      <c r="K68" s="75">
        <v>8.9600889491973152</v>
      </c>
      <c r="L68" s="79">
        <v>63.06245533837069</v>
      </c>
      <c r="M68" s="74"/>
      <c r="N68" s="73">
        <v>28.943465149095676</v>
      </c>
      <c r="O68" s="73">
        <v>90.428000939022851</v>
      </c>
      <c r="P68" s="75">
        <v>1.1464901441296884</v>
      </c>
      <c r="Q68" s="79">
        <v>120.51795623224821</v>
      </c>
      <c r="R68" s="145"/>
    </row>
    <row r="69" spans="2:18" x14ac:dyDescent="0.3">
      <c r="B69" s="3" t="s">
        <v>366</v>
      </c>
      <c r="C69" s="59" t="s">
        <v>62</v>
      </c>
      <c r="D69" s="73">
        <v>154.58804163049149</v>
      </c>
      <c r="E69" s="73">
        <v>14.538203427792912</v>
      </c>
      <c r="F69" s="75">
        <v>47.906638240898623</v>
      </c>
      <c r="G69" s="79">
        <v>217.03288329918303</v>
      </c>
      <c r="H69" s="74"/>
      <c r="I69" s="73">
        <v>131.63687355441516</v>
      </c>
      <c r="J69" s="73">
        <v>9.1164947626694577</v>
      </c>
      <c r="K69" s="75">
        <v>46.70985075883722</v>
      </c>
      <c r="L69" s="79">
        <v>187.46321907592184</v>
      </c>
      <c r="M69" s="74"/>
      <c r="N69" s="73">
        <v>22.951168076076367</v>
      </c>
      <c r="O69" s="73">
        <v>5.4217086651234547</v>
      </c>
      <c r="P69" s="75">
        <v>1.1967874820613988</v>
      </c>
      <c r="Q69" s="79">
        <v>29.569664223261221</v>
      </c>
      <c r="R69" s="145"/>
    </row>
    <row r="70" spans="2:18" x14ac:dyDescent="0.3">
      <c r="B70" s="3" t="s">
        <v>367</v>
      </c>
      <c r="C70" s="59" t="s">
        <v>63</v>
      </c>
      <c r="D70" s="73">
        <v>10.020811478699212</v>
      </c>
      <c r="E70" s="73">
        <v>4.3454487211078803</v>
      </c>
      <c r="F70" s="75">
        <v>56.77051754120405</v>
      </c>
      <c r="G70" s="79">
        <v>71.136777741011144</v>
      </c>
      <c r="H70" s="74"/>
      <c r="I70" s="73">
        <v>10.020811478699212</v>
      </c>
      <c r="J70" s="73">
        <v>4.3454487211078803</v>
      </c>
      <c r="K70" s="75">
        <v>56.77051754120405</v>
      </c>
      <c r="L70" s="79">
        <v>71.136777741011144</v>
      </c>
      <c r="M70" s="74"/>
      <c r="N70" s="73"/>
      <c r="O70" s="73"/>
      <c r="P70" s="75"/>
      <c r="Q70" s="79"/>
      <c r="R70" s="145"/>
    </row>
    <row r="71" spans="2:18" x14ac:dyDescent="0.3">
      <c r="B71" s="3" t="s">
        <v>368</v>
      </c>
      <c r="C71" s="59" t="s">
        <v>64</v>
      </c>
      <c r="D71" s="73">
        <v>36.575751964446738</v>
      </c>
      <c r="E71" s="73">
        <v>14.438872697410794</v>
      </c>
      <c r="F71" s="75"/>
      <c r="G71" s="79">
        <v>51.014624661857532</v>
      </c>
      <c r="H71" s="74"/>
      <c r="I71" s="73">
        <v>36.575751964446738</v>
      </c>
      <c r="J71" s="73">
        <v>14.438872697410794</v>
      </c>
      <c r="K71" s="75"/>
      <c r="L71" s="79">
        <v>51.014624661857532</v>
      </c>
      <c r="M71" s="74"/>
      <c r="N71" s="73"/>
      <c r="O71" s="73"/>
      <c r="P71" s="75"/>
      <c r="Q71" s="79"/>
      <c r="R71" s="145"/>
    </row>
    <row r="72" spans="2:18" x14ac:dyDescent="0.3">
      <c r="B72" s="3" t="s">
        <v>369</v>
      </c>
      <c r="C72" s="59" t="s">
        <v>65</v>
      </c>
      <c r="D72" s="73">
        <v>23.360230593191481</v>
      </c>
      <c r="E72" s="73">
        <v>12.471987520093757</v>
      </c>
      <c r="F72" s="75">
        <v>29.695208381175615</v>
      </c>
      <c r="G72" s="79">
        <v>65.527426494460855</v>
      </c>
      <c r="H72" s="74"/>
      <c r="I72" s="73">
        <v>23.360230593191481</v>
      </c>
      <c r="J72" s="73">
        <v>12.471987520093757</v>
      </c>
      <c r="K72" s="75">
        <v>29.695208381175615</v>
      </c>
      <c r="L72" s="79">
        <v>65.527426494460855</v>
      </c>
      <c r="M72" s="74"/>
      <c r="N72" s="73"/>
      <c r="O72" s="73"/>
      <c r="P72" s="75"/>
      <c r="Q72" s="79"/>
      <c r="R72" s="145"/>
    </row>
    <row r="73" spans="2:18" x14ac:dyDescent="0.3">
      <c r="B73" s="3" t="s">
        <v>370</v>
      </c>
      <c r="C73" s="59" t="s">
        <v>66</v>
      </c>
      <c r="D73" s="73">
        <v>24.295930845962019</v>
      </c>
      <c r="E73" s="73">
        <v>41.513348839439864</v>
      </c>
      <c r="F73" s="75">
        <v>2.0956311145213888</v>
      </c>
      <c r="G73" s="79">
        <v>67.904910799923272</v>
      </c>
      <c r="H73" s="74"/>
      <c r="I73" s="73">
        <v>21.879145885286782</v>
      </c>
      <c r="J73" s="73">
        <v>41.513348839439864</v>
      </c>
      <c r="K73" s="75">
        <v>2.0956311145213888</v>
      </c>
      <c r="L73" s="79">
        <v>65.488125839248028</v>
      </c>
      <c r="M73" s="74"/>
      <c r="N73" s="73">
        <v>2.4167849606752352</v>
      </c>
      <c r="O73" s="73"/>
      <c r="P73" s="75"/>
      <c r="Q73" s="79">
        <v>2.4167849606752352</v>
      </c>
      <c r="R73" s="145"/>
    </row>
    <row r="74" spans="2:18" x14ac:dyDescent="0.3">
      <c r="B74" s="3" t="s">
        <v>371</v>
      </c>
      <c r="C74" s="59" t="s">
        <v>67</v>
      </c>
      <c r="D74" s="73">
        <v>33.404224572852556</v>
      </c>
      <c r="E74" s="73">
        <v>7.2082669080594677</v>
      </c>
      <c r="F74" s="75">
        <v>41.561405287874337</v>
      </c>
      <c r="G74" s="79">
        <v>82.173896768786364</v>
      </c>
      <c r="H74" s="74"/>
      <c r="I74" s="73">
        <v>27.13319752502785</v>
      </c>
      <c r="J74" s="73">
        <v>7.2082669080594677</v>
      </c>
      <c r="K74" s="75">
        <v>41.561405287874337</v>
      </c>
      <c r="L74" s="79">
        <v>75.902869720961647</v>
      </c>
      <c r="M74" s="74"/>
      <c r="N74" s="73">
        <v>6.2710270478247061</v>
      </c>
      <c r="O74" s="73"/>
      <c r="P74" s="75"/>
      <c r="Q74" s="79">
        <v>6.2710270478247061</v>
      </c>
      <c r="R74" s="145"/>
    </row>
    <row r="75" spans="2:18" x14ac:dyDescent="0.3">
      <c r="B75" s="3" t="s">
        <v>372</v>
      </c>
      <c r="C75" s="59" t="s">
        <v>68</v>
      </c>
      <c r="D75" s="73">
        <v>37.537506745817595</v>
      </c>
      <c r="E75" s="73">
        <v>21.302885196252952</v>
      </c>
      <c r="F75" s="75">
        <v>10.14297307311258</v>
      </c>
      <c r="G75" s="79">
        <v>68.983365015183125</v>
      </c>
      <c r="H75" s="74"/>
      <c r="I75" s="73">
        <v>37.537506745817595</v>
      </c>
      <c r="J75" s="73">
        <v>21.302885196252952</v>
      </c>
      <c r="K75" s="75">
        <v>10.14297307311258</v>
      </c>
      <c r="L75" s="79">
        <v>68.983365015183125</v>
      </c>
      <c r="M75" s="74"/>
      <c r="N75" s="73"/>
      <c r="O75" s="73"/>
      <c r="P75" s="75"/>
      <c r="Q75" s="79"/>
      <c r="R75" s="145"/>
    </row>
    <row r="76" spans="2:18" x14ac:dyDescent="0.3">
      <c r="B76" s="3" t="s">
        <v>373</v>
      </c>
      <c r="C76" s="59" t="s">
        <v>69</v>
      </c>
      <c r="D76" s="73">
        <v>71.992174057465547</v>
      </c>
      <c r="E76" s="73">
        <v>54.777508719481816</v>
      </c>
      <c r="F76" s="75">
        <v>12.193987709682776</v>
      </c>
      <c r="G76" s="79">
        <v>138.96367048663015</v>
      </c>
      <c r="H76" s="74"/>
      <c r="I76" s="73">
        <v>71.992174057465547</v>
      </c>
      <c r="J76" s="73">
        <v>54.777508719481816</v>
      </c>
      <c r="K76" s="75">
        <v>12.193987709682776</v>
      </c>
      <c r="L76" s="79">
        <v>138.96367048663015</v>
      </c>
      <c r="M76" s="74"/>
      <c r="N76" s="73"/>
      <c r="O76" s="73"/>
      <c r="P76" s="75"/>
      <c r="Q76" s="79"/>
      <c r="R76" s="145"/>
    </row>
    <row r="77" spans="2:18" x14ac:dyDescent="0.3">
      <c r="B77" s="3" t="s">
        <v>374</v>
      </c>
      <c r="C77" s="59" t="s">
        <v>70</v>
      </c>
      <c r="D77" s="73">
        <v>32.14141950978297</v>
      </c>
      <c r="E77" s="73">
        <v>36.344725645047973</v>
      </c>
      <c r="F77" s="75">
        <v>19.453590201425314</v>
      </c>
      <c r="G77" s="79">
        <v>87.939735356256264</v>
      </c>
      <c r="H77" s="74"/>
      <c r="I77" s="73">
        <v>27.04853786619152</v>
      </c>
      <c r="J77" s="73">
        <v>22.172307356765163</v>
      </c>
      <c r="K77" s="75">
        <v>17.70517160228356</v>
      </c>
      <c r="L77" s="79">
        <v>66.926016825240239</v>
      </c>
      <c r="M77" s="74"/>
      <c r="N77" s="73">
        <v>5.0928816435914488</v>
      </c>
      <c r="O77" s="73">
        <v>14.172418288282811</v>
      </c>
      <c r="P77" s="75">
        <v>1.7484185991417536</v>
      </c>
      <c r="Q77" s="79">
        <v>21.013718531016014</v>
      </c>
      <c r="R77" s="145"/>
    </row>
    <row r="78" spans="2:18" x14ac:dyDescent="0.3">
      <c r="B78" s="3" t="s">
        <v>375</v>
      </c>
      <c r="C78" s="59" t="s">
        <v>71</v>
      </c>
      <c r="D78" s="73">
        <v>43.77756978705952</v>
      </c>
      <c r="E78" s="73">
        <v>19.624373469743595</v>
      </c>
      <c r="F78" s="75">
        <v>18.276132543227824</v>
      </c>
      <c r="G78" s="79">
        <v>81.678075800030939</v>
      </c>
      <c r="H78" s="74"/>
      <c r="I78" s="73">
        <v>43.683251965236011</v>
      </c>
      <c r="J78" s="73">
        <v>19.494217257731403</v>
      </c>
      <c r="K78" s="75">
        <v>18.276132543227824</v>
      </c>
      <c r="L78" s="79">
        <v>81.453601766195249</v>
      </c>
      <c r="M78" s="74"/>
      <c r="N78" s="73">
        <v>9.4317821823513087E-2</v>
      </c>
      <c r="O78" s="73">
        <v>0.13015621201219049</v>
      </c>
      <c r="P78" s="75"/>
      <c r="Q78" s="79">
        <v>0.22447403383570358</v>
      </c>
      <c r="R78" s="145"/>
    </row>
    <row r="79" spans="2:18" x14ac:dyDescent="0.3">
      <c r="B79" s="3" t="s">
        <v>376</v>
      </c>
      <c r="C79" s="59" t="s">
        <v>72</v>
      </c>
      <c r="D79" s="73">
        <v>65.073319240545729</v>
      </c>
      <c r="E79" s="73">
        <v>5.6640685791357575</v>
      </c>
      <c r="F79" s="75">
        <v>50.336148648648646</v>
      </c>
      <c r="G79" s="79">
        <v>121.07353646833013</v>
      </c>
      <c r="H79" s="74"/>
      <c r="I79" s="73">
        <v>54.712221818747729</v>
      </c>
      <c r="J79" s="73">
        <v>5.6640685791357575</v>
      </c>
      <c r="K79" s="75">
        <v>40.527571717590909</v>
      </c>
      <c r="L79" s="79">
        <v>100.9038621154744</v>
      </c>
      <c r="M79" s="74"/>
      <c r="N79" s="73">
        <v>10.361097421797997</v>
      </c>
      <c r="O79" s="73"/>
      <c r="P79" s="75">
        <v>9.808576931057738</v>
      </c>
      <c r="Q79" s="79">
        <v>20.169674352855736</v>
      </c>
      <c r="R79" s="145"/>
    </row>
    <row r="80" spans="2:18" x14ac:dyDescent="0.3">
      <c r="B80" s="3" t="s">
        <v>377</v>
      </c>
      <c r="C80" s="59" t="s">
        <v>73</v>
      </c>
      <c r="D80" s="73">
        <v>59.972521913936809</v>
      </c>
      <c r="E80" s="73">
        <v>53.542398490989669</v>
      </c>
      <c r="F80" s="75">
        <v>117.67726302598344</v>
      </c>
      <c r="G80" s="79">
        <v>231.19218343090992</v>
      </c>
      <c r="H80" s="74"/>
      <c r="I80" s="73">
        <v>59.962098516444428</v>
      </c>
      <c r="J80" s="73">
        <v>53.542398490989669</v>
      </c>
      <c r="K80" s="75">
        <v>117.67726302598344</v>
      </c>
      <c r="L80" s="79">
        <v>231.18176003341753</v>
      </c>
      <c r="M80" s="74"/>
      <c r="N80" s="73">
        <v>1.042339749237989E-2</v>
      </c>
      <c r="O80" s="73"/>
      <c r="P80" s="75"/>
      <c r="Q80" s="79">
        <v>1.042339749237989E-2</v>
      </c>
      <c r="R80" s="145"/>
    </row>
    <row r="81" spans="2:18" x14ac:dyDescent="0.3">
      <c r="B81" s="3" t="s">
        <v>378</v>
      </c>
      <c r="C81" s="59" t="s">
        <v>74</v>
      </c>
      <c r="D81" s="73">
        <v>112.07389151302758</v>
      </c>
      <c r="E81" s="73">
        <v>70.181781197623039</v>
      </c>
      <c r="F81" s="75">
        <v>44.084587840926403</v>
      </c>
      <c r="G81" s="79">
        <v>226.34026055157702</v>
      </c>
      <c r="H81" s="74"/>
      <c r="I81" s="73">
        <v>109.90875971354563</v>
      </c>
      <c r="J81" s="73">
        <v>69.302978820661281</v>
      </c>
      <c r="K81" s="75">
        <v>44.084587840926403</v>
      </c>
      <c r="L81" s="79">
        <v>223.2963263751333</v>
      </c>
      <c r="M81" s="74"/>
      <c r="N81" s="73">
        <v>2.1651317994819443</v>
      </c>
      <c r="O81" s="73">
        <v>0.87880237696175534</v>
      </c>
      <c r="P81" s="75"/>
      <c r="Q81" s="79">
        <v>3.0439341764436998</v>
      </c>
      <c r="R81" s="145"/>
    </row>
    <row r="82" spans="2:18" x14ac:dyDescent="0.3">
      <c r="B82" s="3" t="s">
        <v>379</v>
      </c>
      <c r="C82" s="59" t="s">
        <v>75</v>
      </c>
      <c r="D82" s="73">
        <v>46.307489800534476</v>
      </c>
      <c r="E82" s="73">
        <v>63.81351732861966</v>
      </c>
      <c r="F82" s="75">
        <v>55.73569771046084</v>
      </c>
      <c r="G82" s="79">
        <v>165.85670483961499</v>
      </c>
      <c r="H82" s="74"/>
      <c r="I82" s="73">
        <v>46.307489800534476</v>
      </c>
      <c r="J82" s="73">
        <v>63.81351732861966</v>
      </c>
      <c r="K82" s="75">
        <v>55.73569771046084</v>
      </c>
      <c r="L82" s="79">
        <v>165.85670483961499</v>
      </c>
      <c r="M82" s="74"/>
      <c r="N82" s="73"/>
      <c r="O82" s="73"/>
      <c r="P82" s="75"/>
      <c r="Q82" s="79"/>
      <c r="R82" s="145"/>
    </row>
    <row r="83" spans="2:18" x14ac:dyDescent="0.3">
      <c r="B83" s="3" t="s">
        <v>380</v>
      </c>
      <c r="C83" s="59" t="s">
        <v>76</v>
      </c>
      <c r="D83" s="73">
        <v>24.870908044550266</v>
      </c>
      <c r="E83" s="73">
        <v>16.570735395344112</v>
      </c>
      <c r="F83" s="75">
        <v>13.130679274948562</v>
      </c>
      <c r="G83" s="79">
        <v>54.57232271484294</v>
      </c>
      <c r="H83" s="74"/>
      <c r="I83" s="73">
        <v>21.184302087212298</v>
      </c>
      <c r="J83" s="73">
        <v>16.570735395344112</v>
      </c>
      <c r="K83" s="75">
        <v>13.130679274948562</v>
      </c>
      <c r="L83" s="79">
        <v>50.885716757504973</v>
      </c>
      <c r="M83" s="74"/>
      <c r="N83" s="73">
        <v>3.6866059573379673</v>
      </c>
      <c r="O83" s="73"/>
      <c r="P83" s="75"/>
      <c r="Q83" s="79">
        <v>3.6866059573379673</v>
      </c>
      <c r="R83" s="145"/>
    </row>
    <row r="84" spans="2:18" x14ac:dyDescent="0.3">
      <c r="B84" s="3" t="s">
        <v>381</v>
      </c>
      <c r="C84" s="59" t="s">
        <v>77</v>
      </c>
      <c r="D84" s="73">
        <v>23.050520717925991</v>
      </c>
      <c r="E84" s="73">
        <v>35.029174975995275</v>
      </c>
      <c r="F84" s="75"/>
      <c r="G84" s="79">
        <v>58.079695693921266</v>
      </c>
      <c r="H84" s="74"/>
      <c r="I84" s="73">
        <v>23.050520717925991</v>
      </c>
      <c r="J84" s="73">
        <v>35.029174975995275</v>
      </c>
      <c r="K84" s="75"/>
      <c r="L84" s="79">
        <v>58.079695693921266</v>
      </c>
      <c r="M84" s="74"/>
      <c r="N84" s="73"/>
      <c r="O84" s="73"/>
      <c r="P84" s="75"/>
      <c r="Q84" s="79"/>
      <c r="R84" s="145"/>
    </row>
    <row r="85" spans="2:18" x14ac:dyDescent="0.3">
      <c r="B85" s="3" t="s">
        <v>382</v>
      </c>
      <c r="C85" s="59" t="s">
        <v>78</v>
      </c>
      <c r="D85" s="73">
        <v>41.316585837784366</v>
      </c>
      <c r="E85" s="73">
        <v>21.100540967644598</v>
      </c>
      <c r="F85" s="75">
        <v>15.570859295528852</v>
      </c>
      <c r="G85" s="79">
        <v>77.987986100957812</v>
      </c>
      <c r="H85" s="74"/>
      <c r="I85" s="73">
        <v>41.316585837784366</v>
      </c>
      <c r="J85" s="73">
        <v>21.100540967644598</v>
      </c>
      <c r="K85" s="75">
        <v>15.570859295528852</v>
      </c>
      <c r="L85" s="79">
        <v>77.987986100957812</v>
      </c>
      <c r="M85" s="74"/>
      <c r="N85" s="73"/>
      <c r="O85" s="73"/>
      <c r="P85" s="75"/>
      <c r="Q85" s="79"/>
      <c r="R85" s="145"/>
    </row>
    <row r="86" spans="2:18" x14ac:dyDescent="0.3">
      <c r="B86" s="3" t="s">
        <v>383</v>
      </c>
      <c r="C86" s="59" t="s">
        <v>79</v>
      </c>
      <c r="D86" s="73">
        <v>31.152168653131561</v>
      </c>
      <c r="E86" s="73">
        <v>23.615492655751765</v>
      </c>
      <c r="F86" s="75">
        <v>48.506553465379646</v>
      </c>
      <c r="G86" s="79">
        <v>103.27421477426297</v>
      </c>
      <c r="H86" s="74"/>
      <c r="I86" s="73">
        <v>31.152168653131561</v>
      </c>
      <c r="J86" s="73">
        <v>22.525083750199173</v>
      </c>
      <c r="K86" s="75">
        <v>48.471145277826409</v>
      </c>
      <c r="L86" s="79">
        <v>102.14839768115715</v>
      </c>
      <c r="M86" s="74"/>
      <c r="N86" s="73"/>
      <c r="O86" s="73">
        <v>1.0904089055525938</v>
      </c>
      <c r="P86" s="75">
        <v>3.5408187553235229E-2</v>
      </c>
      <c r="Q86" s="79">
        <v>1.1258170931058291</v>
      </c>
      <c r="R86" s="145"/>
    </row>
    <row r="87" spans="2:18" x14ac:dyDescent="0.3">
      <c r="B87" s="3" t="s">
        <v>384</v>
      </c>
      <c r="C87" s="59" t="s">
        <v>80</v>
      </c>
      <c r="D87" s="73">
        <v>64.06830752098611</v>
      </c>
      <c r="E87" s="73">
        <v>6.4319084771377986</v>
      </c>
      <c r="F87" s="75">
        <v>30.529855740681569</v>
      </c>
      <c r="G87" s="79">
        <v>101.03007173880547</v>
      </c>
      <c r="H87" s="74"/>
      <c r="I87" s="73">
        <v>62.9289633598611</v>
      </c>
      <c r="J87" s="73">
        <v>5.8831799860938352</v>
      </c>
      <c r="K87" s="75">
        <v>30.529855740681569</v>
      </c>
      <c r="L87" s="79">
        <v>99.341999086636505</v>
      </c>
      <c r="M87" s="74"/>
      <c r="N87" s="73">
        <v>1.1393441611250006</v>
      </c>
      <c r="O87" s="73">
        <v>0.54872849104396348</v>
      </c>
      <c r="P87" s="75"/>
      <c r="Q87" s="79">
        <v>1.6880726521689642</v>
      </c>
      <c r="R87" s="145"/>
    </row>
    <row r="88" spans="2:18" x14ac:dyDescent="0.3">
      <c r="B88" s="3" t="s">
        <v>385</v>
      </c>
      <c r="C88" s="59" t="s">
        <v>81</v>
      </c>
      <c r="D88" s="73">
        <v>99.733028328845492</v>
      </c>
      <c r="E88" s="73">
        <v>25.747496441415116</v>
      </c>
      <c r="F88" s="75">
        <v>27.873532375055127</v>
      </c>
      <c r="G88" s="79">
        <v>153.35405714531575</v>
      </c>
      <c r="H88" s="74"/>
      <c r="I88" s="73">
        <v>97.630376152282324</v>
      </c>
      <c r="J88" s="73">
        <v>23.635533500894578</v>
      </c>
      <c r="K88" s="75">
        <v>27.873532375055127</v>
      </c>
      <c r="L88" s="79">
        <v>149.13944202823203</v>
      </c>
      <c r="M88" s="74"/>
      <c r="N88" s="73">
        <v>2.1026521765631783</v>
      </c>
      <c r="O88" s="73">
        <v>2.1119629405205393</v>
      </c>
      <c r="P88" s="75"/>
      <c r="Q88" s="79">
        <v>4.2146151170837172</v>
      </c>
      <c r="R88" s="145"/>
    </row>
    <row r="89" spans="2:18" x14ac:dyDescent="0.3">
      <c r="B89" s="3" t="s">
        <v>386</v>
      </c>
      <c r="C89" s="59" t="s">
        <v>82</v>
      </c>
      <c r="D89" s="73">
        <v>272.11621347915775</v>
      </c>
      <c r="E89" s="73">
        <v>26.427397195026938</v>
      </c>
      <c r="F89" s="75">
        <v>51.858740903456713</v>
      </c>
      <c r="G89" s="79">
        <v>350.40235157764135</v>
      </c>
      <c r="H89" s="74"/>
      <c r="I89" s="73">
        <v>186.38070699292689</v>
      </c>
      <c r="J89" s="73">
        <v>26.427397195026938</v>
      </c>
      <c r="K89" s="75">
        <v>51.858740903456713</v>
      </c>
      <c r="L89" s="79">
        <v>264.66684509141055</v>
      </c>
      <c r="M89" s="74"/>
      <c r="N89" s="73">
        <v>85.735506486230861</v>
      </c>
      <c r="O89" s="73"/>
      <c r="P89" s="75"/>
      <c r="Q89" s="79">
        <v>85.735506486230861</v>
      </c>
      <c r="R89" s="145"/>
    </row>
    <row r="90" spans="2:18" x14ac:dyDescent="0.3">
      <c r="B90" s="3" t="s">
        <v>387</v>
      </c>
      <c r="C90" s="59" t="s">
        <v>83</v>
      </c>
      <c r="D90" s="73">
        <v>23.70178804026051</v>
      </c>
      <c r="E90" s="73">
        <v>22.368388592855734</v>
      </c>
      <c r="F90" s="75">
        <v>60.846043023485294</v>
      </c>
      <c r="G90" s="79">
        <v>106.91621965660153</v>
      </c>
      <c r="H90" s="74"/>
      <c r="I90" s="73">
        <v>23.531762384053682</v>
      </c>
      <c r="J90" s="73">
        <v>20.96664495756858</v>
      </c>
      <c r="K90" s="75">
        <v>60.846043023485294</v>
      </c>
      <c r="L90" s="79">
        <v>105.34445036510755</v>
      </c>
      <c r="M90" s="74"/>
      <c r="N90" s="73">
        <v>0.1700256562068285</v>
      </c>
      <c r="O90" s="73">
        <v>1.4017436352871522</v>
      </c>
      <c r="P90" s="75"/>
      <c r="Q90" s="79">
        <v>1.5717692914939807</v>
      </c>
      <c r="R90" s="145"/>
    </row>
    <row r="91" spans="2:18" x14ac:dyDescent="0.3">
      <c r="B91" s="3" t="s">
        <v>388</v>
      </c>
      <c r="C91" s="59" t="s">
        <v>84</v>
      </c>
      <c r="D91" s="73">
        <v>41.088524220179124</v>
      </c>
      <c r="E91" s="73">
        <v>10.879822654598151</v>
      </c>
      <c r="F91" s="75">
        <v>19.792343738863945</v>
      </c>
      <c r="G91" s="79">
        <v>71.760690613641216</v>
      </c>
      <c r="H91" s="74"/>
      <c r="I91" s="73">
        <v>41.088524220179124</v>
      </c>
      <c r="J91" s="73">
        <v>10.879822654598151</v>
      </c>
      <c r="K91" s="75">
        <v>19.792343738863945</v>
      </c>
      <c r="L91" s="79">
        <v>71.760690613641216</v>
      </c>
      <c r="M91" s="74"/>
      <c r="N91" s="73"/>
      <c r="O91" s="73"/>
      <c r="P91" s="75"/>
      <c r="Q91" s="79"/>
      <c r="R91" s="145"/>
    </row>
    <row r="92" spans="2:18" x14ac:dyDescent="0.3">
      <c r="B92" s="3" t="s">
        <v>389</v>
      </c>
      <c r="C92" s="59" t="s">
        <v>85</v>
      </c>
      <c r="D92" s="73">
        <v>47.54678405439352</v>
      </c>
      <c r="E92" s="73">
        <v>43.584552049860726</v>
      </c>
      <c r="F92" s="75"/>
      <c r="G92" s="79">
        <v>91.131336104254245</v>
      </c>
      <c r="H92" s="74"/>
      <c r="I92" s="73">
        <v>47.54678405439352</v>
      </c>
      <c r="J92" s="73">
        <v>43.584552049860726</v>
      </c>
      <c r="K92" s="75"/>
      <c r="L92" s="79">
        <v>91.131336104254245</v>
      </c>
      <c r="M92" s="74"/>
      <c r="N92" s="73"/>
      <c r="O92" s="73"/>
      <c r="P92" s="75"/>
      <c r="Q92" s="79"/>
      <c r="R92" s="145"/>
    </row>
    <row r="93" spans="2:18" x14ac:dyDescent="0.3">
      <c r="B93" s="3" t="s">
        <v>390</v>
      </c>
      <c r="C93" s="59" t="s">
        <v>86</v>
      </c>
      <c r="D93" s="73">
        <v>142.46767410537578</v>
      </c>
      <c r="E93" s="73">
        <v>69.749626803669685</v>
      </c>
      <c r="F93" s="75">
        <v>89.724503429353419</v>
      </c>
      <c r="G93" s="79">
        <v>301.94180433839887</v>
      </c>
      <c r="H93" s="74"/>
      <c r="I93" s="73">
        <v>133.73595126900261</v>
      </c>
      <c r="J93" s="73">
        <v>69.749626803669685</v>
      </c>
      <c r="K93" s="75">
        <v>89.724503429353419</v>
      </c>
      <c r="L93" s="79">
        <v>293.21008150202573</v>
      </c>
      <c r="M93" s="74"/>
      <c r="N93" s="73">
        <v>8.7317228363731658</v>
      </c>
      <c r="O93" s="73"/>
      <c r="P93" s="75"/>
      <c r="Q93" s="79">
        <v>8.7317228363731658</v>
      </c>
      <c r="R93" s="145"/>
    </row>
    <row r="94" spans="2:18" x14ac:dyDescent="0.3">
      <c r="B94" s="3" t="s">
        <v>391</v>
      </c>
      <c r="C94" s="59" t="s">
        <v>87</v>
      </c>
      <c r="D94" s="73">
        <v>54.961523847356197</v>
      </c>
      <c r="E94" s="73">
        <v>51.009840326773116</v>
      </c>
      <c r="F94" s="75">
        <v>85.178952322558914</v>
      </c>
      <c r="G94" s="79">
        <v>191.15031649668822</v>
      </c>
      <c r="H94" s="74"/>
      <c r="I94" s="73">
        <v>54.90755101512103</v>
      </c>
      <c r="J94" s="73">
        <v>51.008760870128413</v>
      </c>
      <c r="K94" s="75">
        <v>85.178952322558914</v>
      </c>
      <c r="L94" s="79">
        <v>191.09526420780836</v>
      </c>
      <c r="M94" s="74"/>
      <c r="N94" s="73">
        <v>5.3972832235166107E-2</v>
      </c>
      <c r="O94" s="73">
        <v>1.0794566447033221E-3</v>
      </c>
      <c r="P94" s="75"/>
      <c r="Q94" s="79">
        <v>5.5052288879869432E-2</v>
      </c>
      <c r="R94" s="145"/>
    </row>
    <row r="95" spans="2:18" x14ac:dyDescent="0.3">
      <c r="B95" s="3" t="s">
        <v>392</v>
      </c>
      <c r="C95" s="59" t="s">
        <v>88</v>
      </c>
      <c r="D95" s="73">
        <v>83.266324551092751</v>
      </c>
      <c r="E95" s="73">
        <v>12.768581430833088</v>
      </c>
      <c r="F95" s="75">
        <v>14.691219989233234</v>
      </c>
      <c r="G95" s="79">
        <v>110.72612597115908</v>
      </c>
      <c r="H95" s="74"/>
      <c r="I95" s="73">
        <v>36.421356421356421</v>
      </c>
      <c r="J95" s="73">
        <v>8.8632397771470632</v>
      </c>
      <c r="K95" s="75">
        <v>9.556300947029424</v>
      </c>
      <c r="L95" s="79">
        <v>54.840897145532907</v>
      </c>
      <c r="M95" s="74"/>
      <c r="N95" s="73">
        <v>46.844968129736337</v>
      </c>
      <c r="O95" s="73">
        <v>3.9053416536860244</v>
      </c>
      <c r="P95" s="75">
        <v>5.1349190422038102</v>
      </c>
      <c r="Q95" s="79">
        <v>55.885228825626172</v>
      </c>
      <c r="R95" s="145"/>
    </row>
    <row r="96" spans="2:18" x14ac:dyDescent="0.3">
      <c r="B96" s="3" t="s">
        <v>393</v>
      </c>
      <c r="C96" s="59" t="s">
        <v>89</v>
      </c>
      <c r="D96" s="73">
        <v>122.45500448722375</v>
      </c>
      <c r="E96" s="73">
        <v>56.306613806184806</v>
      </c>
      <c r="F96" s="75">
        <v>78.366302100283704</v>
      </c>
      <c r="G96" s="79">
        <v>257.12792039369225</v>
      </c>
      <c r="H96" s="74"/>
      <c r="I96" s="73">
        <v>119.72514850573806</v>
      </c>
      <c r="J96" s="73">
        <v>56.306613806184806</v>
      </c>
      <c r="K96" s="75">
        <v>78.366302100283704</v>
      </c>
      <c r="L96" s="79">
        <v>254.39806441220657</v>
      </c>
      <c r="M96" s="74"/>
      <c r="N96" s="73">
        <v>2.7298559814856818</v>
      </c>
      <c r="O96" s="73"/>
      <c r="P96" s="75"/>
      <c r="Q96" s="79">
        <v>2.7298559814856818</v>
      </c>
      <c r="R96" s="145"/>
    </row>
    <row r="97" spans="2:18" x14ac:dyDescent="0.3">
      <c r="B97" s="3" t="s">
        <v>394</v>
      </c>
      <c r="C97" s="59" t="s">
        <v>90</v>
      </c>
      <c r="D97" s="73">
        <v>64.559763728740677</v>
      </c>
      <c r="E97" s="73">
        <v>77.451944221274218</v>
      </c>
      <c r="F97" s="75">
        <v>15.311139526024164</v>
      </c>
      <c r="G97" s="79">
        <v>157.32284747603907</v>
      </c>
      <c r="H97" s="74"/>
      <c r="I97" s="73">
        <v>64.559763728740677</v>
      </c>
      <c r="J97" s="73">
        <v>77.451944221274218</v>
      </c>
      <c r="K97" s="75">
        <v>15.311139526024164</v>
      </c>
      <c r="L97" s="79">
        <v>157.32284747603907</v>
      </c>
      <c r="M97" s="74"/>
      <c r="N97" s="73"/>
      <c r="O97" s="73"/>
      <c r="P97" s="75"/>
      <c r="Q97" s="79"/>
      <c r="R97" s="145"/>
    </row>
    <row r="98" spans="2:18" x14ac:dyDescent="0.3">
      <c r="B98" s="3" t="s">
        <v>395</v>
      </c>
      <c r="C98" s="59" t="s">
        <v>91</v>
      </c>
      <c r="D98" s="73">
        <v>18.77300976243988</v>
      </c>
      <c r="E98" s="73"/>
      <c r="F98" s="75"/>
      <c r="G98" s="79">
        <v>18.77300976243988</v>
      </c>
      <c r="H98" s="74"/>
      <c r="I98" s="73">
        <v>18.77300976243988</v>
      </c>
      <c r="J98" s="73"/>
      <c r="K98" s="75"/>
      <c r="L98" s="79">
        <v>18.77300976243988</v>
      </c>
      <c r="M98" s="74"/>
      <c r="N98" s="73"/>
      <c r="O98" s="73"/>
      <c r="P98" s="75"/>
      <c r="Q98" s="79"/>
      <c r="R98" s="145"/>
    </row>
    <row r="99" spans="2:18" x14ac:dyDescent="0.3">
      <c r="B99" s="3" t="s">
        <v>396</v>
      </c>
      <c r="C99" s="59" t="s">
        <v>92</v>
      </c>
      <c r="D99" s="73">
        <v>39.857269639587109</v>
      </c>
      <c r="E99" s="73"/>
      <c r="F99" s="75">
        <v>4.9872632968112205</v>
      </c>
      <c r="G99" s="79">
        <v>44.84453293639833</v>
      </c>
      <c r="H99" s="74"/>
      <c r="I99" s="73">
        <v>39.318507094701737</v>
      </c>
      <c r="J99" s="73"/>
      <c r="K99" s="75">
        <v>4.9872632968112205</v>
      </c>
      <c r="L99" s="79">
        <v>44.305770391512958</v>
      </c>
      <c r="M99" s="74"/>
      <c r="N99" s="73">
        <v>0.53876254488536968</v>
      </c>
      <c r="O99" s="73"/>
      <c r="P99" s="75"/>
      <c r="Q99" s="79">
        <v>0.53876254488536968</v>
      </c>
      <c r="R99" s="145"/>
    </row>
    <row r="100" spans="2:18" x14ac:dyDescent="0.3">
      <c r="B100" s="3" t="s">
        <v>397</v>
      </c>
      <c r="C100" s="59" t="s">
        <v>93</v>
      </c>
      <c r="D100" s="73">
        <v>47.481102811982559</v>
      </c>
      <c r="E100" s="73"/>
      <c r="F100" s="75">
        <v>31.584420936941889</v>
      </c>
      <c r="G100" s="79">
        <v>79.065523748924448</v>
      </c>
      <c r="H100" s="74"/>
      <c r="I100" s="73">
        <v>47.481102811982559</v>
      </c>
      <c r="J100" s="73"/>
      <c r="K100" s="75">
        <v>31.584420936941889</v>
      </c>
      <c r="L100" s="79">
        <v>79.065523748924448</v>
      </c>
      <c r="M100" s="74"/>
      <c r="N100" s="73"/>
      <c r="O100" s="73"/>
      <c r="P100" s="75"/>
      <c r="Q100" s="79"/>
      <c r="R100" s="145"/>
    </row>
    <row r="101" spans="2:18" x14ac:dyDescent="0.3">
      <c r="B101" s="3" t="s">
        <v>398</v>
      </c>
      <c r="C101" s="59" t="s">
        <v>94</v>
      </c>
      <c r="D101" s="73">
        <v>23.71204692494268</v>
      </c>
      <c r="E101" s="73">
        <v>20.15146990016618</v>
      </c>
      <c r="F101" s="75">
        <v>13.319936109223827</v>
      </c>
      <c r="G101" s="79">
        <v>57.183452934332685</v>
      </c>
      <c r="H101" s="74"/>
      <c r="I101" s="73">
        <v>23.621228445378225</v>
      </c>
      <c r="J101" s="73">
        <v>20.15146990016618</v>
      </c>
      <c r="K101" s="75">
        <v>13.319936109223827</v>
      </c>
      <c r="L101" s="79">
        <v>57.092634454768231</v>
      </c>
      <c r="M101" s="74"/>
      <c r="N101" s="73">
        <v>9.0818479564452784E-2</v>
      </c>
      <c r="O101" s="73"/>
      <c r="P101" s="75"/>
      <c r="Q101" s="79">
        <v>9.0818479564452784E-2</v>
      </c>
      <c r="R101" s="145"/>
    </row>
    <row r="102" spans="2:18" x14ac:dyDescent="0.3">
      <c r="B102" s="3" t="s">
        <v>399</v>
      </c>
      <c r="C102" s="59" t="s">
        <v>95</v>
      </c>
      <c r="D102" s="73">
        <v>43.126352303202111</v>
      </c>
      <c r="E102" s="73">
        <v>9.6200771229155713</v>
      </c>
      <c r="F102" s="75">
        <v>11.228228072642583</v>
      </c>
      <c r="G102" s="79">
        <v>63.974657498760266</v>
      </c>
      <c r="H102" s="74"/>
      <c r="I102" s="73">
        <v>21.488213220436833</v>
      </c>
      <c r="J102" s="73">
        <v>8.3547629444867972</v>
      </c>
      <c r="K102" s="75">
        <v>11.009809363797626</v>
      </c>
      <c r="L102" s="79">
        <v>40.852785528721256</v>
      </c>
      <c r="M102" s="74"/>
      <c r="N102" s="73">
        <v>21.638139082765274</v>
      </c>
      <c r="O102" s="73">
        <v>1.2653141784287747</v>
      </c>
      <c r="P102" s="75">
        <v>0.21841870884495729</v>
      </c>
      <c r="Q102" s="79">
        <v>23.121871970039006</v>
      </c>
      <c r="R102" s="145"/>
    </row>
    <row r="103" spans="2:18" x14ac:dyDescent="0.3">
      <c r="B103" s="3" t="s">
        <v>400</v>
      </c>
      <c r="C103" s="59" t="s">
        <v>96</v>
      </c>
      <c r="D103" s="73">
        <v>69.85179057161956</v>
      </c>
      <c r="E103" s="73">
        <v>62.600031767672426</v>
      </c>
      <c r="F103" s="75"/>
      <c r="G103" s="79">
        <v>132.45182233929199</v>
      </c>
      <c r="H103" s="74"/>
      <c r="I103" s="73">
        <v>69.778766840727044</v>
      </c>
      <c r="J103" s="73">
        <v>62.600031767672426</v>
      </c>
      <c r="K103" s="75"/>
      <c r="L103" s="79">
        <v>132.37879860839948</v>
      </c>
      <c r="M103" s="74"/>
      <c r="N103" s="73">
        <v>7.3023730892517166E-2</v>
      </c>
      <c r="O103" s="73"/>
      <c r="P103" s="75"/>
      <c r="Q103" s="79">
        <v>7.3023730892517166E-2</v>
      </c>
      <c r="R103" s="145"/>
    </row>
    <row r="104" spans="2:18" x14ac:dyDescent="0.3">
      <c r="B104" s="3" t="s">
        <v>401</v>
      </c>
      <c r="C104" s="59" t="s">
        <v>97</v>
      </c>
      <c r="D104" s="73">
        <v>78.207274225823014</v>
      </c>
      <c r="E104" s="73">
        <v>75.697306613305912</v>
      </c>
      <c r="F104" s="75">
        <v>98.998020214207713</v>
      </c>
      <c r="G104" s="79">
        <v>252.90260105333664</v>
      </c>
      <c r="H104" s="74"/>
      <c r="I104" s="73">
        <v>71.256137265148254</v>
      </c>
      <c r="J104" s="73">
        <v>74.847613140226329</v>
      </c>
      <c r="K104" s="75">
        <v>90.642701062258453</v>
      </c>
      <c r="L104" s="79">
        <v>236.74645146763302</v>
      </c>
      <c r="M104" s="74"/>
      <c r="N104" s="73">
        <v>6.9511369606747699</v>
      </c>
      <c r="O104" s="73">
        <v>0.84969347307958654</v>
      </c>
      <c r="P104" s="75">
        <v>8.3553191519492671</v>
      </c>
      <c r="Q104" s="79">
        <v>16.156149585703623</v>
      </c>
      <c r="R104" s="145"/>
    </row>
    <row r="105" spans="2:18" x14ac:dyDescent="0.3">
      <c r="B105" s="3" t="s">
        <v>402</v>
      </c>
      <c r="C105" s="59" t="s">
        <v>98</v>
      </c>
      <c r="D105" s="73">
        <v>30.327141716177071</v>
      </c>
      <c r="E105" s="73">
        <v>11.099118451920452</v>
      </c>
      <c r="F105" s="75">
        <v>33.137545035064129</v>
      </c>
      <c r="G105" s="79">
        <v>74.56380520316165</v>
      </c>
      <c r="H105" s="74"/>
      <c r="I105" s="73">
        <v>29.304648595056221</v>
      </c>
      <c r="J105" s="73">
        <v>11.099118451920452</v>
      </c>
      <c r="K105" s="75">
        <v>33.137545035064129</v>
      </c>
      <c r="L105" s="79">
        <v>73.541312082040804</v>
      </c>
      <c r="M105" s="74"/>
      <c r="N105" s="73">
        <v>1.0224931211208506</v>
      </c>
      <c r="O105" s="73"/>
      <c r="P105" s="75"/>
      <c r="Q105" s="79">
        <v>1.0224931211208506</v>
      </c>
      <c r="R105" s="145"/>
    </row>
    <row r="106" spans="2:18" x14ac:dyDescent="0.3">
      <c r="B106" s="3" t="s">
        <v>403</v>
      </c>
      <c r="C106" s="59" t="s">
        <v>99</v>
      </c>
      <c r="D106" s="93">
        <v>26.929757211862594</v>
      </c>
      <c r="E106" s="93">
        <v>18.838067212893709</v>
      </c>
      <c r="F106" s="74">
        <v>27.472489034478929</v>
      </c>
      <c r="G106" s="94">
        <v>73.240313459235225</v>
      </c>
      <c r="H106" s="74"/>
      <c r="I106" s="93">
        <v>26.929757211862594</v>
      </c>
      <c r="J106" s="93">
        <v>18.838067212893709</v>
      </c>
      <c r="K106" s="74">
        <v>27.472489034478929</v>
      </c>
      <c r="L106" s="94">
        <v>73.240313459235225</v>
      </c>
      <c r="M106" s="74"/>
      <c r="N106" s="93"/>
      <c r="O106" s="93"/>
      <c r="P106" s="74"/>
      <c r="Q106" s="94"/>
      <c r="R106" s="145"/>
    </row>
    <row r="107" spans="2:18" s="99" customFormat="1" x14ac:dyDescent="0.3">
      <c r="B107" s="96"/>
      <c r="C107" s="97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</row>
    <row r="108" spans="2:18" x14ac:dyDescent="0.3">
      <c r="C108" s="126" t="s">
        <v>481</v>
      </c>
      <c r="D108" s="127">
        <f>'Total Spending'!Q108/'Total Spending'!$E108</f>
        <v>70.171058560346751</v>
      </c>
      <c r="E108" s="127">
        <f>'Total Spending'!R108/'Total Spending'!$E108</f>
        <v>25.906697329809443</v>
      </c>
      <c r="F108" s="127">
        <f>'Total Spending'!S108/'Total Spending'!$E108</f>
        <v>33.124572921712307</v>
      </c>
      <c r="G108" s="128">
        <f>'Total Spending'!T108/'Total Spending'!$E108</f>
        <v>129.20232881186848</v>
      </c>
      <c r="H108" s="137"/>
      <c r="I108" s="127">
        <f>'Total Spending'!G108/'Total Spending'!$E108</f>
        <v>62.971669570193335</v>
      </c>
      <c r="J108" s="127">
        <f>'Total Spending'!H108/'Total Spending'!$E108</f>
        <v>23.453190985143429</v>
      </c>
      <c r="K108" s="127">
        <f>'Total Spending'!I108/'Total Spending'!$E108</f>
        <v>31.917793105542714</v>
      </c>
      <c r="L108" s="128">
        <f>'Total Spending'!J108/'Total Spending'!$E108</f>
        <v>118.34265366087948</v>
      </c>
      <c r="M108" s="137"/>
      <c r="N108" s="127">
        <f>'Total Spending'!L108/'Total Spending'!$E108</f>
        <v>7.1993889901534098</v>
      </c>
      <c r="O108" s="127">
        <f>'Total Spending'!M108/'Total Spending'!$E108</f>
        <v>2.4535063446660144</v>
      </c>
      <c r="P108" s="127">
        <f>'Total Spending'!N108/'Total Spending'!$E108</f>
        <v>1.2067798161695951</v>
      </c>
      <c r="Q108" s="128">
        <f>'Total Spending'!O108/'Total Spending'!$E108</f>
        <v>10.85967515098902</v>
      </c>
    </row>
    <row r="109" spans="2:18" x14ac:dyDescent="0.3">
      <c r="C109" s="129" t="s">
        <v>437</v>
      </c>
      <c r="D109" s="130">
        <f>MEDIAN(D8:D106)</f>
        <v>46.307489800534476</v>
      </c>
      <c r="E109" s="130">
        <f>MEDIAN(E8:E106)</f>
        <v>23.615492655751765</v>
      </c>
      <c r="F109" s="130">
        <f>MEDIAN(F8:F106)</f>
        <v>27.472489034478929</v>
      </c>
      <c r="G109" s="131">
        <f>MEDIAN(G8:G106)</f>
        <v>94.360830416365545</v>
      </c>
      <c r="H109" s="138"/>
      <c r="I109" s="130">
        <f>MEDIAN(I8:I106)</f>
        <v>41.728255119188397</v>
      </c>
      <c r="J109" s="130">
        <f>MEDIAN(J8:J106)</f>
        <v>22.626692848870753</v>
      </c>
      <c r="K109" s="130">
        <f>MEDIAN(K8:K106)</f>
        <v>26.576068000712848</v>
      </c>
      <c r="L109" s="131">
        <f>MEDIAN(L8:L106)</f>
        <v>84.913450049530056</v>
      </c>
      <c r="M109" s="138"/>
      <c r="N109" s="130">
        <f>MEDIAN(N8:N106)</f>
        <v>2.9042122542140385</v>
      </c>
      <c r="O109" s="130">
        <f>MEDIAN(O8:O106)</f>
        <v>1.2075226283467597</v>
      </c>
      <c r="P109" s="130">
        <f>MEDIAN(P8:P106)</f>
        <v>3.0194150019442629</v>
      </c>
      <c r="Q109" s="131">
        <f>MEDIAN(Q8:Q106)</f>
        <v>3.2918325192025302</v>
      </c>
    </row>
    <row r="110" spans="2:18" x14ac:dyDescent="0.3">
      <c r="C110" s="132" t="s">
        <v>462</v>
      </c>
      <c r="D110" s="133">
        <f>AVERAGE(D8:D106)</f>
        <v>56.557574703856574</v>
      </c>
      <c r="E110" s="133">
        <f t="shared" ref="E110:Q110" si="0">AVERAGE(E8:E106)</f>
        <v>30.489532118969816</v>
      </c>
      <c r="F110" s="133">
        <f t="shared" si="0"/>
        <v>33.485385094811875</v>
      </c>
      <c r="G110" s="134">
        <f t="shared" si="0"/>
        <v>114.07037906776131</v>
      </c>
      <c r="H110" s="139"/>
      <c r="I110" s="133">
        <f t="shared" si="0"/>
        <v>51.910149291670699</v>
      </c>
      <c r="J110" s="133">
        <f t="shared" si="0"/>
        <v>29.352358853143727</v>
      </c>
      <c r="K110" s="133">
        <f t="shared" si="0"/>
        <v>32.535117020143041</v>
      </c>
      <c r="L110" s="134">
        <f t="shared" si="0"/>
        <v>106.65689955594435</v>
      </c>
      <c r="M110" s="139"/>
      <c r="N110" s="133">
        <f t="shared" si="0"/>
        <v>7.9326744104551832</v>
      </c>
      <c r="O110" s="133">
        <f t="shared" si="0"/>
        <v>5.2573749227209277</v>
      </c>
      <c r="P110" s="133">
        <f t="shared" si="0"/>
        <v>3.8442663020693648</v>
      </c>
      <c r="Q110" s="134">
        <f t="shared" si="0"/>
        <v>12.0317126503259</v>
      </c>
    </row>
    <row r="111" spans="2:18" x14ac:dyDescent="0.3">
      <c r="G111" s="144"/>
    </row>
  </sheetData>
  <autoFilter ref="C7:Q10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15"/>
  <sheetViews>
    <sheetView showGridLines="0" zoomScaleNormal="100" workbookViewId="0"/>
  </sheetViews>
  <sheetFormatPr defaultRowHeight="14.4" x14ac:dyDescent="0.3"/>
  <cols>
    <col min="2" max="2" width="0" hidden="1" customWidth="1"/>
    <col min="3" max="3" width="20.44140625" customWidth="1"/>
    <col min="4" max="4" width="0.6640625" customWidth="1"/>
    <col min="5" max="5" width="12.44140625" style="64" customWidth="1"/>
    <col min="6" max="6" width="0.6640625" customWidth="1"/>
    <col min="7" max="7" width="0.88671875" customWidth="1"/>
    <col min="8" max="8" width="9.6640625" customWidth="1"/>
    <col min="9" max="10" width="8.21875" customWidth="1"/>
    <col min="11" max="11" width="0.88671875" style="20" customWidth="1"/>
    <col min="12" max="14" width="7.21875" customWidth="1"/>
    <col min="16" max="16" width="7.5546875" customWidth="1"/>
    <col min="17" max="19" width="8.21875" customWidth="1"/>
    <col min="20" max="20" width="0.88671875" style="20" customWidth="1"/>
    <col min="21" max="23" width="7.21875" customWidth="1"/>
  </cols>
  <sheetData>
    <row r="2" spans="2:25" ht="15.6" x14ac:dyDescent="0.3">
      <c r="C2" s="87" t="s">
        <v>430</v>
      </c>
      <c r="D2" s="87"/>
      <c r="E2" s="148"/>
      <c r="F2" s="87"/>
    </row>
    <row r="3" spans="2:25" x14ac:dyDescent="0.3">
      <c r="C3" s="84" t="s">
        <v>464</v>
      </c>
      <c r="D3" s="84"/>
      <c r="E3" s="149"/>
      <c r="F3" s="84"/>
    </row>
    <row r="4" spans="2:25" x14ac:dyDescent="0.3">
      <c r="C4" s="84" t="s">
        <v>427</v>
      </c>
      <c r="D4" s="84"/>
      <c r="E4" s="149"/>
      <c r="F4" s="84"/>
    </row>
    <row r="5" spans="2:25" x14ac:dyDescent="0.3">
      <c r="C5" s="84"/>
      <c r="D5" s="84"/>
      <c r="E5" s="149"/>
      <c r="F5" s="84"/>
    </row>
    <row r="6" spans="2:25" ht="15" thickBot="1" x14ac:dyDescent="0.35">
      <c r="H6" s="67">
        <v>2020</v>
      </c>
      <c r="I6" s="67"/>
      <c r="J6" s="67"/>
      <c r="K6" s="67"/>
      <c r="L6" s="67"/>
      <c r="M6" s="67"/>
      <c r="N6" s="67"/>
      <c r="O6" s="67"/>
      <c r="P6" s="68"/>
      <c r="Q6" s="67" t="s">
        <v>422</v>
      </c>
      <c r="R6" s="67"/>
      <c r="S6" s="67"/>
      <c r="T6" s="67"/>
      <c r="U6" s="67"/>
      <c r="V6" s="67"/>
      <c r="W6" s="67"/>
      <c r="X6" s="60"/>
    </row>
    <row r="8" spans="2:25" x14ac:dyDescent="0.3">
      <c r="B8" s="4"/>
      <c r="C8" s="7" t="s">
        <v>421</v>
      </c>
      <c r="D8" s="7"/>
      <c r="E8" s="76"/>
      <c r="F8" s="7"/>
      <c r="G8" s="4"/>
      <c r="H8" s="7" t="s">
        <v>458</v>
      </c>
      <c r="I8" s="7"/>
      <c r="J8" s="7"/>
      <c r="K8" s="43"/>
      <c r="L8" s="7" t="s">
        <v>460</v>
      </c>
      <c r="M8" s="7"/>
      <c r="N8" s="7"/>
      <c r="O8" s="7" t="s">
        <v>102</v>
      </c>
      <c r="P8" s="4"/>
      <c r="Q8" s="7" t="s">
        <v>458</v>
      </c>
      <c r="R8" s="7"/>
      <c r="S8" s="7"/>
      <c r="T8" s="43"/>
      <c r="U8" s="7" t="s">
        <v>460</v>
      </c>
      <c r="V8" s="7"/>
      <c r="W8" s="7"/>
      <c r="X8" s="7" t="s">
        <v>102</v>
      </c>
    </row>
    <row r="9" spans="2:25" x14ac:dyDescent="0.3">
      <c r="B9" s="1" t="s">
        <v>304</v>
      </c>
      <c r="C9" s="2"/>
      <c r="D9" s="48"/>
      <c r="E9" s="77" t="s">
        <v>443</v>
      </c>
      <c r="F9" s="48"/>
      <c r="G9" s="48"/>
      <c r="H9" s="112" t="s">
        <v>417</v>
      </c>
      <c r="I9" s="112" t="s">
        <v>303</v>
      </c>
      <c r="J9" s="112" t="s">
        <v>459</v>
      </c>
      <c r="K9" s="51"/>
      <c r="L9" s="112" t="s">
        <v>417</v>
      </c>
      <c r="M9" s="112" t="s">
        <v>303</v>
      </c>
      <c r="N9" s="112" t="s">
        <v>459</v>
      </c>
      <c r="O9" s="50" t="s">
        <v>420</v>
      </c>
      <c r="P9" s="62"/>
      <c r="Q9" s="112" t="s">
        <v>417</v>
      </c>
      <c r="R9" s="112" t="s">
        <v>303</v>
      </c>
      <c r="S9" s="112" t="s">
        <v>459</v>
      </c>
      <c r="T9" s="51"/>
      <c r="U9" s="112" t="s">
        <v>417</v>
      </c>
      <c r="V9" s="112" t="s">
        <v>303</v>
      </c>
      <c r="W9" s="112" t="s">
        <v>459</v>
      </c>
      <c r="X9" s="50" t="s">
        <v>420</v>
      </c>
    </row>
    <row r="10" spans="2:25" x14ac:dyDescent="0.3">
      <c r="B10" s="3" t="s">
        <v>305</v>
      </c>
      <c r="C10" s="59" t="s">
        <v>1</v>
      </c>
      <c r="D10" s="59"/>
      <c r="E10" s="150">
        <f>VLOOKUP(B10,'City Population Stats'!B:E,4,FALSE)</f>
        <v>572101</v>
      </c>
      <c r="F10" s="59"/>
      <c r="G10" s="3"/>
      <c r="H10" s="115">
        <v>28.934100796887265</v>
      </c>
      <c r="I10" s="115">
        <v>0</v>
      </c>
      <c r="J10" s="115">
        <v>1.5274192493982706</v>
      </c>
      <c r="K10" s="52">
        <v>0</v>
      </c>
      <c r="L10" s="113">
        <v>0.94985741857013717</v>
      </c>
      <c r="M10" s="113">
        <v>0</v>
      </c>
      <c r="N10" s="113">
        <v>5.0142581429862804E-2</v>
      </c>
      <c r="O10" s="70">
        <v>30.461520046285536</v>
      </c>
      <c r="P10" s="63"/>
      <c r="Q10" s="115">
        <v>42.974910442666747</v>
      </c>
      <c r="R10" s="115">
        <v>0</v>
      </c>
      <c r="S10" s="115">
        <v>1.2827870325805186</v>
      </c>
      <c r="T10" s="52">
        <v>0</v>
      </c>
      <c r="U10" s="113">
        <v>0.97101550451652019</v>
      </c>
      <c r="V10" s="113">
        <v>0</v>
      </c>
      <c r="W10" s="113">
        <v>2.8984495483479773E-2</v>
      </c>
      <c r="X10" s="70">
        <v>44.257697475247269</v>
      </c>
      <c r="Y10" s="63"/>
    </row>
    <row r="11" spans="2:25" x14ac:dyDescent="0.3">
      <c r="B11" s="3" t="s">
        <v>306</v>
      </c>
      <c r="C11" s="59" t="s">
        <v>2</v>
      </c>
      <c r="D11" s="59"/>
      <c r="E11" s="120">
        <f>VLOOKUP(B11,'City Population Stats'!B:E,4,FALSE)</f>
        <v>358436</v>
      </c>
      <c r="F11" s="59"/>
      <c r="G11" s="3"/>
      <c r="H11" s="116">
        <v>137.58043555892823</v>
      </c>
      <c r="I11" s="116">
        <v>0</v>
      </c>
      <c r="J11" s="116">
        <v>1.7884348670334453</v>
      </c>
      <c r="K11" s="54">
        <v>0</v>
      </c>
      <c r="L11" s="55">
        <v>0.98716761597071601</v>
      </c>
      <c r="M11" s="55">
        <v>0</v>
      </c>
      <c r="N11" s="55">
        <v>1.2832384029283881E-2</v>
      </c>
      <c r="O11" s="53">
        <v>139.36887042596169</v>
      </c>
      <c r="P11" s="63"/>
      <c r="Q11" s="116">
        <v>138.12737560470666</v>
      </c>
      <c r="R11" s="116">
        <v>0</v>
      </c>
      <c r="S11" s="116">
        <v>1.7230529415874387</v>
      </c>
      <c r="T11" s="54">
        <v>0</v>
      </c>
      <c r="U11" s="55">
        <v>0.98767931596993963</v>
      </c>
      <c r="V11" s="55">
        <v>0</v>
      </c>
      <c r="W11" s="55">
        <v>1.2320684030060472E-2</v>
      </c>
      <c r="X11" s="53">
        <v>139.8504285462941</v>
      </c>
      <c r="Y11" s="63"/>
    </row>
    <row r="12" spans="2:25" x14ac:dyDescent="0.3">
      <c r="B12" s="3" t="s">
        <v>307</v>
      </c>
      <c r="C12" s="59" t="s">
        <v>3</v>
      </c>
      <c r="D12" s="59"/>
      <c r="E12" s="120">
        <f>VLOOKUP(B12,'City Population Stats'!B:E,4,FALSE)</f>
        <v>301209</v>
      </c>
      <c r="F12" s="59"/>
      <c r="G12" s="3"/>
      <c r="H12" s="116">
        <v>96.384928737189128</v>
      </c>
      <c r="I12" s="116">
        <v>4.6615008183686406</v>
      </c>
      <c r="J12" s="116">
        <v>4.6794750488863217E-2</v>
      </c>
      <c r="K12" s="54">
        <v>0</v>
      </c>
      <c r="L12" s="55">
        <v>0.95342620040880555</v>
      </c>
      <c r="M12" s="55">
        <v>4.6110912480707429E-2</v>
      </c>
      <c r="N12" s="55">
        <v>4.6288711048722889E-4</v>
      </c>
      <c r="O12" s="53">
        <v>101.09322430604662</v>
      </c>
      <c r="P12" s="63"/>
      <c r="Q12" s="116">
        <v>89.818228613793579</v>
      </c>
      <c r="R12" s="116">
        <v>5.7669500264317719</v>
      </c>
      <c r="S12" s="116">
        <v>0.19707217583059111</v>
      </c>
      <c r="T12" s="54">
        <v>0</v>
      </c>
      <c r="U12" s="55">
        <v>0.93773353464290676</v>
      </c>
      <c r="V12" s="55">
        <v>6.0208963323558282E-2</v>
      </c>
      <c r="W12" s="55">
        <v>2.0575020335349644E-3</v>
      </c>
      <c r="X12" s="53">
        <v>95.782250816055935</v>
      </c>
      <c r="Y12" s="63"/>
    </row>
    <row r="13" spans="2:25" x14ac:dyDescent="0.3">
      <c r="B13" s="3" t="s">
        <v>308</v>
      </c>
      <c r="C13" s="59" t="s">
        <v>4</v>
      </c>
      <c r="D13" s="59"/>
      <c r="E13" s="120">
        <f>VLOOKUP(B13,'City Population Stats'!B:E,4,FALSE)</f>
        <v>393408</v>
      </c>
      <c r="F13" s="59"/>
      <c r="G13" s="3"/>
      <c r="H13" s="116">
        <v>117.52544686432407</v>
      </c>
      <c r="I13" s="116">
        <v>0</v>
      </c>
      <c r="J13" s="116">
        <v>1.5702511896046851</v>
      </c>
      <c r="K13" s="54">
        <v>0</v>
      </c>
      <c r="L13" s="55">
        <v>0.9868152148628101</v>
      </c>
      <c r="M13" s="55">
        <v>0</v>
      </c>
      <c r="N13" s="55">
        <v>1.3184785137189809E-2</v>
      </c>
      <c r="O13" s="53">
        <v>119.09569805392876</v>
      </c>
      <c r="P13" s="63"/>
      <c r="Q13" s="116">
        <v>109.2352036715411</v>
      </c>
      <c r="R13" s="116">
        <v>0</v>
      </c>
      <c r="S13" s="116">
        <v>2.3632165907404232</v>
      </c>
      <c r="T13" s="54">
        <v>0</v>
      </c>
      <c r="U13" s="55">
        <v>0.97882392434242049</v>
      </c>
      <c r="V13" s="55">
        <v>0</v>
      </c>
      <c r="W13" s="55">
        <v>2.1176075657579469E-2</v>
      </c>
      <c r="X13" s="53">
        <v>111.59842026228152</v>
      </c>
      <c r="Y13" s="63"/>
    </row>
    <row r="14" spans="2:25" x14ac:dyDescent="0.3">
      <c r="B14" s="3" t="s">
        <v>309</v>
      </c>
      <c r="C14" s="59" t="s">
        <v>5</v>
      </c>
      <c r="D14" s="59"/>
      <c r="E14" s="120">
        <f>VLOOKUP(B14,'City Population Stats'!B:E,4,FALSE)</f>
        <v>232588</v>
      </c>
      <c r="F14" s="59"/>
      <c r="G14" s="3"/>
      <c r="H14" s="117">
        <v>412.90444906873961</v>
      </c>
      <c r="I14" s="117">
        <v>0</v>
      </c>
      <c r="J14" s="117">
        <v>6.729925877517327</v>
      </c>
      <c r="K14" s="54">
        <v>0</v>
      </c>
      <c r="L14" s="114">
        <v>0.98396240565759352</v>
      </c>
      <c r="M14" s="114">
        <v>0</v>
      </c>
      <c r="N14" s="114">
        <v>1.603759434240638E-2</v>
      </c>
      <c r="O14" s="69">
        <v>419.63437494625691</v>
      </c>
      <c r="P14" s="63"/>
      <c r="Q14" s="117">
        <v>312.06314758711937</v>
      </c>
      <c r="R14" s="117">
        <v>0</v>
      </c>
      <c r="S14" s="117">
        <v>35.655703734554635</v>
      </c>
      <c r="T14" s="54">
        <v>0</v>
      </c>
      <c r="U14" s="114">
        <v>0.89745823788664925</v>
      </c>
      <c r="V14" s="114">
        <v>0</v>
      </c>
      <c r="W14" s="114">
        <v>0.10254176211335063</v>
      </c>
      <c r="X14" s="69">
        <v>347.71885132167404</v>
      </c>
      <c r="Y14" s="63"/>
    </row>
    <row r="15" spans="2:25" x14ac:dyDescent="0.3">
      <c r="B15" s="3" t="s">
        <v>310</v>
      </c>
      <c r="C15" s="59" t="s">
        <v>6</v>
      </c>
      <c r="D15" s="59"/>
      <c r="E15" s="120">
        <f>VLOOKUP(B15,'City Population Stats'!B:E,4,FALSE)</f>
        <v>503991</v>
      </c>
      <c r="F15" s="59"/>
      <c r="G15" s="3"/>
      <c r="H15" s="116">
        <v>108.18614022869455</v>
      </c>
      <c r="I15" s="116">
        <v>25.861628481460979</v>
      </c>
      <c r="J15" s="116">
        <v>2.048723251010435</v>
      </c>
      <c r="K15" s="54">
        <v>0</v>
      </c>
      <c r="L15" s="55">
        <v>0.79492232804622609</v>
      </c>
      <c r="M15" s="55">
        <v>0.19002421082859638</v>
      </c>
      <c r="N15" s="55">
        <v>1.5053461125177432E-2</v>
      </c>
      <c r="O15" s="53">
        <v>136.09649196116598</v>
      </c>
      <c r="P15" s="63"/>
      <c r="Q15" s="116">
        <v>103.54840785346026</v>
      </c>
      <c r="R15" s="116">
        <v>30.357699234747912</v>
      </c>
      <c r="S15" s="116">
        <v>1.9122736769032198</v>
      </c>
      <c r="T15" s="54">
        <v>0</v>
      </c>
      <c r="U15" s="55">
        <v>0.76240349259162621</v>
      </c>
      <c r="V15" s="55">
        <v>0.22351686909925306</v>
      </c>
      <c r="W15" s="55">
        <v>1.4079638309120814E-2</v>
      </c>
      <c r="X15" s="53">
        <v>135.81838076511139</v>
      </c>
      <c r="Y15" s="63"/>
    </row>
    <row r="16" spans="2:25" x14ac:dyDescent="0.3">
      <c r="B16" s="3" t="s">
        <v>311</v>
      </c>
      <c r="C16" s="59" t="s">
        <v>7</v>
      </c>
      <c r="D16" s="59"/>
      <c r="E16" s="120">
        <f>VLOOKUP(B16,'City Population Stats'!B:E,4,FALSE)</f>
        <v>375803</v>
      </c>
      <c r="F16" s="59"/>
      <c r="G16" s="3"/>
      <c r="H16" s="116">
        <v>184.4671383677086</v>
      </c>
      <c r="I16" s="116">
        <v>0</v>
      </c>
      <c r="J16" s="116">
        <v>4.6314159280261205</v>
      </c>
      <c r="K16" s="54">
        <v>0</v>
      </c>
      <c r="L16" s="55">
        <v>0.97550792524419327</v>
      </c>
      <c r="M16" s="55">
        <v>0</v>
      </c>
      <c r="N16" s="55">
        <v>2.449207475580677E-2</v>
      </c>
      <c r="O16" s="53">
        <v>189.09855429573471</v>
      </c>
      <c r="P16" s="63"/>
      <c r="Q16" s="116">
        <v>161.99873465051644</v>
      </c>
      <c r="R16" s="116">
        <v>0</v>
      </c>
      <c r="S16" s="116">
        <v>3.5376323115737804</v>
      </c>
      <c r="T16" s="54">
        <v>0</v>
      </c>
      <c r="U16" s="55">
        <v>0.97862927418007217</v>
      </c>
      <c r="V16" s="55">
        <v>0</v>
      </c>
      <c r="W16" s="55">
        <v>2.1370725819927772E-2</v>
      </c>
      <c r="X16" s="53">
        <v>165.53636696209023</v>
      </c>
      <c r="Y16" s="63"/>
    </row>
    <row r="17" spans="2:25" x14ac:dyDescent="0.3">
      <c r="B17" s="3" t="s">
        <v>312</v>
      </c>
      <c r="C17" s="59" t="s">
        <v>8</v>
      </c>
      <c r="D17" s="59"/>
      <c r="E17" s="120">
        <f>VLOOKUP(B17,'City Population Stats'!B:E,4,FALSE)</f>
        <v>985370</v>
      </c>
      <c r="F17" s="59"/>
      <c r="G17" s="3"/>
      <c r="H17" s="116">
        <v>149.47229568588449</v>
      </c>
      <c r="I17" s="116">
        <v>22.311151141195694</v>
      </c>
      <c r="J17" s="116">
        <v>1.8862435227376517</v>
      </c>
      <c r="K17" s="54">
        <v>0</v>
      </c>
      <c r="L17" s="55">
        <v>0.86067001895844208</v>
      </c>
      <c r="M17" s="55">
        <v>0.12846888306333124</v>
      </c>
      <c r="N17" s="55">
        <v>1.0861097978226632E-2</v>
      </c>
      <c r="O17" s="53">
        <v>173.66969034981784</v>
      </c>
      <c r="P17" s="63"/>
      <c r="Q17" s="116">
        <v>134.27654039694559</v>
      </c>
      <c r="R17" s="116">
        <v>18.158819522577545</v>
      </c>
      <c r="S17" s="116">
        <v>3.5153162511633451</v>
      </c>
      <c r="T17" s="54">
        <v>0</v>
      </c>
      <c r="U17" s="55">
        <v>0.86101928952190776</v>
      </c>
      <c r="V17" s="55">
        <v>0.11643950490283797</v>
      </c>
      <c r="W17" s="55">
        <v>2.2541205575254231E-2</v>
      </c>
      <c r="X17" s="53">
        <v>155.95067617068648</v>
      </c>
      <c r="Y17" s="63"/>
    </row>
    <row r="18" spans="2:25" x14ac:dyDescent="0.3">
      <c r="B18" s="3" t="s">
        <v>313</v>
      </c>
      <c r="C18" s="59" t="s">
        <v>9</v>
      </c>
      <c r="D18" s="59"/>
      <c r="E18" s="120">
        <f>VLOOKUP(B18,'City Population Stats'!B:E,4,FALSE)</f>
        <v>388817</v>
      </c>
      <c r="F18" s="59"/>
      <c r="G18" s="3"/>
      <c r="H18" s="116">
        <v>94.36083041636553</v>
      </c>
      <c r="I18" s="116">
        <v>0</v>
      </c>
      <c r="J18" s="116">
        <v>0</v>
      </c>
      <c r="K18" s="54">
        <v>0</v>
      </c>
      <c r="L18" s="55">
        <v>1</v>
      </c>
      <c r="M18" s="55">
        <v>0</v>
      </c>
      <c r="N18" s="55">
        <v>0</v>
      </c>
      <c r="O18" s="53">
        <v>94.36083041636553</v>
      </c>
      <c r="P18" s="63"/>
      <c r="Q18" s="116">
        <v>95.453849105191694</v>
      </c>
      <c r="R18" s="116">
        <v>0</v>
      </c>
      <c r="S18" s="116">
        <v>0.17372211471599441</v>
      </c>
      <c r="T18" s="54">
        <v>0</v>
      </c>
      <c r="U18" s="55">
        <v>0.99818334699396982</v>
      </c>
      <c r="V18" s="55">
        <v>0</v>
      </c>
      <c r="W18" s="55">
        <v>1.8166530060300123E-3</v>
      </c>
      <c r="X18" s="53">
        <v>95.627571219907693</v>
      </c>
      <c r="Y18" s="63"/>
    </row>
    <row r="19" spans="2:25" x14ac:dyDescent="0.3">
      <c r="B19" s="3" t="s">
        <v>314</v>
      </c>
      <c r="C19" s="59" t="s">
        <v>10</v>
      </c>
      <c r="D19" s="59"/>
      <c r="E19" s="120">
        <f>VLOOKUP(B19,'City Population Stats'!B:E,4,FALSE)</f>
        <v>609422</v>
      </c>
      <c r="F19" s="59"/>
      <c r="G19" s="3"/>
      <c r="H19" s="116">
        <v>131.73659139315615</v>
      </c>
      <c r="I19" s="116">
        <v>10.264345560219354</v>
      </c>
      <c r="J19" s="116">
        <v>5.3044416512695634</v>
      </c>
      <c r="K19" s="54">
        <v>0</v>
      </c>
      <c r="L19" s="55">
        <v>0.89430944505241572</v>
      </c>
      <c r="M19" s="55">
        <v>6.9680724882205225E-2</v>
      </c>
      <c r="N19" s="55">
        <v>3.6009830065378855E-2</v>
      </c>
      <c r="O19" s="53">
        <v>147.30537860464509</v>
      </c>
      <c r="P19" s="63"/>
      <c r="Q19" s="116">
        <v>116.97267257224431</v>
      </c>
      <c r="R19" s="116">
        <v>12.207664397341071</v>
      </c>
      <c r="S19" s="116">
        <v>4.6239633052541915</v>
      </c>
      <c r="T19" s="54">
        <v>0</v>
      </c>
      <c r="U19" s="55">
        <v>0.87420712437475923</v>
      </c>
      <c r="V19" s="55">
        <v>9.1235217196054416E-2</v>
      </c>
      <c r="W19" s="55">
        <v>3.4557658429186358E-2</v>
      </c>
      <c r="X19" s="53">
        <v>133.80430027483956</v>
      </c>
      <c r="Y19" s="63"/>
    </row>
    <row r="20" spans="2:25" x14ac:dyDescent="0.3">
      <c r="B20" s="3" t="s">
        <v>315</v>
      </c>
      <c r="C20" s="59" t="s">
        <v>11</v>
      </c>
      <c r="D20" s="59"/>
      <c r="E20" s="120">
        <f>VLOOKUP(B20,'City Population Stats'!B:E,4,FALSE)</f>
        <v>235833</v>
      </c>
      <c r="F20" s="59"/>
      <c r="G20" s="3"/>
      <c r="H20" s="116">
        <v>152.78419050768977</v>
      </c>
      <c r="I20" s="116">
        <v>2.0549668621439747</v>
      </c>
      <c r="J20" s="116">
        <v>1.2628626188870937</v>
      </c>
      <c r="K20" s="54">
        <v>0</v>
      </c>
      <c r="L20" s="55">
        <v>0.97874576202620067</v>
      </c>
      <c r="M20" s="55">
        <v>1.3164255416377422E-2</v>
      </c>
      <c r="N20" s="55">
        <v>8.0899825574220121E-3</v>
      </c>
      <c r="O20" s="53">
        <v>156.10201998872083</v>
      </c>
      <c r="P20" s="63"/>
      <c r="Q20" s="116">
        <v>75.441282381443159</v>
      </c>
      <c r="R20" s="116">
        <v>2.2594634303870538</v>
      </c>
      <c r="S20" s="116">
        <v>2.8748009841581008</v>
      </c>
      <c r="T20" s="54">
        <v>0</v>
      </c>
      <c r="U20" s="55">
        <v>0.9362801169994569</v>
      </c>
      <c r="V20" s="55">
        <v>2.8041552558220401E-2</v>
      </c>
      <c r="W20" s="55">
        <v>3.5678330442322617E-2</v>
      </c>
      <c r="X20" s="53">
        <v>80.575546795988316</v>
      </c>
      <c r="Y20" s="63"/>
    </row>
    <row r="21" spans="2:25" x14ac:dyDescent="0.3">
      <c r="B21" s="3" t="s">
        <v>316</v>
      </c>
      <c r="C21" s="59" t="s">
        <v>12</v>
      </c>
      <c r="D21" s="59"/>
      <c r="E21" s="120">
        <f>VLOOKUP(B21,'City Population Stats'!B:E,4,FALSE)</f>
        <v>239077</v>
      </c>
      <c r="F21" s="59"/>
      <c r="G21" s="3"/>
      <c r="H21" s="116">
        <v>173.86017475541354</v>
      </c>
      <c r="I21" s="116">
        <v>0</v>
      </c>
      <c r="J21" s="116">
        <v>9.3802195945239397</v>
      </c>
      <c r="K21" s="54">
        <v>0</v>
      </c>
      <c r="L21" s="55">
        <v>0.94880921519623906</v>
      </c>
      <c r="M21" s="55">
        <v>0</v>
      </c>
      <c r="N21" s="55">
        <v>5.1190784803760929E-2</v>
      </c>
      <c r="O21" s="53">
        <v>183.24039434993747</v>
      </c>
      <c r="P21" s="63"/>
      <c r="Q21" s="116">
        <v>184.44445686222488</v>
      </c>
      <c r="R21" s="116">
        <v>0</v>
      </c>
      <c r="S21" s="116">
        <v>7.7223276370805181</v>
      </c>
      <c r="T21" s="54">
        <v>0</v>
      </c>
      <c r="U21" s="55">
        <v>0.95981445150783362</v>
      </c>
      <c r="V21" s="55">
        <v>0</v>
      </c>
      <c r="W21" s="55">
        <v>4.0185548492166351E-2</v>
      </c>
      <c r="X21" s="53">
        <v>192.16678449930541</v>
      </c>
      <c r="Y21" s="63"/>
    </row>
    <row r="22" spans="2:25" x14ac:dyDescent="0.3">
      <c r="B22" s="3" t="s">
        <v>317</v>
      </c>
      <c r="C22" s="59" t="s">
        <v>13</v>
      </c>
      <c r="D22" s="59"/>
      <c r="E22" s="120">
        <f>VLOOKUP(B22,'City Population Stats'!B:E,4,FALSE)</f>
        <v>699253</v>
      </c>
      <c r="F22" s="59"/>
      <c r="G22" s="3"/>
      <c r="H22" s="116">
        <v>130.53852039247596</v>
      </c>
      <c r="I22" s="116">
        <v>26.526777861517935</v>
      </c>
      <c r="J22" s="116">
        <v>4.2553451754944209</v>
      </c>
      <c r="K22" s="54">
        <v>0</v>
      </c>
      <c r="L22" s="55">
        <v>0.80918670802062032</v>
      </c>
      <c r="M22" s="55">
        <v>0.16443511070616659</v>
      </c>
      <c r="N22" s="55">
        <v>2.6378181273213126E-2</v>
      </c>
      <c r="O22" s="53">
        <v>161.32064342948831</v>
      </c>
      <c r="P22" s="63"/>
      <c r="Q22" s="116">
        <v>122.11880174530447</v>
      </c>
      <c r="R22" s="116">
        <v>26.495279270419857</v>
      </c>
      <c r="S22" s="116">
        <v>5.0976696250869491</v>
      </c>
      <c r="T22" s="54">
        <v>0</v>
      </c>
      <c r="U22" s="55">
        <v>0.79446627363361322</v>
      </c>
      <c r="V22" s="55">
        <v>0.17236990119469256</v>
      </c>
      <c r="W22" s="55">
        <v>3.3163825171694396E-2</v>
      </c>
      <c r="X22" s="53">
        <v>153.71175064081126</v>
      </c>
      <c r="Y22" s="63"/>
    </row>
    <row r="23" spans="2:25" x14ac:dyDescent="0.3">
      <c r="B23" s="3" t="s">
        <v>318</v>
      </c>
      <c r="C23" s="59" t="s">
        <v>14</v>
      </c>
      <c r="D23" s="59"/>
      <c r="E23" s="120">
        <f>VLOOKUP(B23,'City Population Stats'!B:E,4,FALSE)</f>
        <v>260357</v>
      </c>
      <c r="F23" s="59"/>
      <c r="G23" s="3"/>
      <c r="H23" s="116">
        <v>76.183282953790382</v>
      </c>
      <c r="I23" s="116">
        <v>26.381579907588428</v>
      </c>
      <c r="J23" s="116">
        <v>0.20298593853823788</v>
      </c>
      <c r="K23" s="54">
        <v>0</v>
      </c>
      <c r="L23" s="55">
        <v>0.74131436868076062</v>
      </c>
      <c r="M23" s="55">
        <v>0.25671044218266953</v>
      </c>
      <c r="N23" s="55">
        <v>1.9751891365697412E-3</v>
      </c>
      <c r="O23" s="53">
        <v>102.76784879991705</v>
      </c>
      <c r="P23" s="63"/>
      <c r="Q23" s="116">
        <v>71.590058653118589</v>
      </c>
      <c r="R23" s="116">
        <v>26.764691356300641</v>
      </c>
      <c r="S23" s="116">
        <v>6.7661979512745954E-2</v>
      </c>
      <c r="T23" s="54">
        <v>0</v>
      </c>
      <c r="U23" s="55">
        <v>0.72737557642022821</v>
      </c>
      <c r="V23" s="55">
        <v>0.2719369584166505</v>
      </c>
      <c r="W23" s="55">
        <v>6.8746516312112767E-4</v>
      </c>
      <c r="X23" s="53">
        <v>98.422411988931984</v>
      </c>
      <c r="Y23" s="63"/>
    </row>
    <row r="24" spans="2:25" x14ac:dyDescent="0.3">
      <c r="B24" s="3" t="s">
        <v>319</v>
      </c>
      <c r="C24" s="59" t="s">
        <v>15</v>
      </c>
      <c r="D24" s="59"/>
      <c r="E24" s="120">
        <f>VLOOKUP(B24,'City Population Stats'!B:E,4,FALSE)</f>
        <v>281520</v>
      </c>
      <c r="F24" s="59"/>
      <c r="G24" s="3"/>
      <c r="H24" s="116">
        <v>72.393258027848816</v>
      </c>
      <c r="I24" s="116">
        <v>0</v>
      </c>
      <c r="J24" s="116">
        <v>1.6301799516908213</v>
      </c>
      <c r="K24" s="54">
        <v>0</v>
      </c>
      <c r="L24" s="55">
        <v>0.97797751636256869</v>
      </c>
      <c r="M24" s="55">
        <v>0</v>
      </c>
      <c r="N24" s="55">
        <v>2.2022483637431287E-2</v>
      </c>
      <c r="O24" s="53">
        <v>74.023437979539636</v>
      </c>
      <c r="P24" s="63"/>
      <c r="Q24" s="116">
        <v>69.285146910275458</v>
      </c>
      <c r="R24" s="116">
        <v>0</v>
      </c>
      <c r="S24" s="116">
        <v>3.0470060813315407</v>
      </c>
      <c r="T24" s="54">
        <v>0</v>
      </c>
      <c r="U24" s="55">
        <v>0.95787480456049601</v>
      </c>
      <c r="V24" s="55">
        <v>0</v>
      </c>
      <c r="W24" s="55">
        <v>4.2125195439503889E-2</v>
      </c>
      <c r="X24" s="53">
        <v>72.332152991607003</v>
      </c>
      <c r="Y24" s="63"/>
    </row>
    <row r="25" spans="2:25" x14ac:dyDescent="0.3">
      <c r="B25" s="3" t="s">
        <v>320</v>
      </c>
      <c r="C25" s="59" t="s">
        <v>16</v>
      </c>
      <c r="D25" s="59"/>
      <c r="E25" s="120">
        <f>VLOOKUP(B25,'City Population Stats'!B:E,4,FALSE)</f>
        <v>1115617</v>
      </c>
      <c r="F25" s="59"/>
      <c r="G25" s="3"/>
      <c r="H25" s="116">
        <v>88.560859147897531</v>
      </c>
      <c r="I25" s="116">
        <v>7.8776139123014441E-2</v>
      </c>
      <c r="J25" s="116">
        <v>0.71422339387083555</v>
      </c>
      <c r="K25" s="54">
        <v>0</v>
      </c>
      <c r="L25" s="55">
        <v>0.991125178647003</v>
      </c>
      <c r="M25" s="55">
        <v>8.8161989069041719E-4</v>
      </c>
      <c r="N25" s="55">
        <v>7.9932014623065699E-3</v>
      </c>
      <c r="O25" s="53">
        <v>89.353858680891378</v>
      </c>
      <c r="P25" s="63"/>
      <c r="Q25" s="116">
        <v>68.610637323041104</v>
      </c>
      <c r="R25" s="116">
        <v>0.47756548132252591</v>
      </c>
      <c r="S25" s="116">
        <v>0.97679759893053031</v>
      </c>
      <c r="T25" s="54">
        <v>0</v>
      </c>
      <c r="U25" s="55">
        <v>0.97924265936085431</v>
      </c>
      <c r="V25" s="55">
        <v>6.8160348044481386E-3</v>
      </c>
      <c r="W25" s="55">
        <v>1.3941305834697538E-2</v>
      </c>
      <c r="X25" s="53">
        <v>70.065000403294164</v>
      </c>
      <c r="Y25" s="63"/>
    </row>
    <row r="26" spans="2:25" x14ac:dyDescent="0.3">
      <c r="B26" s="3" t="s">
        <v>321</v>
      </c>
      <c r="C26" s="59" t="s">
        <v>17</v>
      </c>
      <c r="D26" s="59"/>
      <c r="E26" s="120">
        <f>VLOOKUP(B26,'City Population Stats'!B:E,4,FALSE)</f>
        <v>249746</v>
      </c>
      <c r="F26" s="59"/>
      <c r="G26" s="3"/>
      <c r="H26" s="116">
        <v>62.850692303380235</v>
      </c>
      <c r="I26" s="116">
        <v>0</v>
      </c>
      <c r="J26" s="116">
        <v>24.843955218502</v>
      </c>
      <c r="K26" s="54">
        <v>0</v>
      </c>
      <c r="L26" s="55">
        <v>0.71669929784137909</v>
      </c>
      <c r="M26" s="55">
        <v>0</v>
      </c>
      <c r="N26" s="55">
        <v>0.28330070215862091</v>
      </c>
      <c r="O26" s="53">
        <v>87.694647521882231</v>
      </c>
      <c r="P26" s="63"/>
      <c r="Q26" s="116">
        <v>78.140673792557578</v>
      </c>
      <c r="R26" s="116">
        <v>0</v>
      </c>
      <c r="S26" s="116">
        <v>19.234530757589244</v>
      </c>
      <c r="T26" s="54">
        <v>0</v>
      </c>
      <c r="U26" s="55">
        <v>0.80246993219219653</v>
      </c>
      <c r="V26" s="55">
        <v>0</v>
      </c>
      <c r="W26" s="55">
        <v>0.19753006780780358</v>
      </c>
      <c r="X26" s="53">
        <v>97.375204550146819</v>
      </c>
      <c r="Y26" s="63"/>
    </row>
    <row r="27" spans="2:25" x14ac:dyDescent="0.3">
      <c r="B27" s="3" t="s">
        <v>322</v>
      </c>
      <c r="C27" s="59" t="s">
        <v>18</v>
      </c>
      <c r="D27" s="59"/>
      <c r="E27" s="120">
        <f>VLOOKUP(B27,'City Population Stats'!B:E,4,FALSE)</f>
        <v>2740225</v>
      </c>
      <c r="F27" s="59"/>
      <c r="G27" s="3"/>
      <c r="H27" s="116">
        <v>185.21160379165946</v>
      </c>
      <c r="I27" s="116">
        <v>1.8560282458557236</v>
      </c>
      <c r="J27" s="116">
        <v>1.2276084920033941</v>
      </c>
      <c r="K27" s="54">
        <v>0</v>
      </c>
      <c r="L27" s="55">
        <v>0.98362339521069453</v>
      </c>
      <c r="M27" s="55">
        <v>9.8570109400336059E-3</v>
      </c>
      <c r="N27" s="55">
        <v>6.5195938492717508E-3</v>
      </c>
      <c r="O27" s="53">
        <v>188.29524052951857</v>
      </c>
      <c r="P27" s="63"/>
      <c r="Q27" s="116">
        <v>178.38862581347746</v>
      </c>
      <c r="R27" s="116">
        <v>3.1300496536551905</v>
      </c>
      <c r="S27" s="116">
        <v>0.69750838718588215</v>
      </c>
      <c r="T27" s="54">
        <v>0</v>
      </c>
      <c r="U27" s="55">
        <v>0.97899441224221229</v>
      </c>
      <c r="V27" s="55">
        <v>1.7177670980957755E-2</v>
      </c>
      <c r="W27" s="55">
        <v>3.8279167768299808E-3</v>
      </c>
      <c r="X27" s="53">
        <v>182.21618385431853</v>
      </c>
      <c r="Y27" s="63"/>
    </row>
    <row r="28" spans="2:25" x14ac:dyDescent="0.3">
      <c r="B28" s="3" t="s">
        <v>323</v>
      </c>
      <c r="C28" s="59" t="s">
        <v>19</v>
      </c>
      <c r="D28" s="59"/>
      <c r="E28" s="120">
        <f>VLOOKUP(B28,'City Population Stats'!B:E,4,FALSE)</f>
        <v>275373</v>
      </c>
      <c r="F28" s="59"/>
      <c r="G28" s="3"/>
      <c r="H28" s="116">
        <v>42.194441720865875</v>
      </c>
      <c r="I28" s="116">
        <v>0</v>
      </c>
      <c r="J28" s="116">
        <v>0.28606653520860797</v>
      </c>
      <c r="K28" s="54">
        <v>0</v>
      </c>
      <c r="L28" s="55">
        <v>0.99326593426132814</v>
      </c>
      <c r="M28" s="55">
        <v>0</v>
      </c>
      <c r="N28" s="55">
        <v>6.7340657386720897E-3</v>
      </c>
      <c r="O28" s="53">
        <v>42.480508256074479</v>
      </c>
      <c r="P28" s="63"/>
      <c r="Q28" s="116">
        <v>42.268268928830636</v>
      </c>
      <c r="R28" s="116">
        <v>0</v>
      </c>
      <c r="S28" s="116">
        <v>0.410979098509892</v>
      </c>
      <c r="T28" s="54">
        <v>0</v>
      </c>
      <c r="U28" s="55">
        <v>0.99037051687868027</v>
      </c>
      <c r="V28" s="55">
        <v>0</v>
      </c>
      <c r="W28" s="55">
        <v>9.6294831213196829E-3</v>
      </c>
      <c r="X28" s="53">
        <v>42.679248027340527</v>
      </c>
      <c r="Y28" s="63"/>
    </row>
    <row r="29" spans="2:25" x14ac:dyDescent="0.3">
      <c r="B29" s="3" t="s">
        <v>324</v>
      </c>
      <c r="C29" s="59" t="s">
        <v>20</v>
      </c>
      <c r="D29" s="59"/>
      <c r="E29" s="120">
        <f>VLOOKUP(B29,'City Population Stats'!B:E,4,FALSE)</f>
        <v>309456</v>
      </c>
      <c r="F29" s="59"/>
      <c r="G29" s="3"/>
      <c r="H29" s="116">
        <v>147.02603601158162</v>
      </c>
      <c r="I29" s="116">
        <v>7.2171908122641018</v>
      </c>
      <c r="J29" s="116">
        <v>5.1335853885528158</v>
      </c>
      <c r="K29" s="54">
        <v>0</v>
      </c>
      <c r="L29" s="55">
        <v>0.92250581480851013</v>
      </c>
      <c r="M29" s="55">
        <v>4.5283819597582896E-2</v>
      </c>
      <c r="N29" s="55">
        <v>3.2210365593906984E-2</v>
      </c>
      <c r="O29" s="53">
        <v>159.37681221239853</v>
      </c>
      <c r="P29" s="63"/>
      <c r="Q29" s="116">
        <v>159.13441185651061</v>
      </c>
      <c r="R29" s="116">
        <v>8.1621871663379171</v>
      </c>
      <c r="S29" s="116">
        <v>4.5088986373907236</v>
      </c>
      <c r="T29" s="54">
        <v>0</v>
      </c>
      <c r="U29" s="55">
        <v>0.92624749512505788</v>
      </c>
      <c r="V29" s="55">
        <v>4.7508300243565962E-2</v>
      </c>
      <c r="W29" s="55">
        <v>2.624420463137608E-2</v>
      </c>
      <c r="X29" s="53">
        <v>171.80549766023927</v>
      </c>
      <c r="Y29" s="63"/>
    </row>
    <row r="30" spans="2:25" x14ac:dyDescent="0.3">
      <c r="B30" s="3" t="s">
        <v>325</v>
      </c>
      <c r="C30" s="59" t="s">
        <v>21</v>
      </c>
      <c r="D30" s="59"/>
      <c r="E30" s="120">
        <f>VLOOKUP(B30,'City Population Stats'!B:E,4,FALSE)</f>
        <v>376362</v>
      </c>
      <c r="F30" s="59"/>
      <c r="G30" s="3"/>
      <c r="H30" s="116">
        <v>123.98772989834256</v>
      </c>
      <c r="I30" s="116">
        <v>2.6570163831630187</v>
      </c>
      <c r="J30" s="116">
        <v>7.5123854161684767</v>
      </c>
      <c r="K30" s="54">
        <v>0</v>
      </c>
      <c r="L30" s="55">
        <v>0.924197829286866</v>
      </c>
      <c r="M30" s="55">
        <v>1.9805256340383465E-2</v>
      </c>
      <c r="N30" s="55">
        <v>5.5996914372750575E-2</v>
      </c>
      <c r="O30" s="53">
        <v>134.15713169767406</v>
      </c>
      <c r="P30" s="63"/>
      <c r="Q30" s="116">
        <v>129.06068626445091</v>
      </c>
      <c r="R30" s="116">
        <v>1.0285948344349383</v>
      </c>
      <c r="S30" s="116">
        <v>7.0952171196272733</v>
      </c>
      <c r="T30" s="54">
        <v>0</v>
      </c>
      <c r="U30" s="55">
        <v>0.94078185174302809</v>
      </c>
      <c r="V30" s="55">
        <v>7.4978940608621102E-3</v>
      </c>
      <c r="W30" s="55">
        <v>5.1720254196109823E-2</v>
      </c>
      <c r="X30" s="53">
        <v>137.18449821851311</v>
      </c>
      <c r="Y30" s="63"/>
    </row>
    <row r="31" spans="2:25" x14ac:dyDescent="0.3">
      <c r="B31" s="3" t="s">
        <v>326</v>
      </c>
      <c r="C31" s="59" t="s">
        <v>22</v>
      </c>
      <c r="D31" s="59"/>
      <c r="E31" s="120">
        <f>VLOOKUP(B31,'City Population Stats'!B:E,4,FALSE)</f>
        <v>485817</v>
      </c>
      <c r="F31" s="59"/>
      <c r="G31" s="3"/>
      <c r="H31" s="116">
        <v>71.903741532305375</v>
      </c>
      <c r="I31" s="116">
        <v>0</v>
      </c>
      <c r="J31" s="116">
        <v>3.8073585321221777</v>
      </c>
      <c r="K31" s="54">
        <v>0</v>
      </c>
      <c r="L31" s="55">
        <v>0.94971201674678818</v>
      </c>
      <c r="M31" s="55">
        <v>0</v>
      </c>
      <c r="N31" s="55">
        <v>5.0287983253211828E-2</v>
      </c>
      <c r="O31" s="53">
        <v>75.711100064427555</v>
      </c>
      <c r="P31" s="63"/>
      <c r="Q31" s="116">
        <v>71.142152961813025</v>
      </c>
      <c r="R31" s="116">
        <v>0</v>
      </c>
      <c r="S31" s="116">
        <v>6.6973207423991932</v>
      </c>
      <c r="T31" s="54">
        <v>0</v>
      </c>
      <c r="U31" s="55">
        <v>0.91395984037804734</v>
      </c>
      <c r="V31" s="55">
        <v>0</v>
      </c>
      <c r="W31" s="55">
        <v>8.6040159621952494E-2</v>
      </c>
      <c r="X31" s="53">
        <v>77.839473704212224</v>
      </c>
      <c r="Y31" s="63"/>
    </row>
    <row r="32" spans="2:25" x14ac:dyDescent="0.3">
      <c r="B32" s="3" t="s">
        <v>327</v>
      </c>
      <c r="C32" s="59" t="s">
        <v>23</v>
      </c>
      <c r="D32" s="59"/>
      <c r="E32" s="120">
        <f>VLOOKUP(B32,'City Population Stats'!B:E,4,FALSE)</f>
        <v>888145</v>
      </c>
      <c r="F32" s="59"/>
      <c r="G32" s="3"/>
      <c r="H32" s="116">
        <v>106.18854353737284</v>
      </c>
      <c r="I32" s="116">
        <v>0</v>
      </c>
      <c r="J32" s="116">
        <v>4.1547269871473693</v>
      </c>
      <c r="K32" s="54">
        <v>0</v>
      </c>
      <c r="L32" s="55">
        <v>0.96234725536593446</v>
      </c>
      <c r="M32" s="55">
        <v>0</v>
      </c>
      <c r="N32" s="55">
        <v>3.7652744634065531E-2</v>
      </c>
      <c r="O32" s="53">
        <v>110.34327052452021</v>
      </c>
      <c r="P32" s="63"/>
      <c r="Q32" s="116">
        <v>91.959700446767087</v>
      </c>
      <c r="R32" s="116">
        <v>0</v>
      </c>
      <c r="S32" s="116">
        <v>4.2340552508904947</v>
      </c>
      <c r="T32" s="54">
        <v>0</v>
      </c>
      <c r="U32" s="55">
        <v>0.9559840945996706</v>
      </c>
      <c r="V32" s="55">
        <v>0</v>
      </c>
      <c r="W32" s="55">
        <v>4.4015905400329416E-2</v>
      </c>
      <c r="X32" s="53">
        <v>96.193755697657579</v>
      </c>
      <c r="Y32" s="63"/>
    </row>
    <row r="33" spans="2:25" x14ac:dyDescent="0.3">
      <c r="B33" s="3" t="s">
        <v>328</v>
      </c>
      <c r="C33" s="59" t="s">
        <v>24</v>
      </c>
      <c r="D33" s="59"/>
      <c r="E33" s="120">
        <f>VLOOKUP(B33,'City Population Stats'!B:E,4,FALSE)</f>
        <v>329746</v>
      </c>
      <c r="F33" s="59"/>
      <c r="G33" s="3"/>
      <c r="H33" s="116">
        <v>72.781807815712696</v>
      </c>
      <c r="I33" s="116">
        <v>0</v>
      </c>
      <c r="J33" s="116">
        <v>0.82014781073917487</v>
      </c>
      <c r="K33" s="54">
        <v>0</v>
      </c>
      <c r="L33" s="55">
        <v>0.98885698343530959</v>
      </c>
      <c r="M33" s="55">
        <v>0</v>
      </c>
      <c r="N33" s="55">
        <v>1.114301656469059E-2</v>
      </c>
      <c r="O33" s="53">
        <v>73.601955626451868</v>
      </c>
      <c r="P33" s="63"/>
      <c r="Q33" s="116">
        <v>58.825251252235461</v>
      </c>
      <c r="R33" s="116">
        <v>0</v>
      </c>
      <c r="S33" s="116">
        <v>0.29767045965168903</v>
      </c>
      <c r="T33" s="54">
        <v>0</v>
      </c>
      <c r="U33" s="55">
        <v>0.99496522751189009</v>
      </c>
      <c r="V33" s="55">
        <v>0</v>
      </c>
      <c r="W33" s="55">
        <v>5.0347724881099698E-3</v>
      </c>
      <c r="X33" s="53">
        <v>59.122921711887152</v>
      </c>
      <c r="Y33" s="63"/>
    </row>
    <row r="34" spans="2:25" x14ac:dyDescent="0.3">
      <c r="B34" s="3" t="s">
        <v>329</v>
      </c>
      <c r="C34" s="59" t="s">
        <v>25</v>
      </c>
      <c r="D34" s="59"/>
      <c r="E34" s="120">
        <f>VLOOKUP(B34,'City Population Stats'!B:E,4,FALSE)</f>
        <v>1379343</v>
      </c>
      <c r="F34" s="59"/>
      <c r="G34" s="3"/>
      <c r="H34" s="116">
        <v>76.455418992955344</v>
      </c>
      <c r="I34" s="116">
        <v>15.489493186248815</v>
      </c>
      <c r="J34" s="116">
        <v>3.3338383708765695</v>
      </c>
      <c r="K34" s="54">
        <v>0</v>
      </c>
      <c r="L34" s="55">
        <v>0.80243935349224182</v>
      </c>
      <c r="M34" s="55">
        <v>0.1625702803282163</v>
      </c>
      <c r="N34" s="55">
        <v>3.4990366179542071E-2</v>
      </c>
      <c r="O34" s="53">
        <v>95.278750550080716</v>
      </c>
      <c r="P34" s="63"/>
      <c r="Q34" s="116">
        <v>79.543415994883006</v>
      </c>
      <c r="R34" s="116">
        <v>9.3899578130607324</v>
      </c>
      <c r="S34" s="116">
        <v>5.1925091276734534</v>
      </c>
      <c r="T34" s="54">
        <v>0</v>
      </c>
      <c r="U34" s="55">
        <v>0.84507484566483471</v>
      </c>
      <c r="V34" s="55">
        <v>9.9759572183599418E-2</v>
      </c>
      <c r="W34" s="55">
        <v>5.5165582151565772E-2</v>
      </c>
      <c r="X34" s="53">
        <v>94.125882935617199</v>
      </c>
      <c r="Y34" s="63"/>
    </row>
    <row r="35" spans="2:25" x14ac:dyDescent="0.3">
      <c r="B35" s="3" t="s">
        <v>330</v>
      </c>
      <c r="C35" s="59" t="s">
        <v>26</v>
      </c>
      <c r="D35" s="59"/>
      <c r="E35" s="120">
        <f>VLOOKUP(B35,'City Population Stats'!B:E,4,FALSE)</f>
        <v>741500</v>
      </c>
      <c r="F35" s="59"/>
      <c r="G35" s="3"/>
      <c r="H35" s="116">
        <v>146.19133513149023</v>
      </c>
      <c r="I35" s="116">
        <v>2.0333378287255561</v>
      </c>
      <c r="J35" s="116">
        <v>0.37468779501011462</v>
      </c>
      <c r="K35" s="54">
        <v>0</v>
      </c>
      <c r="L35" s="55">
        <v>0.98379518181304826</v>
      </c>
      <c r="M35" s="55">
        <v>1.3683355153020388E-2</v>
      </c>
      <c r="N35" s="55">
        <v>2.5214630339312392E-3</v>
      </c>
      <c r="O35" s="53">
        <v>148.59936075522592</v>
      </c>
      <c r="P35" s="63"/>
      <c r="Q35" s="116">
        <v>134.68191496817226</v>
      </c>
      <c r="R35" s="116">
        <v>2.0942155849412529</v>
      </c>
      <c r="S35" s="116">
        <v>1.1732529394561757</v>
      </c>
      <c r="T35" s="54">
        <v>0</v>
      </c>
      <c r="U35" s="55">
        <v>0.97631400415375236</v>
      </c>
      <c r="V35" s="55">
        <v>1.5181043451738607E-2</v>
      </c>
      <c r="W35" s="55">
        <v>8.5049523945090345E-3</v>
      </c>
      <c r="X35" s="53">
        <v>137.94938349256969</v>
      </c>
      <c r="Y35" s="63"/>
    </row>
    <row r="36" spans="2:25" x14ac:dyDescent="0.3">
      <c r="B36" s="3" t="s">
        <v>331</v>
      </c>
      <c r="C36" s="59" t="s">
        <v>27</v>
      </c>
      <c r="D36" s="59"/>
      <c r="E36" s="120">
        <f>VLOOKUP(B36,'City Population Stats'!B:E,4,FALSE)</f>
        <v>228877</v>
      </c>
      <c r="F36" s="59"/>
      <c r="G36" s="3"/>
      <c r="H36" s="116">
        <v>92.176409163000216</v>
      </c>
      <c r="I36" s="116">
        <v>17.990615046509699</v>
      </c>
      <c r="J36" s="116">
        <v>4.3993282854983242</v>
      </c>
      <c r="K36" s="54">
        <v>0</v>
      </c>
      <c r="L36" s="55">
        <v>0.80456789585769883</v>
      </c>
      <c r="M36" s="55">
        <v>0.15703227566133404</v>
      </c>
      <c r="N36" s="55">
        <v>3.8399828480967013E-2</v>
      </c>
      <c r="O36" s="53">
        <v>114.56635249500825</v>
      </c>
      <c r="P36" s="63"/>
      <c r="Q36" s="116">
        <v>86.569259903293371</v>
      </c>
      <c r="R36" s="116">
        <v>14.142859366224727</v>
      </c>
      <c r="S36" s="116">
        <v>4.1925887258239625</v>
      </c>
      <c r="T36" s="54">
        <v>0</v>
      </c>
      <c r="U36" s="55">
        <v>0.82521806273115206</v>
      </c>
      <c r="V36" s="55">
        <v>0.13481625025687782</v>
      </c>
      <c r="W36" s="55">
        <v>3.996568701197014E-2</v>
      </c>
      <c r="X36" s="53">
        <v>104.90470799534206</v>
      </c>
      <c r="Y36" s="63"/>
    </row>
    <row r="37" spans="2:25" x14ac:dyDescent="0.3">
      <c r="B37" s="3" t="s">
        <v>332</v>
      </c>
      <c r="C37" s="59" t="s">
        <v>28</v>
      </c>
      <c r="D37" s="59"/>
      <c r="E37" s="120">
        <f>VLOOKUP(B37,'City Population Stats'!B:E,4,FALSE)</f>
        <v>660628</v>
      </c>
      <c r="F37" s="59"/>
      <c r="G37" s="3"/>
      <c r="H37" s="116">
        <v>43.682438528188335</v>
      </c>
      <c r="I37" s="116">
        <v>31.403746132467894</v>
      </c>
      <c r="J37" s="116">
        <v>0.38004088533940433</v>
      </c>
      <c r="K37" s="54">
        <v>0</v>
      </c>
      <c r="L37" s="55">
        <v>0.57883428264958714</v>
      </c>
      <c r="M37" s="55">
        <v>0.41612981045842479</v>
      </c>
      <c r="N37" s="55">
        <v>5.0359068919880543E-3</v>
      </c>
      <c r="O37" s="53">
        <v>75.466225545995627</v>
      </c>
      <c r="P37" s="63"/>
      <c r="Q37" s="116">
        <v>56.206350660445253</v>
      </c>
      <c r="R37" s="116">
        <v>20.034588606420424</v>
      </c>
      <c r="S37" s="116">
        <v>0.4856528568966309</v>
      </c>
      <c r="T37" s="54">
        <v>0</v>
      </c>
      <c r="U37" s="55">
        <v>0.73255372231028737</v>
      </c>
      <c r="V37" s="55">
        <v>0.26111662269717423</v>
      </c>
      <c r="W37" s="55">
        <v>6.3296549925384166E-3</v>
      </c>
      <c r="X37" s="53">
        <v>76.726592123762316</v>
      </c>
      <c r="Y37" s="63"/>
    </row>
    <row r="38" spans="2:25" x14ac:dyDescent="0.3">
      <c r="B38" s="3" t="s">
        <v>333</v>
      </c>
      <c r="C38" s="59" t="s">
        <v>29</v>
      </c>
      <c r="D38" s="59"/>
      <c r="E38" s="120">
        <f>VLOOKUP(B38,'City Population Stats'!B:E,4,FALSE)</f>
        <v>279277</v>
      </c>
      <c r="F38" s="59"/>
      <c r="G38" s="3"/>
      <c r="H38" s="116">
        <v>79.076572721706412</v>
      </c>
      <c r="I38" s="116">
        <v>0.12714616670903797</v>
      </c>
      <c r="J38" s="116">
        <v>0.37813296476258335</v>
      </c>
      <c r="K38" s="54">
        <v>0</v>
      </c>
      <c r="L38" s="55">
        <v>0.99365082465781496</v>
      </c>
      <c r="M38" s="55">
        <v>1.5976779095768238E-3</v>
      </c>
      <c r="N38" s="55">
        <v>4.7514974326082222E-3</v>
      </c>
      <c r="O38" s="53">
        <v>79.581851853178037</v>
      </c>
      <c r="P38" s="63"/>
      <c r="Q38" s="116">
        <v>81.74961580211955</v>
      </c>
      <c r="R38" s="116">
        <v>8.5304956567414061E-2</v>
      </c>
      <c r="S38" s="116">
        <v>0.41403220109104749</v>
      </c>
      <c r="T38" s="54">
        <v>0</v>
      </c>
      <c r="U38" s="55">
        <v>0.99392895423358585</v>
      </c>
      <c r="V38" s="55">
        <v>1.0371555320482988E-3</v>
      </c>
      <c r="W38" s="55">
        <v>5.0338902343659087E-3</v>
      </c>
      <c r="X38" s="53">
        <v>82.248952959778009</v>
      </c>
      <c r="Y38" s="63"/>
    </row>
    <row r="39" spans="2:25" x14ac:dyDescent="0.3">
      <c r="B39" s="3" t="s">
        <v>334</v>
      </c>
      <c r="C39" s="59" t="s">
        <v>30</v>
      </c>
      <c r="D39" s="59"/>
      <c r="E39" s="120">
        <f>VLOOKUP(B39,'City Population Stats'!B:E,4,FALSE)</f>
        <v>702073</v>
      </c>
      <c r="F39" s="59"/>
      <c r="G39" s="3"/>
      <c r="H39" s="116">
        <v>44.697859054542761</v>
      </c>
      <c r="I39" s="116">
        <v>0</v>
      </c>
      <c r="J39" s="116">
        <v>11.307794374659046</v>
      </c>
      <c r="K39" s="54">
        <v>0</v>
      </c>
      <c r="L39" s="55">
        <v>0.79809548353982662</v>
      </c>
      <c r="M39" s="55">
        <v>0</v>
      </c>
      <c r="N39" s="55">
        <v>0.20190451646017346</v>
      </c>
      <c r="O39" s="53">
        <v>56.005653429201807</v>
      </c>
      <c r="P39" s="63"/>
      <c r="Q39" s="116">
        <v>45.07525049469637</v>
      </c>
      <c r="R39" s="116">
        <v>0</v>
      </c>
      <c r="S39" s="116">
        <v>16.390666590327569</v>
      </c>
      <c r="T39" s="54">
        <v>0</v>
      </c>
      <c r="U39" s="55">
        <v>0.73333731330072149</v>
      </c>
      <c r="V39" s="55">
        <v>0</v>
      </c>
      <c r="W39" s="55">
        <v>0.26666268669927851</v>
      </c>
      <c r="X39" s="53">
        <v>61.465917085023939</v>
      </c>
      <c r="Y39" s="63"/>
    </row>
    <row r="40" spans="2:25" x14ac:dyDescent="0.3">
      <c r="B40" s="3" t="s">
        <v>335</v>
      </c>
      <c r="C40" s="59" t="s">
        <v>31</v>
      </c>
      <c r="D40" s="59"/>
      <c r="E40" s="120">
        <f>VLOOKUP(B40,'City Population Stats'!B:E,4,FALSE)</f>
        <v>920349</v>
      </c>
      <c r="F40" s="59"/>
      <c r="G40" s="3"/>
      <c r="H40" s="116">
        <v>93.201573533518257</v>
      </c>
      <c r="I40" s="116">
        <v>1.3005153479821241</v>
      </c>
      <c r="J40" s="116">
        <v>0.97706828605235618</v>
      </c>
      <c r="K40" s="54">
        <v>0</v>
      </c>
      <c r="L40" s="55">
        <v>0.97614575053236341</v>
      </c>
      <c r="M40" s="55">
        <v>1.3620934521865323E-2</v>
      </c>
      <c r="N40" s="55">
        <v>1.0233314945771213E-2</v>
      </c>
      <c r="O40" s="53">
        <v>95.479157167552742</v>
      </c>
      <c r="P40" s="63"/>
      <c r="Q40" s="116">
        <v>71.261105375287173</v>
      </c>
      <c r="R40" s="116">
        <v>1.075211345081444</v>
      </c>
      <c r="S40" s="116">
        <v>2.0506692355868341</v>
      </c>
      <c r="T40" s="54">
        <v>0</v>
      </c>
      <c r="U40" s="55">
        <v>0.95797812560225093</v>
      </c>
      <c r="V40" s="55">
        <v>1.4454293735171321E-2</v>
      </c>
      <c r="W40" s="55">
        <v>2.7567580662577668E-2</v>
      </c>
      <c r="X40" s="53">
        <v>74.386985955955453</v>
      </c>
      <c r="Y40" s="63"/>
    </row>
    <row r="41" spans="2:25" x14ac:dyDescent="0.3">
      <c r="B41" s="3" t="s">
        <v>336</v>
      </c>
      <c r="C41" s="59" t="s">
        <v>32</v>
      </c>
      <c r="D41" s="59"/>
      <c r="E41" s="120">
        <f>VLOOKUP(B41,'City Population Stats'!B:E,4,FALSE)</f>
        <v>231567</v>
      </c>
      <c r="F41" s="59"/>
      <c r="G41" s="3"/>
      <c r="H41" s="116">
        <v>131.74614258508336</v>
      </c>
      <c r="I41" s="116">
        <v>0</v>
      </c>
      <c r="J41" s="116">
        <v>0.8560347977043361</v>
      </c>
      <c r="K41" s="54">
        <v>0</v>
      </c>
      <c r="L41" s="55">
        <v>0.99354433830122424</v>
      </c>
      <c r="M41" s="55">
        <v>0</v>
      </c>
      <c r="N41" s="55">
        <v>6.4556616987757921E-3</v>
      </c>
      <c r="O41" s="53">
        <v>132.60217738278769</v>
      </c>
      <c r="P41" s="63"/>
      <c r="Q41" s="116">
        <v>121.70226628614692</v>
      </c>
      <c r="R41" s="116">
        <v>0</v>
      </c>
      <c r="S41" s="116">
        <v>3.6980725283203193</v>
      </c>
      <c r="T41" s="54">
        <v>0</v>
      </c>
      <c r="U41" s="55">
        <v>0.97050986812889151</v>
      </c>
      <c r="V41" s="55">
        <v>0</v>
      </c>
      <c r="W41" s="55">
        <v>2.9490131871108455E-2</v>
      </c>
      <c r="X41" s="53">
        <v>125.40033881446725</v>
      </c>
      <c r="Y41" s="63"/>
    </row>
    <row r="42" spans="2:25" x14ac:dyDescent="0.3">
      <c r="B42" s="3" t="s">
        <v>337</v>
      </c>
      <c r="C42" s="59" t="s">
        <v>33</v>
      </c>
      <c r="D42" s="59"/>
      <c r="E42" s="120">
        <f>VLOOKUP(B42,'City Population Stats'!B:E,4,FALSE)</f>
        <v>533232</v>
      </c>
      <c r="F42" s="59"/>
      <c r="G42" s="3"/>
      <c r="H42" s="117">
        <v>36.736518063432051</v>
      </c>
      <c r="I42" s="117">
        <v>0</v>
      </c>
      <c r="J42" s="117">
        <v>0</v>
      </c>
      <c r="K42" s="54">
        <v>0</v>
      </c>
      <c r="L42" s="114">
        <v>1.0000000000000002</v>
      </c>
      <c r="M42" s="114">
        <v>0</v>
      </c>
      <c r="N42" s="114">
        <v>0</v>
      </c>
      <c r="O42" s="69">
        <v>36.736518063432051</v>
      </c>
      <c r="P42" s="63"/>
      <c r="Q42" s="117">
        <v>42.04769299022982</v>
      </c>
      <c r="R42" s="117">
        <v>0</v>
      </c>
      <c r="S42" s="117">
        <v>0</v>
      </c>
      <c r="T42" s="54">
        <v>0</v>
      </c>
      <c r="U42" s="114">
        <v>1</v>
      </c>
      <c r="V42" s="114">
        <v>0</v>
      </c>
      <c r="W42" s="114">
        <v>0</v>
      </c>
      <c r="X42" s="69">
        <v>42.04769299022982</v>
      </c>
      <c r="Y42" s="63"/>
    </row>
    <row r="43" spans="2:25" x14ac:dyDescent="0.3">
      <c r="B43" s="3" t="s">
        <v>338</v>
      </c>
      <c r="C43" s="59" t="s">
        <v>34</v>
      </c>
      <c r="D43" s="59"/>
      <c r="E43" s="120">
        <f>VLOOKUP(B43,'City Population Stats'!B:E,4,FALSE)</f>
        <v>248467</v>
      </c>
      <c r="F43" s="59"/>
      <c r="G43" s="3"/>
      <c r="H43" s="116">
        <v>48.133732044899325</v>
      </c>
      <c r="I43" s="116">
        <v>0</v>
      </c>
      <c r="J43" s="116">
        <v>0.23576974004596185</v>
      </c>
      <c r="K43" s="54">
        <v>0</v>
      </c>
      <c r="L43" s="55">
        <v>0.99512565291463595</v>
      </c>
      <c r="M43" s="55">
        <v>0</v>
      </c>
      <c r="N43" s="55">
        <v>4.8743470853641032E-3</v>
      </c>
      <c r="O43" s="53">
        <v>48.369501784945285</v>
      </c>
      <c r="P43" s="63"/>
      <c r="Q43" s="116">
        <v>47.128570710366638</v>
      </c>
      <c r="R43" s="116">
        <v>0</v>
      </c>
      <c r="S43" s="116">
        <v>6.3285492046939353</v>
      </c>
      <c r="T43" s="54">
        <v>0</v>
      </c>
      <c r="U43" s="55">
        <v>0.88161447502690882</v>
      </c>
      <c r="V43" s="55">
        <v>0</v>
      </c>
      <c r="W43" s="55">
        <v>0.11838552497309121</v>
      </c>
      <c r="X43" s="53">
        <v>53.457119915060574</v>
      </c>
      <c r="Y43" s="63"/>
    </row>
    <row r="44" spans="2:25" x14ac:dyDescent="0.3">
      <c r="B44" s="3" t="s">
        <v>339</v>
      </c>
      <c r="C44" s="59" t="s">
        <v>35</v>
      </c>
      <c r="D44" s="59"/>
      <c r="E44" s="120">
        <f>VLOOKUP(B44,'City Population Stats'!B:E,4,FALSE)</f>
        <v>271521</v>
      </c>
      <c r="F44" s="59"/>
      <c r="G44" s="3"/>
      <c r="H44" s="116">
        <v>84.72840038155428</v>
      </c>
      <c r="I44" s="116">
        <v>0</v>
      </c>
      <c r="J44" s="116">
        <v>0</v>
      </c>
      <c r="K44" s="54">
        <v>0</v>
      </c>
      <c r="L44" s="55">
        <v>1</v>
      </c>
      <c r="M44" s="55">
        <v>0</v>
      </c>
      <c r="N44" s="55">
        <v>0</v>
      </c>
      <c r="O44" s="53">
        <v>84.72840038155428</v>
      </c>
      <c r="P44" s="63"/>
      <c r="Q44" s="116">
        <v>185.42382089864429</v>
      </c>
      <c r="R44" s="116">
        <v>0</v>
      </c>
      <c r="S44" s="116">
        <v>0</v>
      </c>
      <c r="T44" s="54">
        <v>0</v>
      </c>
      <c r="U44" s="55">
        <v>1</v>
      </c>
      <c r="V44" s="55">
        <v>0</v>
      </c>
      <c r="W44" s="55">
        <v>0</v>
      </c>
      <c r="X44" s="53">
        <v>185.42382089864429</v>
      </c>
      <c r="Y44" s="63"/>
    </row>
    <row r="45" spans="2:25" x14ac:dyDescent="0.3">
      <c r="B45" s="3" t="s">
        <v>340</v>
      </c>
      <c r="C45" s="59" t="s">
        <v>36</v>
      </c>
      <c r="D45" s="59"/>
      <c r="E45" s="120">
        <f>VLOOKUP(B45,'City Population Stats'!B:E,4,FALSE)</f>
        <v>248267</v>
      </c>
      <c r="F45" s="59"/>
      <c r="G45" s="3"/>
      <c r="H45" s="116">
        <v>42.721537699331769</v>
      </c>
      <c r="I45" s="116">
        <v>0</v>
      </c>
      <c r="J45" s="116">
        <v>0.56682096291492623</v>
      </c>
      <c r="K45" s="54">
        <v>0</v>
      </c>
      <c r="L45" s="55">
        <v>0.9869059262020653</v>
      </c>
      <c r="M45" s="55">
        <v>0</v>
      </c>
      <c r="N45" s="55">
        <v>1.3094073797934751E-2</v>
      </c>
      <c r="O45" s="53">
        <v>43.288358662246694</v>
      </c>
      <c r="P45" s="63"/>
      <c r="Q45" s="116">
        <v>43.532607148472657</v>
      </c>
      <c r="R45" s="116">
        <v>0</v>
      </c>
      <c r="S45" s="116">
        <v>0.96016018275174897</v>
      </c>
      <c r="T45" s="54">
        <v>0</v>
      </c>
      <c r="U45" s="55">
        <v>0.97841985921882813</v>
      </c>
      <c r="V45" s="55">
        <v>0</v>
      </c>
      <c r="W45" s="55">
        <v>2.1580140781171906E-2</v>
      </c>
      <c r="X45" s="53">
        <v>44.492767331224407</v>
      </c>
      <c r="Y45" s="63"/>
    </row>
    <row r="46" spans="2:25" x14ac:dyDescent="0.3">
      <c r="B46" s="3" t="s">
        <v>341</v>
      </c>
      <c r="C46" s="59" t="s">
        <v>37</v>
      </c>
      <c r="D46" s="59"/>
      <c r="E46" s="120">
        <f>VLOOKUP(B46,'City Population Stats'!B:E,4,FALSE)</f>
        <v>293622</v>
      </c>
      <c r="F46" s="59"/>
      <c r="G46" s="3"/>
      <c r="H46" s="116">
        <v>62.972682564657958</v>
      </c>
      <c r="I46" s="116">
        <v>10.029643555319424</v>
      </c>
      <c r="J46" s="116">
        <v>2.7843276048797434</v>
      </c>
      <c r="K46" s="54">
        <v>0</v>
      </c>
      <c r="L46" s="55">
        <v>0.83092047833751581</v>
      </c>
      <c r="M46" s="55">
        <v>0.13234049878665929</v>
      </c>
      <c r="N46" s="55">
        <v>3.673902287582486E-2</v>
      </c>
      <c r="O46" s="53">
        <v>75.786653724857132</v>
      </c>
      <c r="P46" s="63"/>
      <c r="Q46" s="116">
        <v>63.616280894822289</v>
      </c>
      <c r="R46" s="116">
        <v>4.3798896012987463</v>
      </c>
      <c r="S46" s="116">
        <v>3.3049892936181471</v>
      </c>
      <c r="T46" s="54">
        <v>0</v>
      </c>
      <c r="U46" s="55">
        <v>0.89221944050308677</v>
      </c>
      <c r="V46" s="55">
        <v>6.1428027457262314E-2</v>
      </c>
      <c r="W46" s="55">
        <v>4.6352532039650798E-2</v>
      </c>
      <c r="X46" s="53">
        <v>71.301159789739188</v>
      </c>
      <c r="Y46" s="63"/>
    </row>
    <row r="47" spans="2:25" x14ac:dyDescent="0.3">
      <c r="B47" s="3" t="s">
        <v>342</v>
      </c>
      <c r="C47" s="59" t="s">
        <v>38</v>
      </c>
      <c r="D47" s="59"/>
      <c r="E47" s="120">
        <f>VLOOKUP(B47,'City Population Stats'!B:E,4,FALSE)</f>
        <v>314232</v>
      </c>
      <c r="F47" s="59"/>
      <c r="G47" s="3"/>
      <c r="H47" s="116">
        <v>152.98233789047583</v>
      </c>
      <c r="I47" s="116">
        <v>0</v>
      </c>
      <c r="J47" s="116">
        <v>2.2451588635148552</v>
      </c>
      <c r="K47" s="54">
        <v>0</v>
      </c>
      <c r="L47" s="55">
        <v>0.98553633273444419</v>
      </c>
      <c r="M47" s="55">
        <v>0</v>
      </c>
      <c r="N47" s="55">
        <v>1.446366726555574E-2</v>
      </c>
      <c r="O47" s="53">
        <v>155.22749675399069</v>
      </c>
      <c r="P47" s="63"/>
      <c r="Q47" s="116">
        <v>145.36969009495326</v>
      </c>
      <c r="R47" s="116">
        <v>0</v>
      </c>
      <c r="S47" s="116">
        <v>1.527102621983383</v>
      </c>
      <c r="T47" s="54">
        <v>0</v>
      </c>
      <c r="U47" s="55">
        <v>0.98960424803197689</v>
      </c>
      <c r="V47" s="55">
        <v>0</v>
      </c>
      <c r="W47" s="55">
        <v>1.0395751968023151E-2</v>
      </c>
      <c r="X47" s="53">
        <v>146.89679271693663</v>
      </c>
      <c r="Y47" s="63"/>
    </row>
    <row r="48" spans="2:25" x14ac:dyDescent="0.3">
      <c r="B48" s="3" t="s">
        <v>343</v>
      </c>
      <c r="C48" s="59" t="s">
        <v>39</v>
      </c>
      <c r="D48" s="59"/>
      <c r="E48" s="120">
        <f>VLOOKUP(B48,'City Population Stats'!B:E,4,FALSE)</f>
        <v>237924</v>
      </c>
      <c r="F48" s="59"/>
      <c r="G48" s="3"/>
      <c r="H48" s="116">
        <v>51.488487920512434</v>
      </c>
      <c r="I48" s="116">
        <v>0</v>
      </c>
      <c r="J48" s="116">
        <v>1.786522166742321</v>
      </c>
      <c r="K48" s="54">
        <v>0</v>
      </c>
      <c r="L48" s="55">
        <v>0.96646603794506425</v>
      </c>
      <c r="M48" s="55">
        <v>0</v>
      </c>
      <c r="N48" s="55">
        <v>3.3533962054935765E-2</v>
      </c>
      <c r="O48" s="53">
        <v>53.275010087254756</v>
      </c>
      <c r="P48" s="63"/>
      <c r="Q48" s="116">
        <v>39.96404123242587</v>
      </c>
      <c r="R48" s="116">
        <v>0</v>
      </c>
      <c r="S48" s="116">
        <v>1.4677011978725651</v>
      </c>
      <c r="T48" s="54">
        <v>0</v>
      </c>
      <c r="U48" s="55">
        <v>0.96457544115259664</v>
      </c>
      <c r="V48" s="55">
        <v>0</v>
      </c>
      <c r="W48" s="55">
        <v>3.5424558847403351E-2</v>
      </c>
      <c r="X48" s="53">
        <v>41.431742430298435</v>
      </c>
      <c r="Y48" s="63"/>
    </row>
    <row r="49" spans="2:25" x14ac:dyDescent="0.3">
      <c r="B49" s="3" t="s">
        <v>344</v>
      </c>
      <c r="C49" s="59" t="s">
        <v>40</v>
      </c>
      <c r="D49" s="59"/>
      <c r="E49" s="120">
        <f>VLOOKUP(B49,'City Population Stats'!B:E,4,FALSE)</f>
        <v>995251</v>
      </c>
      <c r="F49" s="59"/>
      <c r="G49" s="3"/>
      <c r="H49" s="116">
        <v>88.901138506768646</v>
      </c>
      <c r="I49" s="116">
        <v>0</v>
      </c>
      <c r="J49" s="116">
        <v>0.42243361724831224</v>
      </c>
      <c r="K49" s="54">
        <v>0</v>
      </c>
      <c r="L49" s="55">
        <v>0.99527074872619503</v>
      </c>
      <c r="M49" s="55">
        <v>0</v>
      </c>
      <c r="N49" s="55">
        <v>4.7292512738049131E-3</v>
      </c>
      <c r="O49" s="53">
        <v>89.323572124016962</v>
      </c>
      <c r="P49" s="63"/>
      <c r="Q49" s="116">
        <v>81.297812574986708</v>
      </c>
      <c r="R49" s="116">
        <v>0</v>
      </c>
      <c r="S49" s="116">
        <v>1.2110626074348221</v>
      </c>
      <c r="T49" s="54">
        <v>0</v>
      </c>
      <c r="U49" s="55">
        <v>0.98532203226916804</v>
      </c>
      <c r="V49" s="55">
        <v>0</v>
      </c>
      <c r="W49" s="55">
        <v>1.4677967730831921E-2</v>
      </c>
      <c r="X49" s="53">
        <v>82.508875182421534</v>
      </c>
      <c r="Y49" s="63"/>
    </row>
    <row r="50" spans="2:25" x14ac:dyDescent="0.3">
      <c r="B50" s="3" t="s">
        <v>345</v>
      </c>
      <c r="C50" s="59" t="s">
        <v>41</v>
      </c>
      <c r="D50" s="59"/>
      <c r="E50" s="120">
        <f>VLOOKUP(B50,'City Population Stats'!B:E,4,FALSE)</f>
        <v>2419240</v>
      </c>
      <c r="F50" s="59"/>
      <c r="G50" s="3"/>
      <c r="H50" s="116">
        <v>72.366522957623062</v>
      </c>
      <c r="I50" s="116">
        <v>15.335757923976123</v>
      </c>
      <c r="J50" s="116">
        <v>0.39966772209454204</v>
      </c>
      <c r="K50" s="54">
        <v>0</v>
      </c>
      <c r="L50" s="55">
        <v>0.82139525974785355</v>
      </c>
      <c r="M50" s="55">
        <v>0.17406831706935891</v>
      </c>
      <c r="N50" s="55">
        <v>4.536423182787421E-3</v>
      </c>
      <c r="O50" s="53">
        <v>88.101948603693728</v>
      </c>
      <c r="P50" s="63"/>
      <c r="Q50" s="116">
        <v>68.799135180324811</v>
      </c>
      <c r="R50" s="116">
        <v>16.202514597498322</v>
      </c>
      <c r="S50" s="116">
        <v>0.53020656434385049</v>
      </c>
      <c r="T50" s="54">
        <v>0</v>
      </c>
      <c r="U50" s="55">
        <v>0.80436854901285493</v>
      </c>
      <c r="V50" s="55">
        <v>0.1894325142749243</v>
      </c>
      <c r="W50" s="55">
        <v>6.1989367122207541E-3</v>
      </c>
      <c r="X50" s="53">
        <v>85.531856342166989</v>
      </c>
      <c r="Y50" s="63"/>
    </row>
    <row r="51" spans="2:25" x14ac:dyDescent="0.3">
      <c r="B51" s="3" t="s">
        <v>346</v>
      </c>
      <c r="C51" s="59" t="s">
        <v>42</v>
      </c>
      <c r="D51" s="59"/>
      <c r="E51" s="120">
        <f>VLOOKUP(B51,'City Population Stats'!B:E,4,FALSE)</f>
        <v>278739</v>
      </c>
      <c r="F51" s="59"/>
      <c r="G51" s="3"/>
      <c r="H51" s="116">
        <v>125.44380226663652</v>
      </c>
      <c r="I51" s="116">
        <v>19.784662354388871</v>
      </c>
      <c r="J51" s="116">
        <v>8.6414851527773298</v>
      </c>
      <c r="K51" s="54">
        <v>0</v>
      </c>
      <c r="L51" s="55">
        <v>0.81525861580539793</v>
      </c>
      <c r="M51" s="55">
        <v>0.12858041731652872</v>
      </c>
      <c r="N51" s="55">
        <v>5.6160966878073246E-2</v>
      </c>
      <c r="O51" s="53">
        <v>153.86994977380274</v>
      </c>
      <c r="P51" s="63"/>
      <c r="Q51" s="116">
        <v>147.76760136289337</v>
      </c>
      <c r="R51" s="116">
        <v>20.90789073603672</v>
      </c>
      <c r="S51" s="116">
        <v>8.3672896020353935</v>
      </c>
      <c r="T51" s="54">
        <v>0</v>
      </c>
      <c r="U51" s="55">
        <v>0.83464346833682601</v>
      </c>
      <c r="V51" s="55">
        <v>0.11809513234688801</v>
      </c>
      <c r="W51" s="55">
        <v>4.7261399316286069E-2</v>
      </c>
      <c r="X51" s="53">
        <v>177.04278170096546</v>
      </c>
      <c r="Y51" s="63"/>
    </row>
    <row r="52" spans="2:25" x14ac:dyDescent="0.3">
      <c r="B52" s="3" t="s">
        <v>347</v>
      </c>
      <c r="C52" s="59" t="s">
        <v>43</v>
      </c>
      <c r="D52" s="59"/>
      <c r="E52" s="120">
        <f>VLOOKUP(B52,'City Population Stats'!B:E,4,FALSE)</f>
        <v>250063</v>
      </c>
      <c r="F52" s="59"/>
      <c r="G52" s="3"/>
      <c r="H52" s="116">
        <v>74.337558935148337</v>
      </c>
      <c r="I52" s="116">
        <v>0</v>
      </c>
      <c r="J52" s="116">
        <v>0.18130071222052041</v>
      </c>
      <c r="K52" s="54">
        <v>0</v>
      </c>
      <c r="L52" s="55">
        <v>0.9975670492935822</v>
      </c>
      <c r="M52" s="55">
        <v>0</v>
      </c>
      <c r="N52" s="55">
        <v>2.4329507064178731E-3</v>
      </c>
      <c r="O52" s="53">
        <v>74.518859647368856</v>
      </c>
      <c r="P52" s="63"/>
      <c r="Q52" s="116">
        <v>69.798530710474509</v>
      </c>
      <c r="R52" s="116">
        <v>0</v>
      </c>
      <c r="S52" s="116">
        <v>0.60542510828630969</v>
      </c>
      <c r="T52" s="54">
        <v>0</v>
      </c>
      <c r="U52" s="55">
        <v>0.99140069473021031</v>
      </c>
      <c r="V52" s="55">
        <v>0</v>
      </c>
      <c r="W52" s="55">
        <v>8.59930526978968E-3</v>
      </c>
      <c r="X52" s="53">
        <v>70.403955818760821</v>
      </c>
      <c r="Y52" s="63"/>
    </row>
    <row r="53" spans="2:25" x14ac:dyDescent="0.3">
      <c r="B53" s="3" t="s">
        <v>348</v>
      </c>
      <c r="C53" s="59" t="s">
        <v>44</v>
      </c>
      <c r="D53" s="59"/>
      <c r="E53" s="120">
        <f>VLOOKUP(B53,'City Population Stats'!B:E,4,FALSE)</f>
        <v>937821</v>
      </c>
      <c r="F53" s="59"/>
      <c r="G53" s="3"/>
      <c r="H53" s="116">
        <v>32.05603414724132</v>
      </c>
      <c r="I53" s="116">
        <v>0.19939839265702089</v>
      </c>
      <c r="J53" s="116">
        <v>14.522210603089503</v>
      </c>
      <c r="K53" s="54">
        <v>0</v>
      </c>
      <c r="L53" s="55">
        <v>0.68528536269460694</v>
      </c>
      <c r="M53" s="55">
        <v>4.2626857459985455E-3</v>
      </c>
      <c r="N53" s="55">
        <v>0.31045195155939442</v>
      </c>
      <c r="O53" s="53">
        <v>46.777643142987849</v>
      </c>
      <c r="P53" s="63"/>
      <c r="Q53" s="116">
        <v>51.628246395503382</v>
      </c>
      <c r="R53" s="116">
        <v>0.1854985442342095</v>
      </c>
      <c r="S53" s="116">
        <v>12.35774464467374</v>
      </c>
      <c r="T53" s="54">
        <v>0</v>
      </c>
      <c r="U53" s="55">
        <v>0.80453557693391953</v>
      </c>
      <c r="V53" s="55">
        <v>2.8906691341519237E-3</v>
      </c>
      <c r="W53" s="55">
        <v>0.19257375393192849</v>
      </c>
      <c r="X53" s="53">
        <v>64.171489584411333</v>
      </c>
      <c r="Y53" s="63"/>
    </row>
    <row r="54" spans="2:25" x14ac:dyDescent="0.3">
      <c r="B54" s="3" t="s">
        <v>349</v>
      </c>
      <c r="C54" s="59" t="s">
        <v>45</v>
      </c>
      <c r="D54" s="59"/>
      <c r="E54" s="120">
        <f>VLOOKUP(B54,'City Population Stats'!B:E,4,FALSE)</f>
        <v>281829</v>
      </c>
      <c r="F54" s="59"/>
      <c r="G54" s="3"/>
      <c r="H54" s="116">
        <v>22.098506541200514</v>
      </c>
      <c r="I54" s="116">
        <v>0.15909647339344071</v>
      </c>
      <c r="J54" s="116">
        <v>0.10463791873795812</v>
      </c>
      <c r="K54" s="54">
        <v>0</v>
      </c>
      <c r="L54" s="55">
        <v>0.98820626282859303</v>
      </c>
      <c r="M54" s="55">
        <v>7.1145138748729053E-3</v>
      </c>
      <c r="N54" s="55">
        <v>4.6792232965342335E-3</v>
      </c>
      <c r="O54" s="53">
        <v>22.362240933331911</v>
      </c>
      <c r="P54" s="63"/>
      <c r="Q54" s="116">
        <v>31.682095859590103</v>
      </c>
      <c r="R54" s="116">
        <v>0.10669071189616246</v>
      </c>
      <c r="S54" s="116">
        <v>3.4879306245986043E-2</v>
      </c>
      <c r="T54" s="54">
        <v>0</v>
      </c>
      <c r="U54" s="55">
        <v>0.99555142331225865</v>
      </c>
      <c r="V54" s="55">
        <v>3.3525588254374049E-3</v>
      </c>
      <c r="W54" s="55">
        <v>1.0960178623039118E-3</v>
      </c>
      <c r="X54" s="53">
        <v>31.823665877732253</v>
      </c>
      <c r="Y54" s="63"/>
    </row>
    <row r="55" spans="2:25" x14ac:dyDescent="0.3">
      <c r="B55" s="3" t="s">
        <v>350</v>
      </c>
      <c r="C55" s="59" t="s">
        <v>46</v>
      </c>
      <c r="D55" s="59"/>
      <c r="E55" s="120">
        <f>VLOOKUP(B55,'City Population Stats'!B:E,4,FALSE)</f>
        <v>509608</v>
      </c>
      <c r="F55" s="59"/>
      <c r="G55" s="3"/>
      <c r="H55" s="116">
        <v>127.79366101003124</v>
      </c>
      <c r="I55" s="116">
        <v>0.39250364986420938</v>
      </c>
      <c r="J55" s="116">
        <v>1.2189369083687853</v>
      </c>
      <c r="K55" s="54">
        <v>0</v>
      </c>
      <c r="L55" s="55">
        <v>0.98754731816053698</v>
      </c>
      <c r="M55" s="55">
        <v>3.0331389188482227E-3</v>
      </c>
      <c r="N55" s="55">
        <v>9.4195429206148217E-3</v>
      </c>
      <c r="O55" s="53">
        <v>129.40510156826423</v>
      </c>
      <c r="P55" s="63"/>
      <c r="Q55" s="116">
        <v>126.83704347459154</v>
      </c>
      <c r="R55" s="116">
        <v>1.9268015686863669</v>
      </c>
      <c r="S55" s="116">
        <v>2.2220645166456592</v>
      </c>
      <c r="T55" s="54">
        <v>0</v>
      </c>
      <c r="U55" s="55">
        <v>0.96832585963428364</v>
      </c>
      <c r="V55" s="55">
        <v>1.4709991136908443E-2</v>
      </c>
      <c r="W55" s="55">
        <v>1.6964149228807748E-2</v>
      </c>
      <c r="X55" s="53">
        <v>130.98590955992358</v>
      </c>
      <c r="Y55" s="63"/>
    </row>
    <row r="56" spans="2:25" x14ac:dyDescent="0.3">
      <c r="B56" s="3" t="s">
        <v>351</v>
      </c>
      <c r="C56" s="59" t="s">
        <v>47</v>
      </c>
      <c r="D56" s="59"/>
      <c r="E56" s="120">
        <f>VLOOKUP(B56,'City Population Stats'!B:E,4,FALSE)</f>
        <v>269616</v>
      </c>
      <c r="F56" s="59"/>
      <c r="G56" s="3"/>
      <c r="H56" s="116">
        <v>58.86180345380096</v>
      </c>
      <c r="I56" s="116">
        <v>0</v>
      </c>
      <c r="J56" s="116">
        <v>0.77047845825173578</v>
      </c>
      <c r="K56" s="54">
        <v>0</v>
      </c>
      <c r="L56" s="55">
        <v>0.98707950738178929</v>
      </c>
      <c r="M56" s="55">
        <v>0</v>
      </c>
      <c r="N56" s="55">
        <v>1.2920492618210691E-2</v>
      </c>
      <c r="O56" s="53">
        <v>59.632281912052697</v>
      </c>
      <c r="P56" s="63"/>
      <c r="Q56" s="116">
        <v>55.615757288669762</v>
      </c>
      <c r="R56" s="116">
        <v>0</v>
      </c>
      <c r="S56" s="116">
        <v>0.66931478255177668</v>
      </c>
      <c r="T56" s="54">
        <v>0</v>
      </c>
      <c r="U56" s="55">
        <v>0.98810848493353887</v>
      </c>
      <c r="V56" s="55">
        <v>0</v>
      </c>
      <c r="W56" s="55">
        <v>1.1891515066461043E-2</v>
      </c>
      <c r="X56" s="53">
        <v>56.285072071221542</v>
      </c>
      <c r="Y56" s="63"/>
    </row>
    <row r="57" spans="2:25" x14ac:dyDescent="0.3">
      <c r="B57" s="3" t="s">
        <v>352</v>
      </c>
      <c r="C57" s="59" t="s">
        <v>48</v>
      </c>
      <c r="D57" s="59"/>
      <c r="E57" s="120">
        <f>VLOOKUP(B57,'City Population Stats'!B:E,4,FALSE)</f>
        <v>323809</v>
      </c>
      <c r="F57" s="59"/>
      <c r="G57" s="3"/>
      <c r="H57" s="116">
        <v>70.061131716536593</v>
      </c>
      <c r="I57" s="116">
        <v>0.50633861319481543</v>
      </c>
      <c r="J57" s="116">
        <v>5.6316317952867276</v>
      </c>
      <c r="K57" s="54">
        <v>0</v>
      </c>
      <c r="L57" s="55">
        <v>0.91944825808562536</v>
      </c>
      <c r="M57" s="55">
        <v>6.6449419884774654E-3</v>
      </c>
      <c r="N57" s="55">
        <v>7.3906799925897257E-2</v>
      </c>
      <c r="O57" s="53">
        <v>76.199102125018129</v>
      </c>
      <c r="P57" s="63"/>
      <c r="Q57" s="116">
        <v>73.246718022675964</v>
      </c>
      <c r="R57" s="116">
        <v>0.39416295224542924</v>
      </c>
      <c r="S57" s="116">
        <v>2.8972583636762841</v>
      </c>
      <c r="T57" s="54">
        <v>0</v>
      </c>
      <c r="U57" s="55">
        <v>0.9569963243898475</v>
      </c>
      <c r="V57" s="55">
        <v>5.1498893969931601E-3</v>
      </c>
      <c r="W57" s="55">
        <v>3.7853786213159428E-2</v>
      </c>
      <c r="X57" s="53">
        <v>76.538139338597674</v>
      </c>
      <c r="Y57" s="63"/>
    </row>
    <row r="58" spans="2:25" x14ac:dyDescent="0.3">
      <c r="B58" s="3" t="s">
        <v>353</v>
      </c>
      <c r="C58" s="59" t="s">
        <v>49</v>
      </c>
      <c r="D58" s="59"/>
      <c r="E58" s="120">
        <f>VLOOKUP(B58,'City Population Stats'!B:E,4,FALSE)</f>
        <v>293761</v>
      </c>
      <c r="F58" s="59"/>
      <c r="G58" s="3"/>
      <c r="H58" s="116">
        <v>84.913450049530056</v>
      </c>
      <c r="I58" s="116">
        <v>10.099332450529513</v>
      </c>
      <c r="J58" s="116">
        <v>0.36329458301135958</v>
      </c>
      <c r="K58" s="54">
        <v>0</v>
      </c>
      <c r="L58" s="55">
        <v>0.89030134858211774</v>
      </c>
      <c r="M58" s="55">
        <v>0.10588957691909646</v>
      </c>
      <c r="N58" s="55">
        <v>3.8090744987858563E-3</v>
      </c>
      <c r="O58" s="53">
        <v>95.376077083070925</v>
      </c>
      <c r="P58" s="63"/>
      <c r="Q58" s="116">
        <v>89.268895994640161</v>
      </c>
      <c r="R58" s="116">
        <v>9.4968405039212929</v>
      </c>
      <c r="S58" s="116">
        <v>0.74178225229996941</v>
      </c>
      <c r="T58" s="54">
        <v>0</v>
      </c>
      <c r="U58" s="55">
        <v>0.89710704392242091</v>
      </c>
      <c r="V58" s="55">
        <v>9.5438421368928772E-2</v>
      </c>
      <c r="W58" s="55">
        <v>7.4545347086503238E-3</v>
      </c>
      <c r="X58" s="53">
        <v>99.507518750861422</v>
      </c>
      <c r="Y58" s="63"/>
    </row>
    <row r="59" spans="2:25" x14ac:dyDescent="0.3">
      <c r="B59" s="3" t="s">
        <v>354</v>
      </c>
      <c r="C59" s="59" t="s">
        <v>50</v>
      </c>
      <c r="D59" s="59"/>
      <c r="E59" s="120">
        <f>VLOOKUP(B59,'City Population Stats'!B:E,4,FALSE)</f>
        <v>473567</v>
      </c>
      <c r="F59" s="59"/>
      <c r="G59" s="3"/>
      <c r="H59" s="116">
        <v>149.24406683742743</v>
      </c>
      <c r="I59" s="116">
        <v>4.2361482113407394E-2</v>
      </c>
      <c r="J59" s="116">
        <v>14.495343890093693</v>
      </c>
      <c r="K59" s="54">
        <v>0</v>
      </c>
      <c r="L59" s="55">
        <v>0.91123734237287779</v>
      </c>
      <c r="M59" s="55">
        <v>2.586458892335484E-4</v>
      </c>
      <c r="N59" s="55">
        <v>8.8504011737888605E-2</v>
      </c>
      <c r="O59" s="53">
        <v>163.78177220963454</v>
      </c>
      <c r="P59" s="63"/>
      <c r="Q59" s="116">
        <v>159.75607189023057</v>
      </c>
      <c r="R59" s="116">
        <v>0.65258324887299479</v>
      </c>
      <c r="S59" s="116">
        <v>14.519342165767098</v>
      </c>
      <c r="T59" s="54">
        <v>0</v>
      </c>
      <c r="U59" s="55">
        <v>0.91326759782084566</v>
      </c>
      <c r="V59" s="55">
        <v>3.7305820619191669E-3</v>
      </c>
      <c r="W59" s="55">
        <v>8.3001820117235323E-2</v>
      </c>
      <c r="X59" s="53">
        <v>174.92799730487064</v>
      </c>
      <c r="Y59" s="63"/>
    </row>
    <row r="60" spans="2:25" x14ac:dyDescent="0.3">
      <c r="B60" s="3" t="s">
        <v>355</v>
      </c>
      <c r="C60" s="59" t="s">
        <v>51</v>
      </c>
      <c r="D60" s="59"/>
      <c r="E60" s="120">
        <f>VLOOKUP(B60,'City Population Stats'!B:E,4,FALSE)</f>
        <v>3967152</v>
      </c>
      <c r="F60" s="59"/>
      <c r="G60" s="3"/>
      <c r="H60" s="116">
        <v>99.203647856195076</v>
      </c>
      <c r="I60" s="116">
        <v>2.4426417238361422</v>
      </c>
      <c r="J60" s="116">
        <v>1.0807825664355688</v>
      </c>
      <c r="K60" s="54">
        <v>0</v>
      </c>
      <c r="L60" s="55">
        <v>0.96570111250471469</v>
      </c>
      <c r="M60" s="55">
        <v>2.3777974712970096E-2</v>
      </c>
      <c r="N60" s="55">
        <v>1.0520912782315107E-2</v>
      </c>
      <c r="O60" s="53">
        <v>102.7270721464668</v>
      </c>
      <c r="P60" s="63"/>
      <c r="Q60" s="116">
        <v>99.960632179772603</v>
      </c>
      <c r="R60" s="116">
        <v>2.5612644148663004</v>
      </c>
      <c r="S60" s="116">
        <v>18.238629441961642</v>
      </c>
      <c r="T60" s="54">
        <v>0</v>
      </c>
      <c r="U60" s="55">
        <v>0.8277591648571998</v>
      </c>
      <c r="V60" s="55">
        <v>2.120945062867665E-2</v>
      </c>
      <c r="W60" s="55">
        <v>0.15103138451412354</v>
      </c>
      <c r="X60" s="53">
        <v>120.76052603660054</v>
      </c>
      <c r="Y60" s="63"/>
    </row>
    <row r="61" spans="2:25" x14ac:dyDescent="0.3">
      <c r="B61" s="3" t="s">
        <v>356</v>
      </c>
      <c r="C61" s="59" t="s">
        <v>52</v>
      </c>
      <c r="D61" s="59"/>
      <c r="E61" s="120">
        <f>VLOOKUP(B61,'City Population Stats'!B:E,4,FALSE)</f>
        <v>627770</v>
      </c>
      <c r="F61" s="59"/>
      <c r="G61" s="3"/>
      <c r="H61" s="116">
        <v>45.956958758781084</v>
      </c>
      <c r="I61" s="116">
        <v>23.568241553435175</v>
      </c>
      <c r="J61" s="116">
        <v>0.7435848798126703</v>
      </c>
      <c r="K61" s="54">
        <v>0</v>
      </c>
      <c r="L61" s="55">
        <v>0.65401669650600847</v>
      </c>
      <c r="M61" s="55">
        <v>0.33540129502777688</v>
      </c>
      <c r="N61" s="55">
        <v>1.0582008466214671E-2</v>
      </c>
      <c r="O61" s="53">
        <v>70.268785192028929</v>
      </c>
      <c r="P61" s="63"/>
      <c r="Q61" s="116">
        <v>49.778518167756239</v>
      </c>
      <c r="R61" s="116">
        <v>23.459937469060858</v>
      </c>
      <c r="S61" s="116">
        <v>1.7478234732045306</v>
      </c>
      <c r="T61" s="54">
        <v>0</v>
      </c>
      <c r="U61" s="55">
        <v>0.66383502100057568</v>
      </c>
      <c r="V61" s="55">
        <v>0.31285640183105884</v>
      </c>
      <c r="W61" s="55">
        <v>2.3308577168365468E-2</v>
      </c>
      <c r="X61" s="53">
        <v>74.986279110021627</v>
      </c>
      <c r="Y61" s="63"/>
    </row>
    <row r="62" spans="2:25" x14ac:dyDescent="0.3">
      <c r="B62" s="3" t="s">
        <v>357</v>
      </c>
      <c r="C62" s="59" t="s">
        <v>53</v>
      </c>
      <c r="D62" s="59"/>
      <c r="E62" s="120">
        <f>VLOOKUP(B62,'City Population Stats'!B:E,4,FALSE)</f>
        <v>264518</v>
      </c>
      <c r="F62" s="59"/>
      <c r="G62" s="3"/>
      <c r="H62" s="116">
        <v>48.162087268163226</v>
      </c>
      <c r="I62" s="116">
        <v>7.6085559394823796E-2</v>
      </c>
      <c r="J62" s="116">
        <v>0.39690055119122325</v>
      </c>
      <c r="K62" s="54">
        <v>0</v>
      </c>
      <c r="L62" s="55">
        <v>0.99027479393517859</v>
      </c>
      <c r="M62" s="55">
        <v>1.5644174894587247E-3</v>
      </c>
      <c r="N62" s="55">
        <v>8.1607885753626919E-3</v>
      </c>
      <c r="O62" s="53">
        <v>48.635073378749276</v>
      </c>
      <c r="P62" s="63"/>
      <c r="Q62" s="116">
        <v>37.410259657490975</v>
      </c>
      <c r="R62" s="116">
        <v>8.8584945982784824E-2</v>
      </c>
      <c r="S62" s="116">
        <v>0.41271500866338906</v>
      </c>
      <c r="T62" s="54">
        <v>0</v>
      </c>
      <c r="U62" s="55">
        <v>0.98677712128504225</v>
      </c>
      <c r="V62" s="55">
        <v>2.3366209907762512E-3</v>
      </c>
      <c r="W62" s="55">
        <v>1.0886257724181331E-2</v>
      </c>
      <c r="X62" s="53">
        <v>37.911559612137154</v>
      </c>
      <c r="Y62" s="63"/>
    </row>
    <row r="63" spans="2:25" x14ac:dyDescent="0.3">
      <c r="B63" s="3" t="s">
        <v>358</v>
      </c>
      <c r="C63" s="59" t="s">
        <v>54</v>
      </c>
      <c r="D63" s="59"/>
      <c r="E63" s="120">
        <f>VLOOKUP(B63,'City Population Stats'!B:E,4,FALSE)</f>
        <v>264742</v>
      </c>
      <c r="F63" s="59"/>
      <c r="G63" s="3"/>
      <c r="H63" s="116">
        <v>184.1847987852324</v>
      </c>
      <c r="I63" s="116">
        <v>1.015180817550672</v>
      </c>
      <c r="J63" s="116">
        <v>0.6712025292548971</v>
      </c>
      <c r="K63" s="54">
        <v>0</v>
      </c>
      <c r="L63" s="55">
        <v>0.9909271392829061</v>
      </c>
      <c r="M63" s="55">
        <v>5.4617440202726769E-3</v>
      </c>
      <c r="N63" s="55">
        <v>3.6111166968212025E-3</v>
      </c>
      <c r="O63" s="53">
        <v>185.87118213203797</v>
      </c>
      <c r="P63" s="63"/>
      <c r="Q63" s="116">
        <v>151.2305062855867</v>
      </c>
      <c r="R63" s="116">
        <v>1.122571718868685</v>
      </c>
      <c r="S63" s="116">
        <v>2.7898263037567199</v>
      </c>
      <c r="T63" s="54">
        <v>0</v>
      </c>
      <c r="U63" s="55">
        <v>0.97478197252996557</v>
      </c>
      <c r="V63" s="55">
        <v>7.2357271115573952E-3</v>
      </c>
      <c r="W63" s="55">
        <v>1.7982300358476963E-2</v>
      </c>
      <c r="X63" s="53">
        <v>155.14290430821211</v>
      </c>
      <c r="Y63" s="63"/>
    </row>
    <row r="64" spans="2:25" x14ac:dyDescent="0.3">
      <c r="B64" s="3" t="s">
        <v>359</v>
      </c>
      <c r="C64" s="59" t="s">
        <v>55</v>
      </c>
      <c r="D64" s="59"/>
      <c r="E64" s="120">
        <f>VLOOKUP(B64,'City Population Stats'!B:E,4,FALSE)</f>
        <v>652804</v>
      </c>
      <c r="F64" s="59"/>
      <c r="G64" s="3"/>
      <c r="H64" s="116">
        <v>46.791226769443817</v>
      </c>
      <c r="I64" s="116">
        <v>20.351139086157559</v>
      </c>
      <c r="J64" s="116">
        <v>0.4548417289109748</v>
      </c>
      <c r="K64" s="54">
        <v>0</v>
      </c>
      <c r="L64" s="55">
        <v>0.69220650440247566</v>
      </c>
      <c r="M64" s="55">
        <v>0.30106478970619999</v>
      </c>
      <c r="N64" s="55">
        <v>6.7287058913242234E-3</v>
      </c>
      <c r="O64" s="53">
        <v>67.597207584512361</v>
      </c>
      <c r="P64" s="63"/>
      <c r="Q64" s="116">
        <v>36.284638561384945</v>
      </c>
      <c r="R64" s="116">
        <v>25.072539223482799</v>
      </c>
      <c r="S64" s="116">
        <v>4.938608982864376</v>
      </c>
      <c r="T64" s="54">
        <v>0</v>
      </c>
      <c r="U64" s="55">
        <v>0.54731439704469453</v>
      </c>
      <c r="V64" s="55">
        <v>0.37819204576792581</v>
      </c>
      <c r="W64" s="55">
        <v>7.4493557187379586E-2</v>
      </c>
      <c r="X64" s="53">
        <v>66.295786767732125</v>
      </c>
      <c r="Y64" s="63"/>
    </row>
    <row r="65" spans="2:25" x14ac:dyDescent="0.3">
      <c r="B65" s="3" t="s">
        <v>360</v>
      </c>
      <c r="C65" s="59" t="s">
        <v>56</v>
      </c>
      <c r="D65" s="59"/>
      <c r="E65" s="120">
        <f>VLOOKUP(B65,'City Population Stats'!B:E,4,FALSE)</f>
        <v>514144</v>
      </c>
      <c r="F65" s="59"/>
      <c r="G65" s="3"/>
      <c r="H65" s="116">
        <v>76.973608561025699</v>
      </c>
      <c r="I65" s="116">
        <v>1.7806295512541235E-2</v>
      </c>
      <c r="J65" s="116">
        <v>2.0811840262650154</v>
      </c>
      <c r="K65" s="54">
        <v>0</v>
      </c>
      <c r="L65" s="55">
        <v>0.97345489649469386</v>
      </c>
      <c r="M65" s="55">
        <v>2.2518920288597919E-4</v>
      </c>
      <c r="N65" s="55">
        <v>2.6319914302420026E-2</v>
      </c>
      <c r="O65" s="53">
        <v>79.072598882803263</v>
      </c>
      <c r="P65" s="63"/>
      <c r="Q65" s="116">
        <v>66.894000538402949</v>
      </c>
      <c r="R65" s="116">
        <v>6.4094204237543556E-2</v>
      </c>
      <c r="S65" s="116">
        <v>2.0578091876359124</v>
      </c>
      <c r="T65" s="54">
        <v>0</v>
      </c>
      <c r="U65" s="55">
        <v>0.9692548634294913</v>
      </c>
      <c r="V65" s="55">
        <v>9.2868745589849808E-4</v>
      </c>
      <c r="W65" s="55">
        <v>2.9816449114610195E-2</v>
      </c>
      <c r="X65" s="53">
        <v>69.015903930276409</v>
      </c>
      <c r="Y65" s="63"/>
    </row>
    <row r="66" spans="2:25" x14ac:dyDescent="0.3">
      <c r="B66" s="3" t="s">
        <v>361</v>
      </c>
      <c r="C66" s="59" t="s">
        <v>57</v>
      </c>
      <c r="D66" s="59"/>
      <c r="E66" s="120">
        <f>VLOOKUP(B66,'City Population Stats'!B:E,4,FALSE)</f>
        <v>461859</v>
      </c>
      <c r="F66" s="59"/>
      <c r="G66" s="3"/>
      <c r="H66" s="116">
        <v>117.63568968018379</v>
      </c>
      <c r="I66" s="116">
        <v>0.98639195079017628</v>
      </c>
      <c r="J66" s="116">
        <v>5.0916987652075631</v>
      </c>
      <c r="K66" s="54">
        <v>0</v>
      </c>
      <c r="L66" s="55">
        <v>0.95086973580038336</v>
      </c>
      <c r="M66" s="55">
        <v>7.9731776656678868E-3</v>
      </c>
      <c r="N66" s="55">
        <v>4.1157086533948645E-2</v>
      </c>
      <c r="O66" s="53">
        <v>123.71378039618153</v>
      </c>
      <c r="P66" s="63"/>
      <c r="Q66" s="116">
        <v>66.42481711385463</v>
      </c>
      <c r="R66" s="116">
        <v>1.0153967412676255</v>
      </c>
      <c r="S66" s="116">
        <v>1.7526858541174217</v>
      </c>
      <c r="T66" s="54">
        <v>0</v>
      </c>
      <c r="U66" s="55">
        <v>0.95999470166712209</v>
      </c>
      <c r="V66" s="55">
        <v>1.4674869033303926E-2</v>
      </c>
      <c r="W66" s="55">
        <v>2.5330429299574173E-2</v>
      </c>
      <c r="X66" s="53">
        <v>69.192899709239668</v>
      </c>
      <c r="Y66" s="63"/>
    </row>
    <row r="67" spans="2:25" x14ac:dyDescent="0.3">
      <c r="B67" s="3" t="s">
        <v>362</v>
      </c>
      <c r="C67" s="59" t="s">
        <v>58</v>
      </c>
      <c r="D67" s="59"/>
      <c r="E67" s="120">
        <f>VLOOKUP(B67,'City Population Stats'!B:E,4,FALSE)</f>
        <v>588573</v>
      </c>
      <c r="F67" s="59"/>
      <c r="G67" s="3"/>
      <c r="H67" s="116">
        <v>105.05818309708395</v>
      </c>
      <c r="I67" s="116">
        <v>8.4951229499144549</v>
      </c>
      <c r="J67" s="116">
        <v>2.6471644808715316</v>
      </c>
      <c r="K67" s="54">
        <v>0</v>
      </c>
      <c r="L67" s="55">
        <v>0.90411151193993156</v>
      </c>
      <c r="M67" s="55">
        <v>7.3107474619708651E-2</v>
      </c>
      <c r="N67" s="55">
        <v>2.2781013440359741E-2</v>
      </c>
      <c r="O67" s="53">
        <v>116.20047052786995</v>
      </c>
      <c r="P67" s="63"/>
      <c r="Q67" s="116">
        <v>97.396309725380235</v>
      </c>
      <c r="R67" s="116">
        <v>2.8317076499714848</v>
      </c>
      <c r="S67" s="116">
        <v>1.9903935421955585</v>
      </c>
      <c r="T67" s="54">
        <v>0</v>
      </c>
      <c r="U67" s="55">
        <v>0.95282551206889021</v>
      </c>
      <c r="V67" s="55">
        <v>2.7702520754853379E-2</v>
      </c>
      <c r="W67" s="55">
        <v>1.9471967176256291E-2</v>
      </c>
      <c r="X67" s="53">
        <v>102.21841091754729</v>
      </c>
      <c r="Y67" s="63"/>
    </row>
    <row r="68" spans="2:25" x14ac:dyDescent="0.3">
      <c r="B68" s="3" t="s">
        <v>363</v>
      </c>
      <c r="C68" s="59" t="s">
        <v>59</v>
      </c>
      <c r="D68" s="59"/>
      <c r="E68" s="120">
        <f>VLOOKUP(B68,'City Population Stats'!B:E,4,FALSE)</f>
        <v>424175</v>
      </c>
      <c r="F68" s="59"/>
      <c r="G68" s="3"/>
      <c r="H68" s="116">
        <v>296.98576059409442</v>
      </c>
      <c r="I68" s="116">
        <v>9.2600954794601282</v>
      </c>
      <c r="J68" s="116">
        <v>10.098265291448106</v>
      </c>
      <c r="K68" s="54">
        <v>0</v>
      </c>
      <c r="L68" s="55">
        <v>0.93880600439996087</v>
      </c>
      <c r="M68" s="55">
        <v>2.9272222412426906E-2</v>
      </c>
      <c r="N68" s="55">
        <v>3.192177318761228E-2</v>
      </c>
      <c r="O68" s="53">
        <v>316.34412136500265</v>
      </c>
      <c r="P68" s="63"/>
      <c r="Q68" s="116">
        <v>311.79341360923644</v>
      </c>
      <c r="R68" s="116">
        <v>12.921362296466407</v>
      </c>
      <c r="S68" s="116">
        <v>9.3643950486886407</v>
      </c>
      <c r="T68" s="54">
        <v>0</v>
      </c>
      <c r="U68" s="55">
        <v>0.93329198799946289</v>
      </c>
      <c r="V68" s="55">
        <v>3.8677545384086312E-2</v>
      </c>
      <c r="W68" s="55">
        <v>2.8030466616450832E-2</v>
      </c>
      <c r="X68" s="53">
        <v>334.07917095439149</v>
      </c>
      <c r="Y68" s="63"/>
    </row>
    <row r="69" spans="2:25" x14ac:dyDescent="0.3">
      <c r="B69" s="3" t="s">
        <v>364</v>
      </c>
      <c r="C69" s="59" t="s">
        <v>60</v>
      </c>
      <c r="D69" s="59"/>
      <c r="E69" s="120">
        <f>VLOOKUP(B69,'City Population Stats'!B:E,4,FALSE)</f>
        <v>696653</v>
      </c>
      <c r="F69" s="59"/>
      <c r="G69" s="3"/>
      <c r="H69" s="116">
        <v>42.483612357945781</v>
      </c>
      <c r="I69" s="116">
        <v>3.2918325192025302</v>
      </c>
      <c r="J69" s="116">
        <v>1.8301686779501418</v>
      </c>
      <c r="K69" s="54">
        <v>0</v>
      </c>
      <c r="L69" s="55">
        <v>0.89240762139900798</v>
      </c>
      <c r="M69" s="55">
        <v>6.9147990612337826E-2</v>
      </c>
      <c r="N69" s="55">
        <v>3.8444387988654231E-2</v>
      </c>
      <c r="O69" s="53">
        <v>47.605613555098451</v>
      </c>
      <c r="P69" s="63"/>
      <c r="Q69" s="116">
        <v>65.624523261195364</v>
      </c>
      <c r="R69" s="116">
        <v>2.5354808048443482</v>
      </c>
      <c r="S69" s="116">
        <v>1.5743515502756131</v>
      </c>
      <c r="T69" s="54">
        <v>0</v>
      </c>
      <c r="U69" s="55">
        <v>0.94106445354234536</v>
      </c>
      <c r="V69" s="55">
        <v>3.6359134352582118E-2</v>
      </c>
      <c r="W69" s="55">
        <v>2.2576412105072517E-2</v>
      </c>
      <c r="X69" s="53">
        <v>69.734355616315327</v>
      </c>
      <c r="Y69" s="63"/>
    </row>
    <row r="70" spans="2:25" x14ac:dyDescent="0.3">
      <c r="B70" s="3" t="s">
        <v>365</v>
      </c>
      <c r="C70" s="59" t="s">
        <v>61</v>
      </c>
      <c r="D70" s="59"/>
      <c r="E70" s="120">
        <f>VLOOKUP(B70,'City Population Stats'!B:E,4,FALSE)</f>
        <v>387637</v>
      </c>
      <c r="F70" s="59"/>
      <c r="G70" s="3"/>
      <c r="H70" s="116">
        <v>63.06245533837069</v>
      </c>
      <c r="I70" s="116">
        <v>120.51795623224822</v>
      </c>
      <c r="J70" s="116">
        <v>2.2306895368605164</v>
      </c>
      <c r="K70" s="54">
        <v>0</v>
      </c>
      <c r="L70" s="55">
        <v>0.33939013849281929</v>
      </c>
      <c r="M70" s="55">
        <v>0.64860471475564074</v>
      </c>
      <c r="N70" s="55">
        <v>1.2005146751539943E-2</v>
      </c>
      <c r="O70" s="53">
        <v>185.81110110747943</v>
      </c>
      <c r="P70" s="63"/>
      <c r="Q70" s="116">
        <v>57.20278643393965</v>
      </c>
      <c r="R70" s="116">
        <v>93.181281965785416</v>
      </c>
      <c r="S70" s="116">
        <v>3.851277136394438</v>
      </c>
      <c r="T70" s="54">
        <v>0</v>
      </c>
      <c r="U70" s="55">
        <v>0.37087987993351146</v>
      </c>
      <c r="V70" s="55">
        <v>0.60414998677435983</v>
      </c>
      <c r="W70" s="55">
        <v>2.4970133292128743E-2</v>
      </c>
      <c r="X70" s="53">
        <v>154.2353455361195</v>
      </c>
      <c r="Y70" s="63"/>
    </row>
    <row r="71" spans="2:25" x14ac:dyDescent="0.3">
      <c r="B71" s="3" t="s">
        <v>366</v>
      </c>
      <c r="C71" s="59" t="s">
        <v>62</v>
      </c>
      <c r="D71" s="59"/>
      <c r="E71" s="120">
        <f>VLOOKUP(B71,'City Population Stats'!B:E,4,FALSE)</f>
        <v>8502614</v>
      </c>
      <c r="F71" s="59"/>
      <c r="G71" s="3"/>
      <c r="H71" s="116">
        <v>187.46321907592184</v>
      </c>
      <c r="I71" s="116">
        <v>29.569664223261224</v>
      </c>
      <c r="J71" s="116">
        <v>3.8563888128991861</v>
      </c>
      <c r="K71" s="54">
        <v>0</v>
      </c>
      <c r="L71" s="55">
        <v>0.84867507273418163</v>
      </c>
      <c r="M71" s="55">
        <v>0.13386645689274204</v>
      </c>
      <c r="N71" s="55">
        <v>1.7458470373076341E-2</v>
      </c>
      <c r="O71" s="53">
        <v>220.88927211208224</v>
      </c>
      <c r="P71" s="63"/>
      <c r="Q71" s="116">
        <v>188.70033354472417</v>
      </c>
      <c r="R71" s="116">
        <v>24.558072404860354</v>
      </c>
      <c r="S71" s="116">
        <v>6.0797899310983059</v>
      </c>
      <c r="T71" s="54">
        <v>0</v>
      </c>
      <c r="U71" s="55">
        <v>0.86031679428682251</v>
      </c>
      <c r="V71" s="55">
        <v>0.11196441324893376</v>
      </c>
      <c r="W71" s="55">
        <v>2.771879246424382E-2</v>
      </c>
      <c r="X71" s="53">
        <v>219.33819588068283</v>
      </c>
      <c r="Y71" s="63"/>
    </row>
    <row r="72" spans="2:25" x14ac:dyDescent="0.3">
      <c r="B72" s="3" t="s">
        <v>367</v>
      </c>
      <c r="C72" s="59" t="s">
        <v>63</v>
      </c>
      <c r="D72" s="59"/>
      <c r="E72" s="120">
        <f>VLOOKUP(B72,'City Population Stats'!B:E,4,FALSE)</f>
        <v>284074</v>
      </c>
      <c r="F72" s="59"/>
      <c r="G72" s="3"/>
      <c r="H72" s="116">
        <v>71.136777741011144</v>
      </c>
      <c r="I72" s="116">
        <v>0</v>
      </c>
      <c r="J72" s="116">
        <v>0.56981846279490556</v>
      </c>
      <c r="K72" s="54">
        <v>0</v>
      </c>
      <c r="L72" s="55">
        <v>0.99205347216349038</v>
      </c>
      <c r="M72" s="55">
        <v>0</v>
      </c>
      <c r="N72" s="55">
        <v>7.9465278365097002E-3</v>
      </c>
      <c r="O72" s="53">
        <v>71.706596203806043</v>
      </c>
      <c r="P72" s="63"/>
      <c r="Q72" s="116">
        <v>71.654183747945325</v>
      </c>
      <c r="R72" s="116">
        <v>6.9193061884532656E-2</v>
      </c>
      <c r="S72" s="116">
        <v>1.327471624154158</v>
      </c>
      <c r="T72" s="54">
        <v>0</v>
      </c>
      <c r="U72" s="55">
        <v>0.98088092450697739</v>
      </c>
      <c r="V72" s="55">
        <v>9.4719039364836899E-4</v>
      </c>
      <c r="W72" s="55">
        <v>1.8171885099374209E-2</v>
      </c>
      <c r="X72" s="53">
        <v>73.050848433984015</v>
      </c>
      <c r="Y72" s="63"/>
    </row>
    <row r="73" spans="2:25" x14ac:dyDescent="0.3">
      <c r="B73" s="3" t="s">
        <v>368</v>
      </c>
      <c r="C73" s="59" t="s">
        <v>64</v>
      </c>
      <c r="D73" s="59"/>
      <c r="E73" s="120">
        <f>VLOOKUP(B73,'City Population Stats'!B:E,4,FALSE)</f>
        <v>248416</v>
      </c>
      <c r="F73" s="59"/>
      <c r="G73" s="3"/>
      <c r="H73" s="116">
        <v>51.014624661857532</v>
      </c>
      <c r="I73" s="116">
        <v>0</v>
      </c>
      <c r="J73" s="116">
        <v>1.933643082571171</v>
      </c>
      <c r="K73" s="54">
        <v>0</v>
      </c>
      <c r="L73" s="55">
        <v>0.9634805223108619</v>
      </c>
      <c r="M73" s="55">
        <v>0</v>
      </c>
      <c r="N73" s="55">
        <v>3.6519477689138033E-2</v>
      </c>
      <c r="O73" s="53">
        <v>52.948267744428705</v>
      </c>
      <c r="P73" s="63"/>
      <c r="Q73" s="116">
        <v>68.517898414705684</v>
      </c>
      <c r="R73" s="116">
        <v>0</v>
      </c>
      <c r="S73" s="116">
        <v>1.3973908961861348</v>
      </c>
      <c r="T73" s="54">
        <v>0</v>
      </c>
      <c r="U73" s="55">
        <v>0.98001308569328272</v>
      </c>
      <c r="V73" s="55">
        <v>0</v>
      </c>
      <c r="W73" s="55">
        <v>1.9986914306717184E-2</v>
      </c>
      <c r="X73" s="53">
        <v>69.915289310891822</v>
      </c>
      <c r="Y73" s="63"/>
    </row>
    <row r="74" spans="2:25" x14ac:dyDescent="0.3">
      <c r="B74" s="3" t="s">
        <v>369</v>
      </c>
      <c r="C74" s="59" t="s">
        <v>65</v>
      </c>
      <c r="D74" s="59"/>
      <c r="E74" s="120">
        <f>VLOOKUP(B74,'City Population Stats'!B:E,4,FALSE)</f>
        <v>252566</v>
      </c>
      <c r="F74" s="59"/>
      <c r="G74" s="3"/>
      <c r="H74" s="116">
        <v>65.527426494460855</v>
      </c>
      <c r="I74" s="116">
        <v>0</v>
      </c>
      <c r="J74" s="116">
        <v>0.28293594545584122</v>
      </c>
      <c r="K74" s="54">
        <v>0</v>
      </c>
      <c r="L74" s="55">
        <v>0.99570073868360531</v>
      </c>
      <c r="M74" s="55">
        <v>0</v>
      </c>
      <c r="N74" s="55">
        <v>4.299261316394588E-3</v>
      </c>
      <c r="O74" s="53">
        <v>65.810362439916702</v>
      </c>
      <c r="P74" s="63"/>
      <c r="Q74" s="116">
        <v>56.470737128851397</v>
      </c>
      <c r="R74" s="116">
        <v>0</v>
      </c>
      <c r="S74" s="116">
        <v>9.4311981818613735E-2</v>
      </c>
      <c r="T74" s="54">
        <v>0</v>
      </c>
      <c r="U74" s="55">
        <v>0.99833268098761674</v>
      </c>
      <c r="V74" s="55">
        <v>0</v>
      </c>
      <c r="W74" s="55">
        <v>1.6673190123832743E-3</v>
      </c>
      <c r="X74" s="53">
        <v>56.56504911067001</v>
      </c>
      <c r="Y74" s="63"/>
    </row>
    <row r="75" spans="2:25" x14ac:dyDescent="0.3">
      <c r="B75" s="3" t="s">
        <v>370</v>
      </c>
      <c r="C75" s="59" t="s">
        <v>66</v>
      </c>
      <c r="D75" s="59"/>
      <c r="E75" s="120">
        <f>VLOOKUP(B75,'City Population Stats'!B:E,4,FALSE)</f>
        <v>417040</v>
      </c>
      <c r="F75" s="59"/>
      <c r="G75" s="3"/>
      <c r="H75" s="116">
        <v>65.488125839248042</v>
      </c>
      <c r="I75" s="116">
        <v>2.4167849606752352</v>
      </c>
      <c r="J75" s="116">
        <v>3.2173384327642434</v>
      </c>
      <c r="K75" s="54">
        <v>0</v>
      </c>
      <c r="L75" s="55">
        <v>0.92078254759623035</v>
      </c>
      <c r="M75" s="55">
        <v>3.3980716115548412E-2</v>
      </c>
      <c r="N75" s="55">
        <v>4.5236736288221426E-2</v>
      </c>
      <c r="O75" s="53">
        <v>71.122249232687508</v>
      </c>
      <c r="P75" s="63"/>
      <c r="Q75" s="116">
        <v>96.250588092648016</v>
      </c>
      <c r="R75" s="116">
        <v>3.5947842579401676</v>
      </c>
      <c r="S75" s="116">
        <v>8.7677532504164315</v>
      </c>
      <c r="T75" s="54">
        <v>0</v>
      </c>
      <c r="U75" s="55">
        <v>0.88617823637843784</v>
      </c>
      <c r="V75" s="55">
        <v>3.3097143996626846E-2</v>
      </c>
      <c r="W75" s="55">
        <v>8.0724619624935406E-2</v>
      </c>
      <c r="X75" s="53">
        <v>108.61312560100461</v>
      </c>
      <c r="Y75" s="63"/>
    </row>
    <row r="76" spans="2:25" x14ac:dyDescent="0.3">
      <c r="B76" s="3" t="s">
        <v>371</v>
      </c>
      <c r="C76" s="59" t="s">
        <v>67</v>
      </c>
      <c r="D76" s="59"/>
      <c r="E76" s="120">
        <f>VLOOKUP(B76,'City Population Stats'!B:E,4,FALSE)</f>
        <v>670553</v>
      </c>
      <c r="F76" s="59"/>
      <c r="G76" s="3"/>
      <c r="H76" s="116">
        <v>75.902869720961661</v>
      </c>
      <c r="I76" s="116">
        <v>6.2710270478247061</v>
      </c>
      <c r="J76" s="116">
        <v>3.1776868345977127</v>
      </c>
      <c r="K76" s="54">
        <v>0</v>
      </c>
      <c r="L76" s="55">
        <v>0.88929656037398019</v>
      </c>
      <c r="M76" s="55">
        <v>7.3472884545004141E-2</v>
      </c>
      <c r="N76" s="55">
        <v>3.7230555081015762E-2</v>
      </c>
      <c r="O76" s="53">
        <v>85.351583603384071</v>
      </c>
      <c r="P76" s="63"/>
      <c r="Q76" s="116">
        <v>54.282778812565176</v>
      </c>
      <c r="R76" s="116">
        <v>4.2197063085048496</v>
      </c>
      <c r="S76" s="116">
        <v>6.0016979693075747</v>
      </c>
      <c r="T76" s="54">
        <v>0</v>
      </c>
      <c r="U76" s="55">
        <v>0.84153889270264715</v>
      </c>
      <c r="V76" s="55">
        <v>6.5417560634673383E-2</v>
      </c>
      <c r="W76" s="55">
        <v>9.3043546662679583E-2</v>
      </c>
      <c r="X76" s="53">
        <v>64.504183090377595</v>
      </c>
      <c r="Y76" s="63"/>
    </row>
    <row r="77" spans="2:25" x14ac:dyDescent="0.3">
      <c r="B77" s="3" t="s">
        <v>372</v>
      </c>
      <c r="C77" s="59" t="s">
        <v>68</v>
      </c>
      <c r="D77" s="59"/>
      <c r="E77" s="120">
        <f>VLOOKUP(B77,'City Population Stats'!B:E,4,FALSE)</f>
        <v>496604</v>
      </c>
      <c r="F77" s="59"/>
      <c r="G77" s="3"/>
      <c r="H77" s="116">
        <v>68.983365015183125</v>
      </c>
      <c r="I77" s="116">
        <v>0</v>
      </c>
      <c r="J77" s="116">
        <v>0.28660461856932284</v>
      </c>
      <c r="K77" s="54">
        <v>0</v>
      </c>
      <c r="L77" s="55">
        <v>0.99586249827905693</v>
      </c>
      <c r="M77" s="55">
        <v>0</v>
      </c>
      <c r="N77" s="55">
        <v>4.1375017209430397E-3</v>
      </c>
      <c r="O77" s="53">
        <v>69.269969633752453</v>
      </c>
      <c r="P77" s="63"/>
      <c r="Q77" s="116">
        <v>72.961385493522371</v>
      </c>
      <c r="R77" s="116">
        <v>0.51668820252076064</v>
      </c>
      <c r="S77" s="116">
        <v>0.32282390746580186</v>
      </c>
      <c r="T77" s="54">
        <v>0</v>
      </c>
      <c r="U77" s="55">
        <v>0.98862463550922119</v>
      </c>
      <c r="V77" s="55">
        <v>7.0011100040630707E-3</v>
      </c>
      <c r="W77" s="55">
        <v>4.3742544867157946E-3</v>
      </c>
      <c r="X77" s="53">
        <v>73.800897603508929</v>
      </c>
      <c r="Y77" s="63"/>
    </row>
    <row r="78" spans="2:25" x14ac:dyDescent="0.3">
      <c r="B78" s="3" t="s">
        <v>373</v>
      </c>
      <c r="C78" s="59" t="s">
        <v>69</v>
      </c>
      <c r="D78" s="59"/>
      <c r="E78" s="120">
        <f>VLOOKUP(B78,'City Population Stats'!B:E,4,FALSE)</f>
        <v>301050</v>
      </c>
      <c r="F78" s="59"/>
      <c r="G78" s="3"/>
      <c r="H78" s="116">
        <v>138.96367048663012</v>
      </c>
      <c r="I78" s="116">
        <v>0</v>
      </c>
      <c r="J78" s="116">
        <v>0.21961255605381166</v>
      </c>
      <c r="K78" s="54">
        <v>0</v>
      </c>
      <c r="L78" s="55">
        <v>0.99842213410078517</v>
      </c>
      <c r="M78" s="55">
        <v>0</v>
      </c>
      <c r="N78" s="55">
        <v>1.5778658992147939E-3</v>
      </c>
      <c r="O78" s="53">
        <v>139.18328304268394</v>
      </c>
      <c r="P78" s="63"/>
      <c r="Q78" s="116">
        <v>124.47692896947417</v>
      </c>
      <c r="R78" s="116">
        <v>0</v>
      </c>
      <c r="S78" s="116">
        <v>1.0825772177695143</v>
      </c>
      <c r="T78" s="54">
        <v>0</v>
      </c>
      <c r="U78" s="55">
        <v>0.9913779748691024</v>
      </c>
      <c r="V78" s="55">
        <v>0</v>
      </c>
      <c r="W78" s="55">
        <v>8.6220251308976523E-3</v>
      </c>
      <c r="X78" s="53">
        <v>125.55950618724368</v>
      </c>
      <c r="Y78" s="63"/>
    </row>
    <row r="79" spans="2:25" x14ac:dyDescent="0.3">
      <c r="B79" s="3" t="s">
        <v>374</v>
      </c>
      <c r="C79" s="59" t="s">
        <v>70</v>
      </c>
      <c r="D79" s="59"/>
      <c r="E79" s="120">
        <f>VLOOKUP(B79,'City Population Stats'!B:E,4,FALSE)</f>
        <v>1595579</v>
      </c>
      <c r="F79" s="59"/>
      <c r="G79" s="3"/>
      <c r="H79" s="116">
        <v>66.926016825240239</v>
      </c>
      <c r="I79" s="116">
        <v>21.013718531016014</v>
      </c>
      <c r="J79" s="116">
        <v>1.5854386088059569</v>
      </c>
      <c r="K79" s="54">
        <v>0</v>
      </c>
      <c r="L79" s="55">
        <v>0.74756645378157616</v>
      </c>
      <c r="M79" s="55">
        <v>0.23472412954167235</v>
      </c>
      <c r="N79" s="55">
        <v>1.7709416676751556E-2</v>
      </c>
      <c r="O79" s="53">
        <v>89.525173965062208</v>
      </c>
      <c r="P79" s="63"/>
      <c r="Q79" s="116">
        <v>88.469137153593252</v>
      </c>
      <c r="R79" s="116">
        <v>21.535669092605083</v>
      </c>
      <c r="S79" s="116">
        <v>1.5379974876305655</v>
      </c>
      <c r="T79" s="54">
        <v>0</v>
      </c>
      <c r="U79" s="55">
        <v>0.79314069749138083</v>
      </c>
      <c r="V79" s="55">
        <v>0.19307089629910124</v>
      </c>
      <c r="W79" s="55">
        <v>1.3788406209517923E-2</v>
      </c>
      <c r="X79" s="53">
        <v>111.5428037338289</v>
      </c>
      <c r="Y79" s="63"/>
    </row>
    <row r="80" spans="2:25" x14ac:dyDescent="0.3">
      <c r="B80" s="3" t="s">
        <v>375</v>
      </c>
      <c r="C80" s="59" t="s">
        <v>71</v>
      </c>
      <c r="D80" s="59"/>
      <c r="E80" s="120">
        <f>VLOOKUP(B80,'City Population Stats'!B:E,4,FALSE)</f>
        <v>1628812</v>
      </c>
      <c r="F80" s="59"/>
      <c r="G80" s="3"/>
      <c r="H80" s="116">
        <v>81.453601766195234</v>
      </c>
      <c r="I80" s="116">
        <v>0.22447403383570358</v>
      </c>
      <c r="J80" s="116">
        <v>1.7741766698673636</v>
      </c>
      <c r="K80" s="54">
        <v>0</v>
      </c>
      <c r="L80" s="55">
        <v>0.97605036838970904</v>
      </c>
      <c r="M80" s="55">
        <v>2.6898499104823161E-3</v>
      </c>
      <c r="N80" s="55">
        <v>2.1259781699808751E-2</v>
      </c>
      <c r="O80" s="53">
        <v>83.452252469898298</v>
      </c>
      <c r="P80" s="63"/>
      <c r="Q80" s="116">
        <v>79.421283155553894</v>
      </c>
      <c r="R80" s="116">
        <v>0.16594640036234248</v>
      </c>
      <c r="S80" s="116">
        <v>1.8883937011675727</v>
      </c>
      <c r="T80" s="54">
        <v>0</v>
      </c>
      <c r="U80" s="55">
        <v>0.97478583140078889</v>
      </c>
      <c r="V80" s="55">
        <v>2.0367613493268303E-3</v>
      </c>
      <c r="W80" s="55">
        <v>2.3177407249884256E-2</v>
      </c>
      <c r="X80" s="53">
        <v>81.475623257083811</v>
      </c>
      <c r="Y80" s="63"/>
    </row>
    <row r="81" spans="2:25" x14ac:dyDescent="0.3">
      <c r="B81" s="3" t="s">
        <v>376</v>
      </c>
      <c r="C81" s="59" t="s">
        <v>72</v>
      </c>
      <c r="D81" s="59"/>
      <c r="E81" s="120">
        <f>VLOOKUP(B81,'City Population Stats'!B:E,4,FALSE)</f>
        <v>308432</v>
      </c>
      <c r="F81" s="59"/>
      <c r="G81" s="3"/>
      <c r="H81" s="116">
        <v>100.9038621154744</v>
      </c>
      <c r="I81" s="116">
        <v>20.169674352855736</v>
      </c>
      <c r="J81" s="116">
        <v>0.83200053820615238</v>
      </c>
      <c r="K81" s="54">
        <v>0</v>
      </c>
      <c r="L81" s="55">
        <v>0.82772173104872315</v>
      </c>
      <c r="M81" s="55">
        <v>0.16545330793115889</v>
      </c>
      <c r="N81" s="55">
        <v>6.8249610201179169E-3</v>
      </c>
      <c r="O81" s="53">
        <v>121.90553700653629</v>
      </c>
      <c r="P81" s="63"/>
      <c r="Q81" s="116">
        <v>91.476452280364995</v>
      </c>
      <c r="R81" s="116">
        <v>20.104914102911401</v>
      </c>
      <c r="S81" s="116">
        <v>2.076147190741346</v>
      </c>
      <c r="T81" s="54">
        <v>0</v>
      </c>
      <c r="U81" s="55">
        <v>0.80484298313276348</v>
      </c>
      <c r="V81" s="55">
        <v>0.17689032137605562</v>
      </c>
      <c r="W81" s="55">
        <v>1.8266695491180936E-2</v>
      </c>
      <c r="X81" s="53">
        <v>113.65751357401774</v>
      </c>
      <c r="Y81" s="63"/>
    </row>
    <row r="82" spans="2:25" x14ac:dyDescent="0.3">
      <c r="B82" s="3" t="s">
        <v>377</v>
      </c>
      <c r="C82" s="59" t="s">
        <v>73</v>
      </c>
      <c r="D82" s="59"/>
      <c r="E82" s="120">
        <f>VLOOKUP(B82,'City Population Stats'!B:E,4,FALSE)</f>
        <v>306426</v>
      </c>
      <c r="F82" s="59"/>
      <c r="G82" s="3"/>
      <c r="H82" s="116">
        <v>231.18176003341753</v>
      </c>
      <c r="I82" s="116">
        <v>1.042339749237989E-2</v>
      </c>
      <c r="J82" s="116">
        <v>0.51974672514734388</v>
      </c>
      <c r="K82" s="54">
        <v>0</v>
      </c>
      <c r="L82" s="55">
        <v>0.99771194291859433</v>
      </c>
      <c r="M82" s="55">
        <v>4.4984293581084771E-5</v>
      </c>
      <c r="N82" s="55">
        <v>2.2430727878245032E-3</v>
      </c>
      <c r="O82" s="53">
        <v>231.71193015605726</v>
      </c>
      <c r="P82" s="63"/>
      <c r="Q82" s="116">
        <v>222.28735237519746</v>
      </c>
      <c r="R82" s="116">
        <v>2.3286641083140019E-2</v>
      </c>
      <c r="S82" s="116">
        <v>0.81358172791710359</v>
      </c>
      <c r="T82" s="54">
        <v>0</v>
      </c>
      <c r="U82" s="55">
        <v>0.99624931633953062</v>
      </c>
      <c r="V82" s="55">
        <v>1.0436626290714154E-4</v>
      </c>
      <c r="W82" s="55">
        <v>3.6463173975623204E-3</v>
      </c>
      <c r="X82" s="53">
        <v>223.12422074419769</v>
      </c>
      <c r="Y82" s="63"/>
    </row>
    <row r="83" spans="2:25" x14ac:dyDescent="0.3">
      <c r="B83" s="3" t="s">
        <v>378</v>
      </c>
      <c r="C83" s="59" t="s">
        <v>74</v>
      </c>
      <c r="D83" s="59"/>
      <c r="E83" s="120">
        <f>VLOOKUP(B83,'City Population Stats'!B:E,4,FALSE)</f>
        <v>656300</v>
      </c>
      <c r="F83" s="59"/>
      <c r="G83" s="3"/>
      <c r="H83" s="116">
        <v>223.2963263751333</v>
      </c>
      <c r="I83" s="116">
        <v>3.0439341764436998</v>
      </c>
      <c r="J83" s="116">
        <v>16.79655343592869</v>
      </c>
      <c r="K83" s="54">
        <v>0</v>
      </c>
      <c r="L83" s="55">
        <v>0.91839784651701506</v>
      </c>
      <c r="M83" s="55">
        <v>1.2519429396652871E-2</v>
      </c>
      <c r="N83" s="55">
        <v>6.9082724086332023E-2</v>
      </c>
      <c r="O83" s="53">
        <v>243.13681398750572</v>
      </c>
      <c r="P83" s="63"/>
      <c r="Q83" s="116">
        <v>229.37983177409706</v>
      </c>
      <c r="R83" s="116">
        <v>2.2617611019536477</v>
      </c>
      <c r="S83" s="116">
        <v>17.893856098360132</v>
      </c>
      <c r="T83" s="54">
        <v>0</v>
      </c>
      <c r="U83" s="55">
        <v>0.91922743929508521</v>
      </c>
      <c r="V83" s="55">
        <v>9.063886959746489E-3</v>
      </c>
      <c r="W83" s="55">
        <v>7.1708673745168358E-2</v>
      </c>
      <c r="X83" s="53">
        <v>249.53544897441083</v>
      </c>
      <c r="Y83" s="63"/>
    </row>
    <row r="84" spans="2:25" x14ac:dyDescent="0.3">
      <c r="B84" s="3" t="s">
        <v>379</v>
      </c>
      <c r="C84" s="59" t="s">
        <v>75</v>
      </c>
      <c r="D84" s="59"/>
      <c r="E84" s="120">
        <f>VLOOKUP(B84,'City Population Stats'!B:E,4,FALSE)</f>
        <v>477476</v>
      </c>
      <c r="F84" s="59"/>
      <c r="G84" s="3"/>
      <c r="H84" s="116">
        <v>165.85670483961496</v>
      </c>
      <c r="I84" s="116">
        <v>0</v>
      </c>
      <c r="J84" s="116">
        <v>3.4738652413943321</v>
      </c>
      <c r="K84" s="54">
        <v>0</v>
      </c>
      <c r="L84" s="55">
        <v>0.97948471300998752</v>
      </c>
      <c r="M84" s="55">
        <v>0</v>
      </c>
      <c r="N84" s="55">
        <v>2.0515286990012514E-2</v>
      </c>
      <c r="O84" s="53">
        <v>169.33057008100928</v>
      </c>
      <c r="P84" s="63"/>
      <c r="Q84" s="116">
        <v>155.25316988479599</v>
      </c>
      <c r="R84" s="116">
        <v>0</v>
      </c>
      <c r="S84" s="116">
        <v>6.1433135911231762</v>
      </c>
      <c r="T84" s="54">
        <v>0</v>
      </c>
      <c r="U84" s="55">
        <v>0.96193650903156269</v>
      </c>
      <c r="V84" s="55">
        <v>0</v>
      </c>
      <c r="W84" s="55">
        <v>3.8063490968437218E-2</v>
      </c>
      <c r="X84" s="53">
        <v>161.39648347591918</v>
      </c>
      <c r="Y84" s="63"/>
    </row>
    <row r="85" spans="2:25" x14ac:dyDescent="0.3">
      <c r="B85" s="3" t="s">
        <v>380</v>
      </c>
      <c r="C85" s="59" t="s">
        <v>76</v>
      </c>
      <c r="D85" s="59"/>
      <c r="E85" s="120">
        <f>VLOOKUP(B85,'City Population Stats'!B:E,4,FALSE)</f>
        <v>265857</v>
      </c>
      <c r="F85" s="59"/>
      <c r="G85" s="3"/>
      <c r="H85" s="116">
        <v>50.885716757504973</v>
      </c>
      <c r="I85" s="116">
        <v>3.6866059573379673</v>
      </c>
      <c r="J85" s="116">
        <v>0</v>
      </c>
      <c r="K85" s="54">
        <v>0</v>
      </c>
      <c r="L85" s="55">
        <v>0.93244550032071005</v>
      </c>
      <c r="M85" s="55">
        <v>6.7554499679289989E-2</v>
      </c>
      <c r="N85" s="55">
        <v>0</v>
      </c>
      <c r="O85" s="53">
        <v>54.57232271484294</v>
      </c>
      <c r="P85" s="63"/>
      <c r="Q85" s="116">
        <v>48.597374490028805</v>
      </c>
      <c r="R85" s="116">
        <v>3.0963620985559541</v>
      </c>
      <c r="S85" s="116">
        <v>8.6095563467169248E-2</v>
      </c>
      <c r="T85" s="54">
        <v>0</v>
      </c>
      <c r="U85" s="55">
        <v>0.9385386639980251</v>
      </c>
      <c r="V85" s="55">
        <v>5.9798612121094941E-2</v>
      </c>
      <c r="W85" s="55">
        <v>1.662723880879893E-3</v>
      </c>
      <c r="X85" s="53">
        <v>51.779832152051931</v>
      </c>
      <c r="Y85" s="63"/>
    </row>
    <row r="86" spans="2:25" x14ac:dyDescent="0.3">
      <c r="B86" s="3" t="s">
        <v>381</v>
      </c>
      <c r="C86" s="59" t="s">
        <v>77</v>
      </c>
      <c r="D86" s="59"/>
      <c r="E86" s="120">
        <f>VLOOKUP(B86,'City Population Stats'!B:E,4,FALSE)</f>
        <v>230163</v>
      </c>
      <c r="F86" s="59"/>
      <c r="G86" s="3"/>
      <c r="H86" s="116">
        <v>58.079695693921266</v>
      </c>
      <c r="I86" s="116">
        <v>0</v>
      </c>
      <c r="J86" s="116">
        <v>3.1277646711243774</v>
      </c>
      <c r="K86" s="54">
        <v>0</v>
      </c>
      <c r="L86" s="55">
        <v>0.94889896341932567</v>
      </c>
      <c r="M86" s="55">
        <v>0</v>
      </c>
      <c r="N86" s="55">
        <v>5.1101036580674428E-2</v>
      </c>
      <c r="O86" s="53">
        <v>61.207460365045641</v>
      </c>
      <c r="P86" s="63"/>
      <c r="Q86" s="116">
        <v>58.079695693921266</v>
      </c>
      <c r="R86" s="116">
        <v>0</v>
      </c>
      <c r="S86" s="116">
        <v>3.1277646711243774</v>
      </c>
      <c r="T86" s="54">
        <v>0</v>
      </c>
      <c r="U86" s="55">
        <v>0.94889896341932567</v>
      </c>
      <c r="V86" s="55">
        <v>0</v>
      </c>
      <c r="W86" s="55">
        <v>5.1101036580674428E-2</v>
      </c>
      <c r="X86" s="53">
        <v>61.207460365045641</v>
      </c>
      <c r="Y86" s="63"/>
    </row>
    <row r="87" spans="2:25" x14ac:dyDescent="0.3">
      <c r="B87" s="3" t="s">
        <v>382</v>
      </c>
      <c r="C87" s="59" t="s">
        <v>78</v>
      </c>
      <c r="D87" s="59"/>
      <c r="E87" s="120">
        <f>VLOOKUP(B87,'City Population Stats'!B:E,4,FALSE)</f>
        <v>321461</v>
      </c>
      <c r="F87" s="59"/>
      <c r="G87" s="3"/>
      <c r="H87" s="116">
        <v>77.987986100957812</v>
      </c>
      <c r="I87" s="116">
        <v>0</v>
      </c>
      <c r="J87" s="116">
        <v>0.96776352341341576</v>
      </c>
      <c r="K87" s="54">
        <v>0</v>
      </c>
      <c r="L87" s="55">
        <v>0.98774296326717803</v>
      </c>
      <c r="M87" s="55">
        <v>0</v>
      </c>
      <c r="N87" s="55">
        <v>1.225703673282201E-2</v>
      </c>
      <c r="O87" s="53">
        <v>78.955749624371222</v>
      </c>
      <c r="P87" s="63"/>
      <c r="Q87" s="116">
        <v>77.999193981835759</v>
      </c>
      <c r="R87" s="116">
        <v>0</v>
      </c>
      <c r="S87" s="116">
        <v>1.5349908058912041</v>
      </c>
      <c r="T87" s="54">
        <v>0</v>
      </c>
      <c r="U87" s="55">
        <v>0.98070023839449649</v>
      </c>
      <c r="V87" s="55">
        <v>0</v>
      </c>
      <c r="W87" s="55">
        <v>1.9299761605503635E-2</v>
      </c>
      <c r="X87" s="53">
        <v>79.534184787726957</v>
      </c>
      <c r="Y87" s="63"/>
    </row>
    <row r="88" spans="2:25" x14ac:dyDescent="0.3">
      <c r="B88" s="3" t="s">
        <v>383</v>
      </c>
      <c r="C88" s="59" t="s">
        <v>79</v>
      </c>
      <c r="D88" s="59"/>
      <c r="E88" s="120">
        <f>VLOOKUP(B88,'City Population Stats'!B:E,4,FALSE)</f>
        <v>508357</v>
      </c>
      <c r="F88" s="59"/>
      <c r="G88" s="3"/>
      <c r="H88" s="116">
        <v>102.14839768115714</v>
      </c>
      <c r="I88" s="116">
        <v>1.1258170931058291</v>
      </c>
      <c r="J88" s="116">
        <v>11.277430840924783</v>
      </c>
      <c r="K88" s="54">
        <v>0</v>
      </c>
      <c r="L88" s="55">
        <v>0.89172352900370622</v>
      </c>
      <c r="M88" s="55">
        <v>9.8280307284958242E-3</v>
      </c>
      <c r="N88" s="55">
        <v>9.8448440267798074E-2</v>
      </c>
      <c r="O88" s="53">
        <v>114.55164561518774</v>
      </c>
      <c r="P88" s="63"/>
      <c r="Q88" s="116">
        <v>102.84677657648218</v>
      </c>
      <c r="R88" s="116">
        <v>1.1849183264510119</v>
      </c>
      <c r="S88" s="116">
        <v>12.125743074806467</v>
      </c>
      <c r="T88" s="54">
        <v>0</v>
      </c>
      <c r="U88" s="55">
        <v>0.88540844535665186</v>
      </c>
      <c r="V88" s="55">
        <v>1.0200968160799904E-2</v>
      </c>
      <c r="W88" s="55">
        <v>0.10439058648254824</v>
      </c>
      <c r="X88" s="53">
        <v>116.15743797773966</v>
      </c>
      <c r="Y88" s="63"/>
    </row>
    <row r="89" spans="2:25" x14ac:dyDescent="0.3">
      <c r="B89" s="3" t="s">
        <v>384</v>
      </c>
      <c r="C89" s="59" t="s">
        <v>80</v>
      </c>
      <c r="D89" s="59"/>
      <c r="E89" s="120">
        <f>VLOOKUP(B89,'City Population Stats'!B:E,4,FALSE)</f>
        <v>1458346</v>
      </c>
      <c r="F89" s="59"/>
      <c r="G89" s="3"/>
      <c r="H89" s="116">
        <v>99.341999086636505</v>
      </c>
      <c r="I89" s="116">
        <v>1.688072652168964</v>
      </c>
      <c r="J89" s="116">
        <v>3.2081966213779172</v>
      </c>
      <c r="K89" s="54">
        <v>0</v>
      </c>
      <c r="L89" s="55">
        <v>0.95302810234118251</v>
      </c>
      <c r="M89" s="55">
        <v>1.6194365838235362E-2</v>
      </c>
      <c r="N89" s="55">
        <v>3.0777531820582064E-2</v>
      </c>
      <c r="O89" s="53">
        <v>104.2382683601834</v>
      </c>
      <c r="P89" s="63"/>
      <c r="Q89" s="116">
        <v>89.627005420148862</v>
      </c>
      <c r="R89" s="116">
        <v>1.3523391388348664</v>
      </c>
      <c r="S89" s="116">
        <v>2.0571029683365669</v>
      </c>
      <c r="T89" s="54">
        <v>0</v>
      </c>
      <c r="U89" s="55">
        <v>0.96335369419420003</v>
      </c>
      <c r="V89" s="55">
        <v>1.4535584437891935E-2</v>
      </c>
      <c r="W89" s="55">
        <v>2.2110721367907944E-2</v>
      </c>
      <c r="X89" s="53">
        <v>93.036447527320291</v>
      </c>
      <c r="Y89" s="63"/>
    </row>
    <row r="90" spans="2:25" x14ac:dyDescent="0.3">
      <c r="B90" s="3" t="s">
        <v>385</v>
      </c>
      <c r="C90" s="59" t="s">
        <v>81</v>
      </c>
      <c r="D90" s="59"/>
      <c r="E90" s="120">
        <f>VLOOKUP(B90,'City Population Stats'!B:E,4,FALSE)</f>
        <v>1394515</v>
      </c>
      <c r="F90" s="59"/>
      <c r="G90" s="3"/>
      <c r="H90" s="116">
        <v>149.13944202823203</v>
      </c>
      <c r="I90" s="116">
        <v>4.2146151170837172</v>
      </c>
      <c r="J90" s="116">
        <v>2.0788015905171329</v>
      </c>
      <c r="K90" s="54">
        <v>0</v>
      </c>
      <c r="L90" s="55">
        <v>0.9595103843628271</v>
      </c>
      <c r="M90" s="55">
        <v>2.7115341964125479E-2</v>
      </c>
      <c r="N90" s="55">
        <v>1.3374273673047318E-2</v>
      </c>
      <c r="O90" s="53">
        <v>155.43285873583289</v>
      </c>
      <c r="P90" s="63"/>
      <c r="Q90" s="116">
        <v>138.82556722811989</v>
      </c>
      <c r="R90" s="116">
        <v>3.4419798655829954</v>
      </c>
      <c r="S90" s="116">
        <v>3.1358346166747921</v>
      </c>
      <c r="T90" s="54">
        <v>0</v>
      </c>
      <c r="U90" s="55">
        <v>0.95476161279825089</v>
      </c>
      <c r="V90" s="55">
        <v>2.3671938197688668E-2</v>
      </c>
      <c r="W90" s="55">
        <v>2.156644900406042E-2</v>
      </c>
      <c r="X90" s="53">
        <v>145.40338171037769</v>
      </c>
      <c r="Y90" s="63"/>
    </row>
    <row r="91" spans="2:25" x14ac:dyDescent="0.3">
      <c r="B91" s="3" t="s">
        <v>386</v>
      </c>
      <c r="C91" s="59" t="s">
        <v>82</v>
      </c>
      <c r="D91" s="59"/>
      <c r="E91" s="120">
        <f>VLOOKUP(B91,'City Population Stats'!B:E,4,FALSE)</f>
        <v>881791</v>
      </c>
      <c r="F91" s="59"/>
      <c r="G91" s="3"/>
      <c r="H91" s="116">
        <v>264.66684509141055</v>
      </c>
      <c r="I91" s="116">
        <v>85.735506486230861</v>
      </c>
      <c r="J91" s="116">
        <v>6.9385956876402686</v>
      </c>
      <c r="K91" s="54">
        <v>0</v>
      </c>
      <c r="L91" s="55">
        <v>0.74065635947096764</v>
      </c>
      <c r="M91" s="55">
        <v>0.23992634245350786</v>
      </c>
      <c r="N91" s="55">
        <v>1.9417298075524538E-2</v>
      </c>
      <c r="O91" s="53">
        <v>357.34094726528167</v>
      </c>
      <c r="P91" s="63"/>
      <c r="Q91" s="116">
        <v>262.71866305902745</v>
      </c>
      <c r="R91" s="116">
        <v>77.695580372136689</v>
      </c>
      <c r="S91" s="116">
        <v>17.053205440298427</v>
      </c>
      <c r="T91" s="54">
        <v>0</v>
      </c>
      <c r="U91" s="55">
        <v>0.73494429741348366</v>
      </c>
      <c r="V91" s="55">
        <v>0.21735008493059826</v>
      </c>
      <c r="W91" s="55">
        <v>4.7705617655918048E-2</v>
      </c>
      <c r="X91" s="53">
        <v>357.46744887146258</v>
      </c>
      <c r="Y91" s="63"/>
    </row>
    <row r="92" spans="2:25" x14ac:dyDescent="0.3">
      <c r="B92" s="3" t="s">
        <v>387</v>
      </c>
      <c r="C92" s="59" t="s">
        <v>83</v>
      </c>
      <c r="D92" s="59"/>
      <c r="E92" s="120">
        <f>VLOOKUP(B92,'City Population Stats'!B:E,4,FALSE)</f>
        <v>1013400</v>
      </c>
      <c r="F92" s="59"/>
      <c r="G92" s="3"/>
      <c r="H92" s="116">
        <v>105.34445036510756</v>
      </c>
      <c r="I92" s="116">
        <v>1.5717692914939807</v>
      </c>
      <c r="J92" s="116">
        <v>0.45085356226564044</v>
      </c>
      <c r="K92" s="54">
        <v>0</v>
      </c>
      <c r="L92" s="55">
        <v>0.98116160948490694</v>
      </c>
      <c r="M92" s="55">
        <v>1.4639211486094417E-2</v>
      </c>
      <c r="N92" s="55">
        <v>4.1991790289987504E-3</v>
      </c>
      <c r="O92" s="53">
        <v>107.36707321886718</v>
      </c>
      <c r="P92" s="63"/>
      <c r="Q92" s="116">
        <v>90.069795384723761</v>
      </c>
      <c r="R92" s="116">
        <v>1.1832386336492056</v>
      </c>
      <c r="S92" s="116">
        <v>3.0665690330960578</v>
      </c>
      <c r="T92" s="54">
        <v>0</v>
      </c>
      <c r="U92" s="55">
        <v>0.95494247718126857</v>
      </c>
      <c r="V92" s="55">
        <v>1.2544991659936557E-2</v>
      </c>
      <c r="W92" s="55">
        <v>3.2512531158794947E-2</v>
      </c>
      <c r="X92" s="53">
        <v>94.319603051469031</v>
      </c>
      <c r="Y92" s="63"/>
    </row>
    <row r="93" spans="2:25" x14ac:dyDescent="0.3">
      <c r="B93" s="3" t="s">
        <v>388</v>
      </c>
      <c r="C93" s="59" t="s">
        <v>84</v>
      </c>
      <c r="D93" s="59"/>
      <c r="E93" s="120">
        <f>VLOOKUP(B93,'City Population Stats'!B:E,4,FALSE)</f>
        <v>336744</v>
      </c>
      <c r="F93" s="59"/>
      <c r="G93" s="3"/>
      <c r="H93" s="116">
        <v>71.760690613641231</v>
      </c>
      <c r="I93" s="116">
        <v>0</v>
      </c>
      <c r="J93" s="116">
        <v>2.0442798386905188</v>
      </c>
      <c r="K93" s="54">
        <v>0</v>
      </c>
      <c r="L93" s="55">
        <v>0.97230159667890048</v>
      </c>
      <c r="M93" s="55">
        <v>0</v>
      </c>
      <c r="N93" s="55">
        <v>2.7698403321099536E-2</v>
      </c>
      <c r="O93" s="53">
        <v>73.804970452331744</v>
      </c>
      <c r="P93" s="63"/>
      <c r="Q93" s="116">
        <v>61.965319648446879</v>
      </c>
      <c r="R93" s="116">
        <v>0</v>
      </c>
      <c r="S93" s="116">
        <v>2.6408621160149783</v>
      </c>
      <c r="T93" s="54">
        <v>0</v>
      </c>
      <c r="U93" s="55">
        <v>0.9591236930601641</v>
      </c>
      <c r="V93" s="55">
        <v>0</v>
      </c>
      <c r="W93" s="55">
        <v>4.0876306939836002E-2</v>
      </c>
      <c r="X93" s="53">
        <v>64.606181764461851</v>
      </c>
      <c r="Y93" s="63"/>
    </row>
    <row r="94" spans="2:25" x14ac:dyDescent="0.3">
      <c r="B94" s="3" t="s">
        <v>389</v>
      </c>
      <c r="C94" s="59" t="s">
        <v>85</v>
      </c>
      <c r="D94" s="59"/>
      <c r="E94" s="120">
        <f>VLOOKUP(B94,'City Population Stats'!B:E,4,FALSE)</f>
        <v>252383</v>
      </c>
      <c r="F94" s="59"/>
      <c r="G94" s="3"/>
      <c r="H94" s="116">
        <v>91.131336104254245</v>
      </c>
      <c r="I94" s="116">
        <v>0</v>
      </c>
      <c r="J94" s="116">
        <v>0</v>
      </c>
      <c r="K94" s="54">
        <v>0</v>
      </c>
      <c r="L94" s="55">
        <v>1</v>
      </c>
      <c r="M94" s="55">
        <v>0</v>
      </c>
      <c r="N94" s="55">
        <v>0</v>
      </c>
      <c r="O94" s="53">
        <v>91.131336104254245</v>
      </c>
      <c r="P94" s="63"/>
      <c r="Q94" s="116">
        <v>100.21275351770225</v>
      </c>
      <c r="R94" s="116">
        <v>0</v>
      </c>
      <c r="S94" s="116">
        <v>1.5884143310122163</v>
      </c>
      <c r="T94" s="54">
        <v>0</v>
      </c>
      <c r="U94" s="55">
        <v>0.984396894804068</v>
      </c>
      <c r="V94" s="55">
        <v>0</v>
      </c>
      <c r="W94" s="55">
        <v>1.560310519593194E-2</v>
      </c>
      <c r="X94" s="53">
        <v>101.80116784871447</v>
      </c>
      <c r="Y94" s="63"/>
    </row>
    <row r="95" spans="2:25" x14ac:dyDescent="0.3">
      <c r="B95" s="3" t="s">
        <v>390</v>
      </c>
      <c r="C95" s="59" t="s">
        <v>86</v>
      </c>
      <c r="D95" s="59"/>
      <c r="E95" s="120">
        <f>VLOOKUP(B95,'City Population Stats'!B:E,4,FALSE)</f>
        <v>740227</v>
      </c>
      <c r="F95" s="59"/>
      <c r="G95" s="3"/>
      <c r="H95" s="116">
        <v>293.21008150202573</v>
      </c>
      <c r="I95" s="116">
        <v>8.7317228363731658</v>
      </c>
      <c r="J95" s="116">
        <v>0.85611554293480252</v>
      </c>
      <c r="K95" s="54">
        <v>0</v>
      </c>
      <c r="L95" s="55">
        <v>0.96833585124010946</v>
      </c>
      <c r="M95" s="55">
        <v>2.8836799274562789E-2</v>
      </c>
      <c r="N95" s="55">
        <v>2.8273494853277513E-3</v>
      </c>
      <c r="O95" s="53">
        <v>302.79791988133371</v>
      </c>
      <c r="P95" s="63"/>
      <c r="Q95" s="116">
        <v>293.83442407194167</v>
      </c>
      <c r="R95" s="116">
        <v>19.125061427281597</v>
      </c>
      <c r="S95" s="116">
        <v>5.7663923424068173</v>
      </c>
      <c r="T95" s="54">
        <v>0</v>
      </c>
      <c r="U95" s="55">
        <v>0.92190325448862165</v>
      </c>
      <c r="V95" s="55">
        <v>6.0004733712850707E-2</v>
      </c>
      <c r="W95" s="55">
        <v>1.8092011798527534E-2</v>
      </c>
      <c r="X95" s="53">
        <v>318.72587784163011</v>
      </c>
      <c r="Y95" s="63"/>
    </row>
    <row r="96" spans="2:25" x14ac:dyDescent="0.3">
      <c r="B96" s="3" t="s">
        <v>391</v>
      </c>
      <c r="C96" s="59" t="s">
        <v>87</v>
      </c>
      <c r="D96" s="59"/>
      <c r="E96" s="120">
        <f>VLOOKUP(B96,'City Population Stats'!B:E,4,FALSE)</f>
        <v>231598</v>
      </c>
      <c r="F96" s="59"/>
      <c r="G96" s="3"/>
      <c r="H96" s="116">
        <v>191.09526420780836</v>
      </c>
      <c r="I96" s="116">
        <v>5.5052288879869432E-2</v>
      </c>
      <c r="J96" s="116">
        <v>3.2458541092755553</v>
      </c>
      <c r="K96" s="54">
        <v>0</v>
      </c>
      <c r="L96" s="55">
        <v>0.98301969432902936</v>
      </c>
      <c r="M96" s="55">
        <v>2.8319636497088749E-4</v>
      </c>
      <c r="N96" s="55">
        <v>1.6697109305999762E-2</v>
      </c>
      <c r="O96" s="53">
        <v>194.39617060596379</v>
      </c>
      <c r="P96" s="63"/>
      <c r="Q96" s="116">
        <v>191.09526420780836</v>
      </c>
      <c r="R96" s="116">
        <v>5.5052288879869432E-2</v>
      </c>
      <c r="S96" s="116">
        <v>3.2458541092755553</v>
      </c>
      <c r="T96" s="54">
        <v>0</v>
      </c>
      <c r="U96" s="55">
        <v>0.98301969432902936</v>
      </c>
      <c r="V96" s="55">
        <v>2.8319636497088749E-4</v>
      </c>
      <c r="W96" s="55">
        <v>1.6697109305999762E-2</v>
      </c>
      <c r="X96" s="53">
        <v>194.39617060596379</v>
      </c>
      <c r="Y96" s="63"/>
    </row>
    <row r="97" spans="2:25" x14ac:dyDescent="0.3">
      <c r="B97" s="3" t="s">
        <v>392</v>
      </c>
      <c r="C97" s="59" t="s">
        <v>88</v>
      </c>
      <c r="D97" s="59"/>
      <c r="E97" s="120">
        <f>VLOOKUP(B97,'City Population Stats'!B:E,4,FALSE)</f>
        <v>313929</v>
      </c>
      <c r="F97" s="59"/>
      <c r="G97" s="3"/>
      <c r="H97" s="116">
        <v>54.840897145532907</v>
      </c>
      <c r="I97" s="116">
        <v>55.885228825626172</v>
      </c>
      <c r="J97" s="116">
        <v>0.91351260953909963</v>
      </c>
      <c r="K97" s="54">
        <v>0</v>
      </c>
      <c r="L97" s="55">
        <v>0.4912314106596774</v>
      </c>
      <c r="M97" s="55">
        <v>0.50058589884478888</v>
      </c>
      <c r="N97" s="55">
        <v>8.1826904955337298E-3</v>
      </c>
      <c r="O97" s="53">
        <v>111.63963858069818</v>
      </c>
      <c r="P97" s="63"/>
      <c r="Q97" s="116">
        <v>75.50268790272797</v>
      </c>
      <c r="R97" s="116">
        <v>78.132592523634344</v>
      </c>
      <c r="S97" s="116">
        <v>2.6076590809989293</v>
      </c>
      <c r="T97" s="54">
        <v>0</v>
      </c>
      <c r="U97" s="55">
        <v>0.48323903877378549</v>
      </c>
      <c r="V97" s="55">
        <v>0.50007118894452951</v>
      </c>
      <c r="W97" s="55">
        <v>1.6689772281684907E-2</v>
      </c>
      <c r="X97" s="53">
        <v>156.24293950736126</v>
      </c>
      <c r="Y97" s="63"/>
    </row>
    <row r="98" spans="2:25" x14ac:dyDescent="0.3">
      <c r="B98" s="3" t="s">
        <v>393</v>
      </c>
      <c r="C98" s="59" t="s">
        <v>89</v>
      </c>
      <c r="D98" s="59"/>
      <c r="E98" s="120">
        <f>VLOOKUP(B98,'City Population Stats'!B:E,4,FALSE)</f>
        <v>304197</v>
      </c>
      <c r="F98" s="59"/>
      <c r="G98" s="3"/>
      <c r="H98" s="116">
        <v>254.39806441220657</v>
      </c>
      <c r="I98" s="116">
        <v>2.7298559814856818</v>
      </c>
      <c r="J98" s="116">
        <v>10.098348635916857</v>
      </c>
      <c r="K98" s="54">
        <v>0</v>
      </c>
      <c r="L98" s="55">
        <v>0.95199497166208169</v>
      </c>
      <c r="M98" s="55">
        <v>1.0215522565946574E-2</v>
      </c>
      <c r="N98" s="55">
        <v>3.7789505771971627E-2</v>
      </c>
      <c r="O98" s="53">
        <v>267.22626902960911</v>
      </c>
      <c r="P98" s="63"/>
      <c r="Q98" s="116">
        <v>219.06869508629794</v>
      </c>
      <c r="R98" s="116">
        <v>2.12477673283973</v>
      </c>
      <c r="S98" s="116">
        <v>12.41095845481847</v>
      </c>
      <c r="T98" s="54">
        <v>0</v>
      </c>
      <c r="U98" s="55">
        <v>0.93777628630325349</v>
      </c>
      <c r="V98" s="55">
        <v>9.0956183080429139E-3</v>
      </c>
      <c r="W98" s="55">
        <v>5.3128095388703465E-2</v>
      </c>
      <c r="X98" s="53">
        <v>233.60443027395615</v>
      </c>
      <c r="Y98" s="63"/>
    </row>
    <row r="99" spans="2:25" x14ac:dyDescent="0.3">
      <c r="B99" s="3" t="s">
        <v>394</v>
      </c>
      <c r="C99" s="59" t="s">
        <v>90</v>
      </c>
      <c r="D99" s="59"/>
      <c r="E99" s="120">
        <f>VLOOKUP(B99,'City Population Stats'!B:E,4,FALSE)</f>
        <v>265119</v>
      </c>
      <c r="F99" s="59"/>
      <c r="G99" s="3"/>
      <c r="H99" s="116">
        <v>157.32284747603907</v>
      </c>
      <c r="I99" s="116">
        <v>0</v>
      </c>
      <c r="J99" s="116">
        <v>1.1965730483292409</v>
      </c>
      <c r="K99" s="54">
        <v>0</v>
      </c>
      <c r="L99" s="55">
        <v>0.99245156811467594</v>
      </c>
      <c r="M99" s="55">
        <v>0</v>
      </c>
      <c r="N99" s="55">
        <v>7.5484318853240974E-3</v>
      </c>
      <c r="O99" s="53">
        <v>158.51942052436831</v>
      </c>
      <c r="P99" s="63"/>
      <c r="Q99" s="116">
        <v>149.45697672798781</v>
      </c>
      <c r="R99" s="116">
        <v>0</v>
      </c>
      <c r="S99" s="116">
        <v>3.5880850414464263</v>
      </c>
      <c r="T99" s="54">
        <v>0</v>
      </c>
      <c r="U99" s="55">
        <v>0.9765553687262909</v>
      </c>
      <c r="V99" s="55">
        <v>0</v>
      </c>
      <c r="W99" s="55">
        <v>2.344463127370915E-2</v>
      </c>
      <c r="X99" s="53">
        <v>153.04506176943423</v>
      </c>
      <c r="Y99" s="63"/>
    </row>
    <row r="100" spans="2:25" x14ac:dyDescent="0.3">
      <c r="B100" s="3" t="s">
        <v>395</v>
      </c>
      <c r="C100" s="59" t="s">
        <v>91</v>
      </c>
      <c r="D100" s="59"/>
      <c r="E100" s="120">
        <f>VLOOKUP(B100,'City Population Stats'!B:E,4,FALSE)</f>
        <v>314573</v>
      </c>
      <c r="F100" s="59"/>
      <c r="G100" s="3"/>
      <c r="H100" s="116">
        <v>18.77300976243988</v>
      </c>
      <c r="I100" s="116">
        <v>0</v>
      </c>
      <c r="J100" s="116">
        <v>0.21035181023164734</v>
      </c>
      <c r="K100" s="54">
        <v>0</v>
      </c>
      <c r="L100" s="55">
        <v>0.98891914851716944</v>
      </c>
      <c r="M100" s="55">
        <v>0</v>
      </c>
      <c r="N100" s="55">
        <v>1.1080851482830632E-2</v>
      </c>
      <c r="O100" s="53">
        <v>18.983361572671527</v>
      </c>
      <c r="P100" s="63"/>
      <c r="Q100" s="116">
        <v>15.987894774341363</v>
      </c>
      <c r="R100" s="116">
        <v>0</v>
      </c>
      <c r="S100" s="116">
        <v>0.13388612660261154</v>
      </c>
      <c r="T100" s="54">
        <v>0</v>
      </c>
      <c r="U100" s="55">
        <v>0.9916953265011329</v>
      </c>
      <c r="V100" s="55">
        <v>0</v>
      </c>
      <c r="W100" s="55">
        <v>8.3046734988671215E-3</v>
      </c>
      <c r="X100" s="53">
        <v>16.121780900943975</v>
      </c>
      <c r="Y100" s="63"/>
    </row>
    <row r="101" spans="2:25" x14ac:dyDescent="0.3">
      <c r="B101" s="3" t="s">
        <v>396</v>
      </c>
      <c r="C101" s="59" t="s">
        <v>92</v>
      </c>
      <c r="D101" s="59"/>
      <c r="E101" s="120">
        <f>VLOOKUP(B101,'City Population Stats'!B:E,4,FALSE)</f>
        <v>390996</v>
      </c>
      <c r="F101" s="59"/>
      <c r="G101" s="3"/>
      <c r="H101" s="116">
        <v>44.305770391512958</v>
      </c>
      <c r="I101" s="116">
        <v>0.53876254488536968</v>
      </c>
      <c r="J101" s="116">
        <v>0.9815251818432924</v>
      </c>
      <c r="K101" s="54">
        <v>0</v>
      </c>
      <c r="L101" s="55">
        <v>0.96682482000075198</v>
      </c>
      <c r="M101" s="55">
        <v>1.1756685322906022E-2</v>
      </c>
      <c r="N101" s="55">
        <v>2.1418494676341892E-2</v>
      </c>
      <c r="O101" s="53">
        <v>45.826058118241626</v>
      </c>
      <c r="P101" s="63"/>
      <c r="Q101" s="116">
        <v>44.4090636901552</v>
      </c>
      <c r="R101" s="116">
        <v>0.48402535138923525</v>
      </c>
      <c r="S101" s="116">
        <v>2.8562917531051841</v>
      </c>
      <c r="T101" s="54">
        <v>0</v>
      </c>
      <c r="U101" s="55">
        <v>0.93004480793458366</v>
      </c>
      <c r="V101" s="55">
        <v>1.0136788023929118E-2</v>
      </c>
      <c r="W101" s="55">
        <v>5.9818404041487284E-2</v>
      </c>
      <c r="X101" s="53">
        <v>47.749380794649618</v>
      </c>
      <c r="Y101" s="63"/>
    </row>
    <row r="102" spans="2:25" x14ac:dyDescent="0.3">
      <c r="B102" s="3" t="s">
        <v>397</v>
      </c>
      <c r="C102" s="59" t="s">
        <v>93</v>
      </c>
      <c r="D102" s="59"/>
      <c r="E102" s="120">
        <f>VLOOKUP(B102,'City Population Stats'!B:E,4,FALSE)</f>
        <v>276602</v>
      </c>
      <c r="F102" s="59"/>
      <c r="G102" s="3"/>
      <c r="H102" s="116">
        <v>79.065523748924448</v>
      </c>
      <c r="I102" s="116">
        <v>0</v>
      </c>
      <c r="J102" s="116">
        <v>0.7063332875394972</v>
      </c>
      <c r="K102" s="54">
        <v>0</v>
      </c>
      <c r="L102" s="55">
        <v>0.99114558299405486</v>
      </c>
      <c r="M102" s="55">
        <v>0</v>
      </c>
      <c r="N102" s="55">
        <v>8.8544170059452199E-3</v>
      </c>
      <c r="O102" s="53">
        <v>79.771857036463942</v>
      </c>
      <c r="P102" s="63"/>
      <c r="Q102" s="116">
        <v>52.269024119724286</v>
      </c>
      <c r="R102" s="116">
        <v>0</v>
      </c>
      <c r="S102" s="116">
        <v>0.66683694789711701</v>
      </c>
      <c r="T102" s="54">
        <v>0</v>
      </c>
      <c r="U102" s="55">
        <v>0.98740292621205716</v>
      </c>
      <c r="V102" s="55">
        <v>0</v>
      </c>
      <c r="W102" s="55">
        <v>1.2597073787942831E-2</v>
      </c>
      <c r="X102" s="53">
        <v>52.935861067621403</v>
      </c>
      <c r="Y102" s="63"/>
    </row>
    <row r="103" spans="2:25" x14ac:dyDescent="0.3">
      <c r="B103" s="3" t="s">
        <v>398</v>
      </c>
      <c r="C103" s="59" t="s">
        <v>94</v>
      </c>
      <c r="D103" s="59"/>
      <c r="E103" s="120">
        <f>VLOOKUP(B103,'City Population Stats'!B:E,4,FALSE)</f>
        <v>557827</v>
      </c>
      <c r="F103" s="59"/>
      <c r="G103" s="3"/>
      <c r="H103" s="116">
        <v>57.092634454768238</v>
      </c>
      <c r="I103" s="116">
        <v>9.0818479564452784E-2</v>
      </c>
      <c r="J103" s="116">
        <v>1.371285954247464</v>
      </c>
      <c r="K103" s="54">
        <v>0</v>
      </c>
      <c r="L103" s="55">
        <v>0.97503012631319119</v>
      </c>
      <c r="M103" s="55">
        <v>1.551001358528216E-3</v>
      </c>
      <c r="N103" s="55">
        <v>2.341887232828057E-2</v>
      </c>
      <c r="O103" s="53">
        <v>58.554738888580154</v>
      </c>
      <c r="P103" s="63"/>
      <c r="Q103" s="116">
        <v>54.665782387669594</v>
      </c>
      <c r="R103" s="116">
        <v>0.15863343003493771</v>
      </c>
      <c r="S103" s="116">
        <v>1.397381363402086</v>
      </c>
      <c r="T103" s="54">
        <v>0</v>
      </c>
      <c r="U103" s="55">
        <v>0.97232363831371937</v>
      </c>
      <c r="V103" s="55">
        <v>2.8215645530493042E-3</v>
      </c>
      <c r="W103" s="55">
        <v>2.48547971332314E-2</v>
      </c>
      <c r="X103" s="53">
        <v>56.221797181106616</v>
      </c>
      <c r="Y103" s="63"/>
    </row>
    <row r="104" spans="2:25" x14ac:dyDescent="0.3">
      <c r="B104" s="3" t="s">
        <v>399</v>
      </c>
      <c r="C104" s="59" t="s">
        <v>95</v>
      </c>
      <c r="D104" s="59"/>
      <c r="E104" s="120">
        <f>VLOOKUP(B104,'City Population Stats'!B:E,4,FALSE)</f>
        <v>405327</v>
      </c>
      <c r="F104" s="59"/>
      <c r="G104" s="3"/>
      <c r="H104" s="116">
        <v>40.852785528721256</v>
      </c>
      <c r="I104" s="116">
        <v>23.121871970039006</v>
      </c>
      <c r="J104" s="116">
        <v>0.98807580052648847</v>
      </c>
      <c r="K104" s="54">
        <v>0</v>
      </c>
      <c r="L104" s="55">
        <v>0.62886494231254564</v>
      </c>
      <c r="M104" s="55">
        <v>0.35592517118261197</v>
      </c>
      <c r="N104" s="55">
        <v>1.5209886504842259E-2</v>
      </c>
      <c r="O104" s="53">
        <v>64.962733299286754</v>
      </c>
      <c r="P104" s="63"/>
      <c r="Q104" s="116">
        <v>62.030798478843721</v>
      </c>
      <c r="R104" s="116">
        <v>21.445426322536534</v>
      </c>
      <c r="S104" s="116">
        <v>2.248105021837306</v>
      </c>
      <c r="T104" s="54">
        <v>0</v>
      </c>
      <c r="U104" s="55">
        <v>0.72360785563170782</v>
      </c>
      <c r="V104" s="55">
        <v>0.25016732550445975</v>
      </c>
      <c r="W104" s="55">
        <v>2.6224818863832398E-2</v>
      </c>
      <c r="X104" s="53">
        <v>85.724329823217559</v>
      </c>
      <c r="Y104" s="63"/>
    </row>
    <row r="105" spans="2:25" x14ac:dyDescent="0.3">
      <c r="B105" s="3" t="s">
        <v>400</v>
      </c>
      <c r="C105" s="59" t="s">
        <v>96</v>
      </c>
      <c r="D105" s="59"/>
      <c r="E105" s="120">
        <f>VLOOKUP(B105,'City Population Stats'!B:E,4,FALSE)</f>
        <v>453291</v>
      </c>
      <c r="F105" s="59"/>
      <c r="G105" s="3"/>
      <c r="H105" s="116">
        <v>132.37879860839945</v>
      </c>
      <c r="I105" s="116">
        <v>7.3023730892517166E-2</v>
      </c>
      <c r="J105" s="116">
        <v>5.4987971523811421</v>
      </c>
      <c r="K105" s="54">
        <v>0</v>
      </c>
      <c r="L105" s="55">
        <v>0.95961003362068997</v>
      </c>
      <c r="M105" s="55">
        <v>5.2934688631046695E-4</v>
      </c>
      <c r="N105" s="55">
        <v>3.9860619492999502E-2</v>
      </c>
      <c r="O105" s="53">
        <v>137.95061949167311</v>
      </c>
      <c r="P105" s="63"/>
      <c r="Q105" s="116">
        <v>162.38289966038036</v>
      </c>
      <c r="R105" s="116">
        <v>7.2344771105192343E-2</v>
      </c>
      <c r="S105" s="116">
        <v>6.8626116798051724</v>
      </c>
      <c r="T105" s="54">
        <v>0</v>
      </c>
      <c r="U105" s="55">
        <v>0.95904178915216065</v>
      </c>
      <c r="V105" s="55">
        <v>4.2727195327609712E-4</v>
      </c>
      <c r="W105" s="55">
        <v>4.0530938894563225E-2</v>
      </c>
      <c r="X105" s="53">
        <v>169.31785611129072</v>
      </c>
      <c r="Y105" s="63"/>
    </row>
    <row r="106" spans="2:25" x14ac:dyDescent="0.3">
      <c r="B106" s="3" t="s">
        <v>401</v>
      </c>
      <c r="C106" s="59" t="s">
        <v>97</v>
      </c>
      <c r="D106" s="59"/>
      <c r="E106" s="120">
        <f>VLOOKUP(B106,'City Population Stats'!B:E,4,FALSE)</f>
        <v>706137</v>
      </c>
      <c r="F106" s="59"/>
      <c r="G106" s="3"/>
      <c r="H106" s="116">
        <v>236.74645146763305</v>
      </c>
      <c r="I106" s="116">
        <v>16.156149585703623</v>
      </c>
      <c r="J106" s="116">
        <v>28.863772072558159</v>
      </c>
      <c r="K106" s="54">
        <v>0</v>
      </c>
      <c r="L106" s="55">
        <v>0.840222517829881</v>
      </c>
      <c r="M106" s="55">
        <v>5.7338813735892342E-2</v>
      </c>
      <c r="N106" s="55">
        <v>0.10243866843422676</v>
      </c>
      <c r="O106" s="53">
        <v>281.7663731258948</v>
      </c>
      <c r="P106" s="63"/>
      <c r="Q106" s="116">
        <v>223.53950600514401</v>
      </c>
      <c r="R106" s="116">
        <v>23.46347009187086</v>
      </c>
      <c r="S106" s="116">
        <v>39.337772872217393</v>
      </c>
      <c r="T106" s="54">
        <v>0</v>
      </c>
      <c r="U106" s="55">
        <v>0.78067654292949995</v>
      </c>
      <c r="V106" s="55">
        <v>8.1942476494646754E-2</v>
      </c>
      <c r="W106" s="55">
        <v>0.13738098057585332</v>
      </c>
      <c r="X106" s="53">
        <v>286.34074896923227</v>
      </c>
      <c r="Y106" s="63"/>
    </row>
    <row r="107" spans="2:25" x14ac:dyDescent="0.3">
      <c r="B107" s="3" t="s">
        <v>402</v>
      </c>
      <c r="C107" s="59" t="s">
        <v>98</v>
      </c>
      <c r="D107" s="59"/>
      <c r="E107" s="120">
        <f>VLOOKUP(B107,'City Population Stats'!B:E,4,FALSE)</f>
        <v>399411</v>
      </c>
      <c r="F107" s="59"/>
      <c r="G107" s="3"/>
      <c r="H107" s="116">
        <v>73.541312082040804</v>
      </c>
      <c r="I107" s="116">
        <v>1.0224931211208506</v>
      </c>
      <c r="J107" s="116">
        <v>3.7104636577360162</v>
      </c>
      <c r="K107" s="54">
        <v>0</v>
      </c>
      <c r="L107" s="55">
        <v>0.93953368268098592</v>
      </c>
      <c r="M107" s="55">
        <v>1.3062953330652476E-2</v>
      </c>
      <c r="N107" s="55">
        <v>4.7403363988361681E-2</v>
      </c>
      <c r="O107" s="53">
        <v>78.274268860897664</v>
      </c>
      <c r="P107" s="63"/>
      <c r="Q107" s="116">
        <v>70.209720995460117</v>
      </c>
      <c r="R107" s="116">
        <v>1.0604766724965597</v>
      </c>
      <c r="S107" s="116">
        <v>3.8103239470443189</v>
      </c>
      <c r="T107" s="54">
        <v>0</v>
      </c>
      <c r="U107" s="55">
        <v>0.93512564224690065</v>
      </c>
      <c r="V107" s="55">
        <v>1.4124524572891055E-2</v>
      </c>
      <c r="W107" s="55">
        <v>5.0749833180208224E-2</v>
      </c>
      <c r="X107" s="53">
        <v>75.080521615001004</v>
      </c>
      <c r="Y107" s="63"/>
    </row>
    <row r="108" spans="2:25" x14ac:dyDescent="0.3">
      <c r="B108" s="3" t="s">
        <v>403</v>
      </c>
      <c r="C108" s="59" t="s">
        <v>99</v>
      </c>
      <c r="D108" s="59"/>
      <c r="E108" s="120">
        <f>VLOOKUP(B108,'City Population Stats'!B:E,4,FALSE)</f>
        <v>252154</v>
      </c>
      <c r="F108" s="59"/>
      <c r="G108" s="3"/>
      <c r="H108" s="116">
        <v>73.240313459235225</v>
      </c>
      <c r="I108" s="116">
        <v>0</v>
      </c>
      <c r="J108" s="116">
        <v>0.84555470069877936</v>
      </c>
      <c r="K108" s="54">
        <v>0</v>
      </c>
      <c r="L108" s="55">
        <v>0.98858682874750914</v>
      </c>
      <c r="M108" s="55">
        <v>0</v>
      </c>
      <c r="N108" s="55">
        <v>1.1413171252490761E-2</v>
      </c>
      <c r="O108" s="53">
        <v>74.085868159934009</v>
      </c>
      <c r="P108" s="63"/>
      <c r="Q108" s="116">
        <v>67.937988179287359</v>
      </c>
      <c r="R108" s="116">
        <v>0</v>
      </c>
      <c r="S108" s="116">
        <v>0.6783770713422248</v>
      </c>
      <c r="T108" s="54">
        <v>0</v>
      </c>
      <c r="U108" s="55">
        <v>0.99011347994222121</v>
      </c>
      <c r="V108" s="55">
        <v>0</v>
      </c>
      <c r="W108" s="55">
        <v>9.886520057778788E-3</v>
      </c>
      <c r="X108" s="53">
        <v>68.616365250629585</v>
      </c>
      <c r="Y108" s="63"/>
    </row>
    <row r="109" spans="2:25" x14ac:dyDescent="0.3">
      <c r="B109" s="4"/>
      <c r="C109" s="59"/>
      <c r="D109" s="59"/>
      <c r="E109" s="59"/>
      <c r="F109" s="59"/>
      <c r="G109" s="3"/>
      <c r="H109" s="118"/>
      <c r="I109" s="118"/>
      <c r="J109" s="118"/>
      <c r="K109" s="56"/>
      <c r="L109" s="119"/>
      <c r="M109" s="119"/>
      <c r="N109" s="119"/>
      <c r="O109" s="118"/>
      <c r="P109" s="57"/>
      <c r="Q109" s="118"/>
      <c r="R109" s="118"/>
      <c r="S109" s="118"/>
      <c r="T109" s="56"/>
      <c r="U109" s="119"/>
      <c r="V109" s="119"/>
      <c r="W109" s="119"/>
      <c r="X109" s="118"/>
      <c r="Y109" s="57"/>
    </row>
    <row r="110" spans="2:25" x14ac:dyDescent="0.3">
      <c r="B110" s="4"/>
      <c r="C110" s="59"/>
      <c r="D110" s="59"/>
      <c r="E110" s="59"/>
      <c r="F110" s="59"/>
      <c r="G110" s="3"/>
      <c r="H110" s="147"/>
      <c r="I110" s="147"/>
      <c r="J110" s="147"/>
      <c r="K110" s="56"/>
      <c r="L110" s="56"/>
      <c r="M110" s="56"/>
      <c r="N110" s="56"/>
      <c r="O110" s="147"/>
      <c r="P110" s="57"/>
      <c r="Q110" s="147"/>
      <c r="R110" s="147"/>
      <c r="S110" s="147"/>
      <c r="T110" s="56"/>
      <c r="U110" s="56"/>
      <c r="V110" s="56"/>
      <c r="W110" s="56"/>
      <c r="X110" s="147"/>
      <c r="Y110" s="57"/>
    </row>
    <row r="111" spans="2:25" x14ac:dyDescent="0.3">
      <c r="B111" s="4"/>
      <c r="C111" s="126" t="s">
        <v>463</v>
      </c>
      <c r="D111" s="135"/>
      <c r="E111" s="140"/>
      <c r="F111" s="135"/>
      <c r="G111" s="127"/>
      <c r="H111" s="151">
        <v>118.34265366087948</v>
      </c>
      <c r="I111" s="151">
        <v>10.85967515098902</v>
      </c>
      <c r="J111" s="151">
        <v>3.2143550062143702</v>
      </c>
      <c r="K111" s="135">
        <v>0</v>
      </c>
      <c r="L111" s="157">
        <v>0.89371407173631812</v>
      </c>
      <c r="M111" s="157">
        <v>8.2011381329472763E-2</v>
      </c>
      <c r="N111" s="157">
        <v>2.4274546934209031E-2</v>
      </c>
      <c r="O111" s="152">
        <v>132.41668381808287</v>
      </c>
      <c r="P111" s="57"/>
      <c r="Q111" s="151">
        <v>116.01600719798283</v>
      </c>
      <c r="R111" s="151">
        <v>10.018678465079015</v>
      </c>
      <c r="S111" s="151">
        <v>5.3665187652132822</v>
      </c>
      <c r="T111" s="135">
        <v>0</v>
      </c>
      <c r="U111" s="157">
        <v>0.87614342734461104</v>
      </c>
      <c r="V111" s="157">
        <v>7.5660242925603763E-2</v>
      </c>
      <c r="W111" s="157">
        <v>4.0527512172000402E-2</v>
      </c>
      <c r="X111" s="152">
        <v>131.40120442827507</v>
      </c>
      <c r="Y111" s="57"/>
    </row>
    <row r="112" spans="2:25" x14ac:dyDescent="0.3">
      <c r="C112" s="129" t="s">
        <v>437</v>
      </c>
      <c r="D112" s="136"/>
      <c r="E112" s="141"/>
      <c r="F112" s="143"/>
      <c r="G112" s="130"/>
      <c r="H112" s="153">
        <v>84.913450049530056</v>
      </c>
      <c r="I112" s="153">
        <v>3.2918325192025302</v>
      </c>
      <c r="J112" s="153">
        <v>1.7021783107790924</v>
      </c>
      <c r="K112" s="136"/>
      <c r="L112" s="158">
        <v>0.94445387756335064</v>
      </c>
      <c r="M112" s="158">
        <v>3.6613563401751911E-2</v>
      </c>
      <c r="N112" s="158">
        <v>1.8932559034897503E-2</v>
      </c>
      <c r="O112" s="154">
        <v>95.278750550080716</v>
      </c>
      <c r="P112" s="24"/>
      <c r="Q112" s="153">
        <v>81.297812574986708</v>
      </c>
      <c r="R112" s="153">
        <v>2.8317076499714848</v>
      </c>
      <c r="S112" s="153">
        <v>2.3632165907404232</v>
      </c>
      <c r="T112" s="136"/>
      <c r="U112" s="158">
        <v>0.90423877818034393</v>
      </c>
      <c r="V112" s="158">
        <v>3.1495802709481047E-2</v>
      </c>
      <c r="W112" s="158">
        <v>2.6284988671935218E-2</v>
      </c>
      <c r="X112" s="154">
        <v>95.627571219907693</v>
      </c>
    </row>
    <row r="113" spans="3:24" x14ac:dyDescent="0.3">
      <c r="C113" s="132" t="s">
        <v>462</v>
      </c>
      <c r="D113" s="135"/>
      <c r="E113" s="142"/>
      <c r="F113" s="135"/>
      <c r="G113" s="133"/>
      <c r="H113" s="155">
        <v>106.65689955594435</v>
      </c>
      <c r="I113" s="155">
        <v>7.413479511816969</v>
      </c>
      <c r="J113" s="155">
        <v>3.2583312191787184</v>
      </c>
      <c r="K113" s="135"/>
      <c r="L113" s="159">
        <v>0.91258831722986011</v>
      </c>
      <c r="M113" s="159">
        <v>5.8373184310498656E-2</v>
      </c>
      <c r="N113" s="159">
        <v>2.9038498459640936E-2</v>
      </c>
      <c r="O113" s="156">
        <v>117.32871028693995</v>
      </c>
      <c r="P113" s="4"/>
      <c r="Q113" s="155">
        <v>103.60994298535377</v>
      </c>
      <c r="R113" s="155">
        <v>7.1905504602796215</v>
      </c>
      <c r="S113" s="155">
        <v>4.4996186025468914</v>
      </c>
      <c r="T113" s="135"/>
      <c r="U113" s="159">
        <v>0.90878561032946958</v>
      </c>
      <c r="V113" s="159">
        <v>5.4287223224161046E-2</v>
      </c>
      <c r="W113" s="159">
        <v>3.6927166446369231E-2</v>
      </c>
      <c r="X113" s="156">
        <v>115.30011204818021</v>
      </c>
    </row>
    <row r="115" spans="3:24" x14ac:dyDescent="0.3">
      <c r="O115" s="146"/>
      <c r="P115" s="146"/>
      <c r="Q115" s="146"/>
      <c r="X115" s="146"/>
    </row>
  </sheetData>
  <autoFilter ref="B9:Y108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9"/>
  <sheetViews>
    <sheetView showGridLines="0" workbookViewId="0"/>
  </sheetViews>
  <sheetFormatPr defaultRowHeight="14.4" x14ac:dyDescent="0.3"/>
  <cols>
    <col min="2" max="2" width="0" style="4" hidden="1" customWidth="1"/>
    <col min="3" max="3" width="21.109375" customWidth="1"/>
    <col min="4" max="4" width="56.6640625" customWidth="1"/>
    <col min="5" max="5" width="9.33203125" style="34" bestFit="1" customWidth="1"/>
    <col min="6" max="6" width="0.88671875" style="20" customWidth="1"/>
    <col min="7" max="7" width="14.33203125" style="6" bestFit="1" customWidth="1"/>
    <col min="8" max="8" width="0.6640625" style="25" customWidth="1"/>
    <col min="9" max="9" width="14.33203125" style="6" bestFit="1" customWidth="1"/>
    <col min="10" max="10" width="12.88671875" style="6" bestFit="1" customWidth="1"/>
    <col min="11" max="11" width="0.6640625" style="25" customWidth="1"/>
    <col min="12" max="12" width="12.88671875" style="6" bestFit="1" customWidth="1"/>
    <col min="13" max="13" width="12" style="6" bestFit="1" customWidth="1"/>
    <col min="14" max="14" width="0.6640625" style="25" customWidth="1"/>
    <col min="16" max="16" width="12" bestFit="1" customWidth="1"/>
  </cols>
  <sheetData>
    <row r="1" spans="2:16" ht="15.6" x14ac:dyDescent="0.3">
      <c r="C1" s="89" t="s">
        <v>428</v>
      </c>
    </row>
    <row r="2" spans="2:16" x14ac:dyDescent="0.3">
      <c r="C2" s="84" t="s">
        <v>426</v>
      </c>
    </row>
    <row r="3" spans="2:16" x14ac:dyDescent="0.3">
      <c r="C3" s="84" t="s">
        <v>427</v>
      </c>
    </row>
    <row r="7" spans="2:16" ht="15" thickBot="1" x14ac:dyDescent="0.35">
      <c r="G7" s="12" t="s">
        <v>297</v>
      </c>
      <c r="H7" s="12"/>
      <c r="I7" s="12"/>
      <c r="J7" s="12"/>
      <c r="K7" s="12"/>
      <c r="L7" s="12"/>
      <c r="M7" s="12"/>
      <c r="N7" s="26"/>
    </row>
    <row r="8" spans="2:16" x14ac:dyDescent="0.3">
      <c r="G8" s="13" t="s">
        <v>102</v>
      </c>
      <c r="H8" s="27"/>
      <c r="I8" s="13" t="s">
        <v>411</v>
      </c>
      <c r="J8" s="13"/>
      <c r="K8" s="27"/>
      <c r="L8" s="13" t="s">
        <v>300</v>
      </c>
      <c r="M8" s="5"/>
      <c r="N8" s="31"/>
    </row>
    <row r="9" spans="2:16" s="19" customFormat="1" ht="27.6" x14ac:dyDescent="0.3">
      <c r="B9" s="85" t="s">
        <v>304</v>
      </c>
      <c r="C9" s="14" t="s">
        <v>0</v>
      </c>
      <c r="D9" s="14" t="s">
        <v>100</v>
      </c>
      <c r="E9" s="35" t="s">
        <v>413</v>
      </c>
      <c r="F9" s="21"/>
      <c r="G9" s="15" t="s">
        <v>297</v>
      </c>
      <c r="H9" s="28"/>
      <c r="I9" s="15" t="s">
        <v>414</v>
      </c>
      <c r="J9" s="15" t="s">
        <v>299</v>
      </c>
      <c r="K9" s="28"/>
      <c r="L9" s="15" t="s">
        <v>300</v>
      </c>
      <c r="M9" s="15" t="s">
        <v>301</v>
      </c>
      <c r="N9" s="28"/>
    </row>
    <row r="10" spans="2:16" x14ac:dyDescent="0.3">
      <c r="B10" s="4" t="s">
        <v>305</v>
      </c>
      <c r="C10" s="11" t="s">
        <v>1</v>
      </c>
      <c r="D10" s="11" t="s">
        <v>102</v>
      </c>
      <c r="E10" s="36" t="s">
        <v>407</v>
      </c>
      <c r="F10" s="22"/>
      <c r="G10" s="16">
        <v>16553228</v>
      </c>
      <c r="H10" s="29"/>
      <c r="I10" s="16">
        <v>2003300</v>
      </c>
      <c r="J10" s="16">
        <v>8038000</v>
      </c>
      <c r="K10" s="29"/>
      <c r="L10" s="16">
        <v>6511928</v>
      </c>
      <c r="M10" s="16">
        <v>0</v>
      </c>
      <c r="N10" s="29"/>
      <c r="P10" s="217"/>
    </row>
    <row r="11" spans="2:16" x14ac:dyDescent="0.3">
      <c r="B11" s="4" t="s">
        <v>305</v>
      </c>
      <c r="C11" s="32" t="s">
        <v>1</v>
      </c>
      <c r="D11" s="10" t="s">
        <v>101</v>
      </c>
      <c r="E11" s="37">
        <v>2020</v>
      </c>
      <c r="F11" s="23"/>
      <c r="G11" s="17">
        <v>16553228</v>
      </c>
      <c r="H11" s="30"/>
      <c r="I11" s="17">
        <v>2003300</v>
      </c>
      <c r="J11" s="17">
        <v>8038000</v>
      </c>
      <c r="K11" s="30"/>
      <c r="L11" s="17">
        <v>6511928</v>
      </c>
      <c r="M11" s="17">
        <v>0</v>
      </c>
      <c r="N11" s="30"/>
      <c r="P11" s="217"/>
    </row>
    <row r="12" spans="2:16" x14ac:dyDescent="0.3">
      <c r="B12" s="4" t="s">
        <v>306</v>
      </c>
      <c r="C12" s="11" t="s">
        <v>2</v>
      </c>
      <c r="D12" s="11" t="s">
        <v>102</v>
      </c>
      <c r="E12" s="36" t="s">
        <v>407</v>
      </c>
      <c r="F12" s="22"/>
      <c r="G12" s="16">
        <v>49313781</v>
      </c>
      <c r="H12" s="29"/>
      <c r="I12" s="16">
        <v>45647006</v>
      </c>
      <c r="J12" s="16">
        <v>32642</v>
      </c>
      <c r="K12" s="29"/>
      <c r="L12" s="16">
        <v>3434133</v>
      </c>
      <c r="M12" s="16">
        <v>200000</v>
      </c>
      <c r="N12" s="29"/>
      <c r="P12" s="217"/>
    </row>
    <row r="13" spans="2:16" x14ac:dyDescent="0.3">
      <c r="B13" s="4" t="s">
        <v>306</v>
      </c>
      <c r="C13" s="33" t="s">
        <v>2</v>
      </c>
      <c r="D13" s="9" t="s">
        <v>103</v>
      </c>
      <c r="E13" s="38" t="s">
        <v>410</v>
      </c>
      <c r="F13" s="23"/>
      <c r="G13" s="18">
        <v>46531457</v>
      </c>
      <c r="H13" s="30"/>
      <c r="I13" s="18">
        <v>43134808</v>
      </c>
      <c r="J13" s="18">
        <v>0</v>
      </c>
      <c r="K13" s="30"/>
      <c r="L13" s="18">
        <v>3196649</v>
      </c>
      <c r="M13" s="18">
        <v>200000</v>
      </c>
      <c r="N13" s="30"/>
      <c r="P13" s="217"/>
    </row>
    <row r="14" spans="2:16" x14ac:dyDescent="0.3">
      <c r="B14" s="4" t="s">
        <v>306</v>
      </c>
      <c r="C14" s="32" t="s">
        <v>2</v>
      </c>
      <c r="D14" s="10" t="s">
        <v>104</v>
      </c>
      <c r="E14" s="37" t="s">
        <v>409</v>
      </c>
      <c r="F14" s="23"/>
      <c r="G14" s="17">
        <v>2782324</v>
      </c>
      <c r="H14" s="30"/>
      <c r="I14" s="17">
        <v>2512198</v>
      </c>
      <c r="J14" s="17">
        <v>32642</v>
      </c>
      <c r="K14" s="30"/>
      <c r="L14" s="17">
        <v>237484</v>
      </c>
      <c r="M14" s="17">
        <v>0</v>
      </c>
      <c r="N14" s="30"/>
      <c r="P14" s="217"/>
    </row>
    <row r="15" spans="2:16" x14ac:dyDescent="0.3">
      <c r="B15" s="4" t="s">
        <v>307</v>
      </c>
      <c r="C15" s="11" t="s">
        <v>3</v>
      </c>
      <c r="D15" s="11" t="s">
        <v>102</v>
      </c>
      <c r="E15" s="36" t="s">
        <v>407</v>
      </c>
      <c r="F15" s="22"/>
      <c r="G15" s="16">
        <v>29032008</v>
      </c>
      <c r="H15" s="29"/>
      <c r="I15" s="16">
        <v>18068562</v>
      </c>
      <c r="J15" s="16">
        <v>5563446</v>
      </c>
      <c r="K15" s="29"/>
      <c r="L15" s="16">
        <v>5400000</v>
      </c>
      <c r="M15" s="16">
        <v>0</v>
      </c>
      <c r="N15" s="29"/>
      <c r="P15" s="217"/>
    </row>
    <row r="16" spans="2:16" x14ac:dyDescent="0.3">
      <c r="B16" s="4" t="s">
        <v>307</v>
      </c>
      <c r="C16" s="33" t="s">
        <v>3</v>
      </c>
      <c r="D16" s="9" t="s">
        <v>105</v>
      </c>
      <c r="E16" s="38">
        <v>2019</v>
      </c>
      <c r="F16" s="23"/>
      <c r="G16" s="18">
        <v>27632008</v>
      </c>
      <c r="H16" s="30"/>
      <c r="I16" s="18">
        <v>16668562</v>
      </c>
      <c r="J16" s="18">
        <v>5563446</v>
      </c>
      <c r="K16" s="30"/>
      <c r="L16" s="18">
        <v>5400000</v>
      </c>
      <c r="M16" s="18">
        <v>0</v>
      </c>
      <c r="N16" s="30"/>
      <c r="P16" s="217"/>
    </row>
    <row r="17" spans="2:16" x14ac:dyDescent="0.3">
      <c r="B17" s="4" t="s">
        <v>307</v>
      </c>
      <c r="C17" s="32" t="s">
        <v>3</v>
      </c>
      <c r="D17" s="10" t="s">
        <v>106</v>
      </c>
      <c r="E17" s="37">
        <v>2020</v>
      </c>
      <c r="F17" s="23"/>
      <c r="G17" s="17">
        <v>1400000</v>
      </c>
      <c r="H17" s="30"/>
      <c r="I17" s="17">
        <v>1400000</v>
      </c>
      <c r="J17" s="17">
        <v>0</v>
      </c>
      <c r="K17" s="30"/>
      <c r="L17" s="17">
        <v>0</v>
      </c>
      <c r="M17" s="17">
        <v>0</v>
      </c>
      <c r="N17" s="30"/>
      <c r="P17" s="217"/>
    </row>
    <row r="18" spans="2:16" x14ac:dyDescent="0.3">
      <c r="B18" s="4" t="s">
        <v>308</v>
      </c>
      <c r="C18" s="11" t="s">
        <v>4</v>
      </c>
      <c r="D18" s="11" t="s">
        <v>102</v>
      </c>
      <c r="E18" s="36" t="s">
        <v>407</v>
      </c>
      <c r="F18" s="22"/>
      <c r="G18" s="16">
        <v>46235451</v>
      </c>
      <c r="H18" s="29"/>
      <c r="I18" s="16">
        <v>17448285</v>
      </c>
      <c r="J18" s="16">
        <v>6194522</v>
      </c>
      <c r="K18" s="29"/>
      <c r="L18" s="16">
        <v>22592644</v>
      </c>
      <c r="M18" s="16">
        <v>0</v>
      </c>
      <c r="N18" s="29"/>
      <c r="P18" s="217"/>
    </row>
    <row r="19" spans="2:16" x14ac:dyDescent="0.3">
      <c r="B19" s="4" t="s">
        <v>308</v>
      </c>
      <c r="C19" s="32" t="s">
        <v>4</v>
      </c>
      <c r="D19" s="10" t="s">
        <v>107</v>
      </c>
      <c r="E19" s="37">
        <v>2019</v>
      </c>
      <c r="F19" s="23"/>
      <c r="G19" s="17">
        <v>46235451</v>
      </c>
      <c r="H19" s="30"/>
      <c r="I19" s="17">
        <v>17448285</v>
      </c>
      <c r="J19" s="17">
        <v>6194522</v>
      </c>
      <c r="K19" s="30"/>
      <c r="L19" s="17">
        <v>22592644</v>
      </c>
      <c r="M19" s="17">
        <v>0</v>
      </c>
      <c r="N19" s="30"/>
      <c r="P19" s="217"/>
    </row>
    <row r="20" spans="2:16" x14ac:dyDescent="0.3">
      <c r="B20" s="4" t="s">
        <v>309</v>
      </c>
      <c r="C20" s="11" t="s">
        <v>5</v>
      </c>
      <c r="D20" s="11" t="s">
        <v>102</v>
      </c>
      <c r="E20" s="36" t="s">
        <v>407</v>
      </c>
      <c r="F20" s="22"/>
      <c r="G20" s="16">
        <v>96036620</v>
      </c>
      <c r="H20" s="29"/>
      <c r="I20" s="16">
        <v>26113235</v>
      </c>
      <c r="J20" s="16">
        <v>15594428</v>
      </c>
      <c r="K20" s="29"/>
      <c r="L20" s="16">
        <v>52614359</v>
      </c>
      <c r="M20" s="16">
        <v>1714598</v>
      </c>
      <c r="N20" s="29"/>
      <c r="P20" s="217"/>
    </row>
    <row r="21" spans="2:16" x14ac:dyDescent="0.3">
      <c r="B21" s="4" t="s">
        <v>309</v>
      </c>
      <c r="C21" s="33" t="s">
        <v>5</v>
      </c>
      <c r="D21" s="9" t="s">
        <v>108</v>
      </c>
      <c r="E21" s="38">
        <v>2020</v>
      </c>
      <c r="F21" s="23"/>
      <c r="G21" s="18">
        <v>85940366</v>
      </c>
      <c r="H21" s="30"/>
      <c r="I21" s="18">
        <v>25185320</v>
      </c>
      <c r="J21" s="18">
        <v>15584779</v>
      </c>
      <c r="K21" s="30"/>
      <c r="L21" s="18">
        <v>43455669</v>
      </c>
      <c r="M21" s="18">
        <v>1714598</v>
      </c>
      <c r="N21" s="30"/>
      <c r="P21" s="217"/>
    </row>
    <row r="22" spans="2:16" x14ac:dyDescent="0.3">
      <c r="B22" s="4" t="s">
        <v>309</v>
      </c>
      <c r="C22" s="33" t="s">
        <v>5</v>
      </c>
      <c r="D22" s="9" t="s">
        <v>109</v>
      </c>
      <c r="E22" s="38">
        <v>2020</v>
      </c>
      <c r="F22" s="23"/>
      <c r="G22" s="18">
        <v>9000000</v>
      </c>
      <c r="H22" s="30"/>
      <c r="I22" s="18">
        <v>0</v>
      </c>
      <c r="J22" s="18">
        <v>0</v>
      </c>
      <c r="K22" s="30"/>
      <c r="L22" s="18">
        <v>9000000</v>
      </c>
      <c r="M22" s="18">
        <v>0</v>
      </c>
      <c r="N22" s="30"/>
      <c r="P22" s="217"/>
    </row>
    <row r="23" spans="2:16" x14ac:dyDescent="0.3">
      <c r="B23" s="4" t="s">
        <v>309</v>
      </c>
      <c r="C23" s="32" t="s">
        <v>5</v>
      </c>
      <c r="D23" s="10" t="s">
        <v>110</v>
      </c>
      <c r="E23" s="37">
        <v>2019</v>
      </c>
      <c r="F23" s="23"/>
      <c r="G23" s="17">
        <v>1096254</v>
      </c>
      <c r="H23" s="30"/>
      <c r="I23" s="17">
        <v>927915</v>
      </c>
      <c r="J23" s="17">
        <v>9649</v>
      </c>
      <c r="K23" s="30"/>
      <c r="L23" s="17">
        <v>158690</v>
      </c>
      <c r="M23" s="17">
        <v>0</v>
      </c>
      <c r="N23" s="30"/>
      <c r="P23" s="217"/>
    </row>
    <row r="24" spans="2:16" x14ac:dyDescent="0.3">
      <c r="B24" s="4" t="s">
        <v>310</v>
      </c>
      <c r="C24" s="11" t="s">
        <v>6</v>
      </c>
      <c r="D24" s="11" t="s">
        <v>102</v>
      </c>
      <c r="E24" s="36" t="s">
        <v>407</v>
      </c>
      <c r="F24" s="22"/>
      <c r="G24" s="16">
        <v>54524841</v>
      </c>
      <c r="H24" s="29"/>
      <c r="I24" s="16">
        <v>25389866</v>
      </c>
      <c r="J24" s="16">
        <v>19028781</v>
      </c>
      <c r="K24" s="29"/>
      <c r="L24" s="16">
        <v>10106194</v>
      </c>
      <c r="M24" s="16">
        <v>0</v>
      </c>
      <c r="N24" s="29"/>
      <c r="P24" s="217"/>
    </row>
    <row r="25" spans="2:16" x14ac:dyDescent="0.3">
      <c r="B25" s="4" t="s">
        <v>310</v>
      </c>
      <c r="C25" s="33" t="s">
        <v>6</v>
      </c>
      <c r="D25" s="9" t="s">
        <v>111</v>
      </c>
      <c r="E25" s="38">
        <v>2020</v>
      </c>
      <c r="F25" s="23"/>
      <c r="G25" s="18">
        <v>54524841</v>
      </c>
      <c r="H25" s="30"/>
      <c r="I25" s="18">
        <v>25389866</v>
      </c>
      <c r="J25" s="18">
        <v>19028781</v>
      </c>
      <c r="K25" s="30"/>
      <c r="L25" s="18">
        <v>10106194</v>
      </c>
      <c r="M25" s="18">
        <v>0</v>
      </c>
      <c r="N25" s="30"/>
      <c r="P25" s="217"/>
    </row>
    <row r="26" spans="2:16" x14ac:dyDescent="0.3">
      <c r="B26" s="4" t="s">
        <v>310</v>
      </c>
      <c r="C26" s="32" t="s">
        <v>6</v>
      </c>
      <c r="D26" s="10" t="s">
        <v>112</v>
      </c>
      <c r="E26" s="37" t="s">
        <v>407</v>
      </c>
      <c r="F26" s="23"/>
      <c r="G26" s="17">
        <v>0</v>
      </c>
      <c r="H26" s="30"/>
      <c r="I26" s="17">
        <v>0</v>
      </c>
      <c r="J26" s="17">
        <v>0</v>
      </c>
      <c r="K26" s="30"/>
      <c r="L26" s="17">
        <v>0</v>
      </c>
      <c r="M26" s="17">
        <v>0</v>
      </c>
      <c r="N26" s="30"/>
      <c r="P26" s="217"/>
    </row>
    <row r="27" spans="2:16" x14ac:dyDescent="0.3">
      <c r="B27" s="4" t="s">
        <v>311</v>
      </c>
      <c r="C27" s="11" t="s">
        <v>7</v>
      </c>
      <c r="D27" s="11" t="s">
        <v>102</v>
      </c>
      <c r="E27" s="36" t="s">
        <v>407</v>
      </c>
      <c r="F27" s="22"/>
      <c r="G27" s="16">
        <v>69323304</v>
      </c>
      <c r="H27" s="29"/>
      <c r="I27" s="16">
        <v>27458281</v>
      </c>
      <c r="J27" s="16">
        <v>17002702</v>
      </c>
      <c r="K27" s="29"/>
      <c r="L27" s="16">
        <v>12353321</v>
      </c>
      <c r="M27" s="16">
        <v>12509000</v>
      </c>
      <c r="N27" s="29"/>
      <c r="P27" s="217"/>
    </row>
    <row r="28" spans="2:16" x14ac:dyDescent="0.3">
      <c r="B28" s="4" t="s">
        <v>311</v>
      </c>
      <c r="C28" s="32" t="s">
        <v>7</v>
      </c>
      <c r="D28" s="10" t="s">
        <v>113</v>
      </c>
      <c r="E28" s="37">
        <v>2019</v>
      </c>
      <c r="F28" s="23"/>
      <c r="G28" s="17">
        <v>69323304</v>
      </c>
      <c r="H28" s="30"/>
      <c r="I28" s="17">
        <v>27458281</v>
      </c>
      <c r="J28" s="17">
        <v>17002702</v>
      </c>
      <c r="K28" s="30"/>
      <c r="L28" s="17">
        <v>12353321</v>
      </c>
      <c r="M28" s="17">
        <v>12509000</v>
      </c>
      <c r="N28" s="30"/>
      <c r="P28" s="217"/>
    </row>
    <row r="29" spans="2:16" x14ac:dyDescent="0.3">
      <c r="B29" s="4" t="s">
        <v>312</v>
      </c>
      <c r="C29" s="11" t="s">
        <v>8</v>
      </c>
      <c r="D29" s="11" t="s">
        <v>102</v>
      </c>
      <c r="E29" s="36" t="s">
        <v>407</v>
      </c>
      <c r="F29" s="22"/>
      <c r="G29" s="16">
        <v>147285516</v>
      </c>
      <c r="H29" s="29"/>
      <c r="I29" s="16">
        <v>55710003</v>
      </c>
      <c r="J29" s="16">
        <v>43369719</v>
      </c>
      <c r="K29" s="29"/>
      <c r="L29" s="16">
        <v>45043129</v>
      </c>
      <c r="M29" s="16">
        <v>3162665</v>
      </c>
      <c r="N29" s="29"/>
      <c r="P29" s="217"/>
    </row>
    <row r="30" spans="2:16" x14ac:dyDescent="0.3">
      <c r="B30" s="4" t="s">
        <v>312</v>
      </c>
      <c r="C30" s="33" t="s">
        <v>8</v>
      </c>
      <c r="D30" s="9" t="s">
        <v>114</v>
      </c>
      <c r="E30" s="38">
        <v>2020</v>
      </c>
      <c r="F30" s="23"/>
      <c r="G30" s="18">
        <v>146157274</v>
      </c>
      <c r="H30" s="30"/>
      <c r="I30" s="18">
        <v>54991422</v>
      </c>
      <c r="J30" s="18">
        <v>43369719</v>
      </c>
      <c r="K30" s="30"/>
      <c r="L30" s="18">
        <v>44633468</v>
      </c>
      <c r="M30" s="18">
        <v>3162665</v>
      </c>
      <c r="N30" s="30"/>
      <c r="P30" s="217"/>
    </row>
    <row r="31" spans="2:16" x14ac:dyDescent="0.3">
      <c r="B31" s="4" t="s">
        <v>312</v>
      </c>
      <c r="C31" s="32" t="s">
        <v>8</v>
      </c>
      <c r="D31" s="10" t="s">
        <v>115</v>
      </c>
      <c r="E31" s="37">
        <v>2020</v>
      </c>
      <c r="F31" s="23"/>
      <c r="G31" s="17">
        <v>1128242</v>
      </c>
      <c r="H31" s="30"/>
      <c r="I31" s="17">
        <v>718581</v>
      </c>
      <c r="J31" s="17">
        <v>0</v>
      </c>
      <c r="K31" s="30"/>
      <c r="L31" s="17">
        <v>409661</v>
      </c>
      <c r="M31" s="17">
        <v>0</v>
      </c>
      <c r="N31" s="30"/>
      <c r="P31" s="217"/>
    </row>
    <row r="32" spans="2:16" x14ac:dyDescent="0.3">
      <c r="B32" s="4" t="s">
        <v>313</v>
      </c>
      <c r="C32" s="11" t="s">
        <v>9</v>
      </c>
      <c r="D32" s="11" t="s">
        <v>102</v>
      </c>
      <c r="E32" s="36" t="s">
        <v>407</v>
      </c>
      <c r="F32" s="22"/>
      <c r="G32" s="16">
        <v>36689095</v>
      </c>
      <c r="H32" s="29"/>
      <c r="I32" s="16">
        <v>26706534</v>
      </c>
      <c r="J32" s="16">
        <v>6865883</v>
      </c>
      <c r="K32" s="29"/>
      <c r="L32" s="16">
        <v>3116678</v>
      </c>
      <c r="M32" s="16">
        <v>0</v>
      </c>
      <c r="N32" s="29"/>
      <c r="P32" s="217"/>
    </row>
    <row r="33" spans="2:16" x14ac:dyDescent="0.3">
      <c r="B33" s="4" t="s">
        <v>313</v>
      </c>
      <c r="C33" s="33" t="s">
        <v>9</v>
      </c>
      <c r="D33" s="9" t="s">
        <v>116</v>
      </c>
      <c r="E33" s="38">
        <v>2020</v>
      </c>
      <c r="F33" s="23"/>
      <c r="G33" s="18">
        <v>24508752</v>
      </c>
      <c r="H33" s="30"/>
      <c r="I33" s="18">
        <v>18725994</v>
      </c>
      <c r="J33" s="18">
        <v>2701358</v>
      </c>
      <c r="K33" s="30"/>
      <c r="L33" s="18">
        <v>3081400</v>
      </c>
      <c r="M33" s="18">
        <v>0</v>
      </c>
      <c r="N33" s="30"/>
      <c r="P33" s="217"/>
    </row>
    <row r="34" spans="2:16" x14ac:dyDescent="0.3">
      <c r="B34" s="4" t="s">
        <v>313</v>
      </c>
      <c r="C34" s="33" t="s">
        <v>9</v>
      </c>
      <c r="D34" s="9" t="s">
        <v>117</v>
      </c>
      <c r="E34" s="38">
        <v>2020</v>
      </c>
      <c r="F34" s="23"/>
      <c r="G34" s="18">
        <v>748785</v>
      </c>
      <c r="H34" s="30"/>
      <c r="I34" s="18">
        <v>748785</v>
      </c>
      <c r="J34" s="18">
        <v>0</v>
      </c>
      <c r="K34" s="30"/>
      <c r="L34" s="18">
        <v>0</v>
      </c>
      <c r="M34" s="18">
        <v>0</v>
      </c>
      <c r="N34" s="30"/>
      <c r="P34" s="217"/>
    </row>
    <row r="35" spans="2:16" x14ac:dyDescent="0.3">
      <c r="B35" s="4" t="s">
        <v>313</v>
      </c>
      <c r="C35" s="32" t="s">
        <v>9</v>
      </c>
      <c r="D35" s="10" t="s">
        <v>118</v>
      </c>
      <c r="E35" s="37" t="s">
        <v>409</v>
      </c>
      <c r="F35" s="23"/>
      <c r="G35" s="17">
        <v>11431558</v>
      </c>
      <c r="H35" s="30"/>
      <c r="I35" s="17">
        <v>7231755</v>
      </c>
      <c r="J35" s="17">
        <v>4164525</v>
      </c>
      <c r="K35" s="30"/>
      <c r="L35" s="17">
        <v>35278</v>
      </c>
      <c r="M35" s="17">
        <v>0</v>
      </c>
      <c r="N35" s="30"/>
      <c r="P35" s="217"/>
    </row>
    <row r="36" spans="2:16" x14ac:dyDescent="0.3">
      <c r="B36" s="4" t="s">
        <v>314</v>
      </c>
      <c r="C36" s="11" t="s">
        <v>10</v>
      </c>
      <c r="D36" s="11" t="s">
        <v>102</v>
      </c>
      <c r="E36" s="36" t="s">
        <v>407</v>
      </c>
      <c r="F36" s="22"/>
      <c r="G36" s="16">
        <v>80283177</v>
      </c>
      <c r="H36" s="29"/>
      <c r="I36" s="16">
        <v>22480980</v>
      </c>
      <c r="J36" s="16">
        <v>25898197</v>
      </c>
      <c r="K36" s="29"/>
      <c r="L36" s="16">
        <v>31904000</v>
      </c>
      <c r="M36" s="16">
        <v>0</v>
      </c>
      <c r="N36" s="29"/>
      <c r="P36" s="217"/>
    </row>
    <row r="37" spans="2:16" x14ac:dyDescent="0.3">
      <c r="B37" s="4" t="s">
        <v>314</v>
      </c>
      <c r="C37" s="33" t="s">
        <v>10</v>
      </c>
      <c r="D37" s="9" t="s">
        <v>119</v>
      </c>
      <c r="E37" s="38">
        <v>2020</v>
      </c>
      <c r="F37" s="23"/>
      <c r="G37" s="18">
        <v>80198177</v>
      </c>
      <c r="H37" s="30"/>
      <c r="I37" s="18">
        <v>22420980</v>
      </c>
      <c r="J37" s="18">
        <v>25888197</v>
      </c>
      <c r="K37" s="30"/>
      <c r="L37" s="18">
        <v>31889000</v>
      </c>
      <c r="M37" s="18">
        <v>0</v>
      </c>
      <c r="N37" s="30"/>
      <c r="P37" s="217"/>
    </row>
    <row r="38" spans="2:16" x14ac:dyDescent="0.3">
      <c r="B38" s="4" t="s">
        <v>314</v>
      </c>
      <c r="C38" s="32" t="s">
        <v>10</v>
      </c>
      <c r="D38" s="10" t="s">
        <v>120</v>
      </c>
      <c r="E38" s="37">
        <v>2020</v>
      </c>
      <c r="F38" s="23"/>
      <c r="G38" s="17">
        <v>85000</v>
      </c>
      <c r="H38" s="30"/>
      <c r="I38" s="17">
        <v>60000</v>
      </c>
      <c r="J38" s="17">
        <v>10000</v>
      </c>
      <c r="K38" s="30"/>
      <c r="L38" s="17">
        <v>15000</v>
      </c>
      <c r="M38" s="17">
        <v>0</v>
      </c>
      <c r="N38" s="30"/>
      <c r="P38" s="217"/>
    </row>
    <row r="39" spans="2:16" x14ac:dyDescent="0.3">
      <c r="B39" s="4" t="s">
        <v>315</v>
      </c>
      <c r="C39" s="11" t="s">
        <v>11</v>
      </c>
      <c r="D39" s="11" t="s">
        <v>102</v>
      </c>
      <c r="E39" s="36" t="s">
        <v>407</v>
      </c>
      <c r="F39" s="22"/>
      <c r="G39" s="16">
        <v>36031554</v>
      </c>
      <c r="H39" s="29"/>
      <c r="I39" s="16">
        <v>12958019</v>
      </c>
      <c r="J39" s="16">
        <v>14290133</v>
      </c>
      <c r="K39" s="29"/>
      <c r="L39" s="16">
        <v>8783402</v>
      </c>
      <c r="M39" s="16">
        <v>0</v>
      </c>
      <c r="N39" s="29"/>
      <c r="P39" s="217"/>
    </row>
    <row r="40" spans="2:16" x14ac:dyDescent="0.3">
      <c r="B40" s="4" t="s">
        <v>315</v>
      </c>
      <c r="C40" s="32" t="s">
        <v>11</v>
      </c>
      <c r="D40" s="10" t="s">
        <v>121</v>
      </c>
      <c r="E40" s="37">
        <v>2019</v>
      </c>
      <c r="F40" s="23"/>
      <c r="G40" s="17">
        <v>36031554</v>
      </c>
      <c r="H40" s="30"/>
      <c r="I40" s="17">
        <v>12958019</v>
      </c>
      <c r="J40" s="17">
        <v>14290133</v>
      </c>
      <c r="K40" s="30"/>
      <c r="L40" s="17">
        <v>8783402</v>
      </c>
      <c r="M40" s="17">
        <v>0</v>
      </c>
      <c r="N40" s="30"/>
      <c r="P40" s="217"/>
    </row>
    <row r="41" spans="2:16" x14ac:dyDescent="0.3">
      <c r="B41" s="4" t="s">
        <v>316</v>
      </c>
      <c r="C41" s="11" t="s">
        <v>12</v>
      </c>
      <c r="D41" s="11" t="s">
        <v>102</v>
      </c>
      <c r="E41" s="36" t="s">
        <v>407</v>
      </c>
      <c r="F41" s="22"/>
      <c r="G41" s="16">
        <v>41565969</v>
      </c>
      <c r="H41" s="29"/>
      <c r="I41" s="16">
        <v>30615416</v>
      </c>
      <c r="J41" s="16">
        <v>0</v>
      </c>
      <c r="K41" s="29"/>
      <c r="L41" s="16">
        <v>10950553</v>
      </c>
      <c r="M41" s="16">
        <v>0</v>
      </c>
      <c r="N41" s="29"/>
      <c r="P41" s="217"/>
    </row>
    <row r="42" spans="2:16" x14ac:dyDescent="0.3">
      <c r="B42" s="4" t="s">
        <v>316</v>
      </c>
      <c r="C42" s="33" t="s">
        <v>12</v>
      </c>
      <c r="D42" s="9" t="s">
        <v>122</v>
      </c>
      <c r="E42" s="38">
        <v>2020</v>
      </c>
      <c r="F42" s="23"/>
      <c r="G42" s="18">
        <v>41565969</v>
      </c>
      <c r="H42" s="30"/>
      <c r="I42" s="18">
        <v>30615416</v>
      </c>
      <c r="J42" s="18">
        <v>0</v>
      </c>
      <c r="K42" s="30"/>
      <c r="L42" s="18">
        <v>10950553</v>
      </c>
      <c r="M42" s="18">
        <v>0</v>
      </c>
      <c r="N42" s="30"/>
      <c r="P42" s="217"/>
    </row>
    <row r="43" spans="2:16" x14ac:dyDescent="0.3">
      <c r="B43" s="4" t="s">
        <v>316</v>
      </c>
      <c r="C43" s="32" t="s">
        <v>12</v>
      </c>
      <c r="D43" s="10" t="s">
        <v>123</v>
      </c>
      <c r="E43" s="37">
        <v>2020</v>
      </c>
      <c r="F43" s="23"/>
      <c r="G43" s="17">
        <v>0</v>
      </c>
      <c r="H43" s="30"/>
      <c r="I43" s="17">
        <v>0</v>
      </c>
      <c r="J43" s="17">
        <v>0</v>
      </c>
      <c r="K43" s="30"/>
      <c r="L43" s="17">
        <v>0</v>
      </c>
      <c r="M43" s="17">
        <v>0</v>
      </c>
      <c r="N43" s="30"/>
      <c r="P43" s="217"/>
    </row>
    <row r="44" spans="2:16" x14ac:dyDescent="0.3">
      <c r="B44" s="4" t="s">
        <v>317</v>
      </c>
      <c r="C44" s="11" t="s">
        <v>13</v>
      </c>
      <c r="D44" s="11" t="s">
        <v>102</v>
      </c>
      <c r="E44" s="36" t="s">
        <v>407</v>
      </c>
      <c r="F44" s="22"/>
      <c r="G44" s="16">
        <v>91279452</v>
      </c>
      <c r="H44" s="29"/>
      <c r="I44" s="16">
        <v>45357620</v>
      </c>
      <c r="J44" s="16">
        <v>6578081</v>
      </c>
      <c r="K44" s="29"/>
      <c r="L44" s="16">
        <v>39343751</v>
      </c>
      <c r="M44" s="16">
        <v>0</v>
      </c>
      <c r="N44" s="29"/>
      <c r="P44" s="217"/>
    </row>
    <row r="45" spans="2:16" x14ac:dyDescent="0.3">
      <c r="B45" s="4" t="s">
        <v>317</v>
      </c>
      <c r="C45" s="33" t="s">
        <v>13</v>
      </c>
      <c r="D45" s="9" t="s">
        <v>125</v>
      </c>
      <c r="E45" s="38">
        <v>2019</v>
      </c>
      <c r="F45" s="23"/>
      <c r="G45" s="18">
        <v>52353455</v>
      </c>
      <c r="H45" s="30"/>
      <c r="I45" s="18">
        <v>23435959</v>
      </c>
      <c r="J45" s="18">
        <v>1395698</v>
      </c>
      <c r="K45" s="30"/>
      <c r="L45" s="18">
        <v>27521798</v>
      </c>
      <c r="M45" s="18">
        <v>0</v>
      </c>
      <c r="N45" s="30"/>
      <c r="P45" s="217"/>
    </row>
    <row r="46" spans="2:16" x14ac:dyDescent="0.3">
      <c r="B46" s="4" t="s">
        <v>317</v>
      </c>
      <c r="C46" s="33" t="s">
        <v>13</v>
      </c>
      <c r="D46" s="9" t="s">
        <v>124</v>
      </c>
      <c r="E46" s="38">
        <v>2020</v>
      </c>
      <c r="F46" s="23"/>
      <c r="G46" s="18">
        <v>13046683</v>
      </c>
      <c r="H46" s="30"/>
      <c r="I46" s="18">
        <v>7874720</v>
      </c>
      <c r="J46" s="18">
        <v>2863554</v>
      </c>
      <c r="K46" s="30"/>
      <c r="L46" s="18">
        <v>2308409</v>
      </c>
      <c r="M46" s="18">
        <v>0</v>
      </c>
      <c r="N46" s="30"/>
      <c r="P46" s="217"/>
    </row>
    <row r="47" spans="2:16" x14ac:dyDescent="0.3">
      <c r="B47" s="4" t="s">
        <v>317</v>
      </c>
      <c r="C47" s="33" t="s">
        <v>13</v>
      </c>
      <c r="D47" s="9" t="s">
        <v>126</v>
      </c>
      <c r="E47" s="38">
        <v>2020</v>
      </c>
      <c r="F47" s="23"/>
      <c r="G47" s="18">
        <v>20874314</v>
      </c>
      <c r="H47" s="30"/>
      <c r="I47" s="18">
        <v>9046941</v>
      </c>
      <c r="J47" s="18">
        <v>2313829</v>
      </c>
      <c r="K47" s="30"/>
      <c r="L47" s="18">
        <v>9513544</v>
      </c>
      <c r="M47" s="18">
        <v>0</v>
      </c>
      <c r="N47" s="30"/>
      <c r="P47" s="217"/>
    </row>
    <row r="48" spans="2:16" x14ac:dyDescent="0.3">
      <c r="B48" s="4" t="s">
        <v>317</v>
      </c>
      <c r="C48" s="32" t="s">
        <v>13</v>
      </c>
      <c r="D48" s="10" t="s">
        <v>127</v>
      </c>
      <c r="E48" s="37">
        <v>2020</v>
      </c>
      <c r="F48" s="23"/>
      <c r="G48" s="17">
        <v>5005000</v>
      </c>
      <c r="H48" s="30"/>
      <c r="I48" s="17">
        <v>5000000</v>
      </c>
      <c r="J48" s="17">
        <v>5000</v>
      </c>
      <c r="K48" s="30"/>
      <c r="L48" s="17">
        <v>0</v>
      </c>
      <c r="M48" s="17">
        <v>0</v>
      </c>
      <c r="N48" s="30"/>
      <c r="P48" s="217"/>
    </row>
    <row r="49" spans="2:16" x14ac:dyDescent="0.3">
      <c r="B49" s="4" t="s">
        <v>318</v>
      </c>
      <c r="C49" s="11" t="s">
        <v>14</v>
      </c>
      <c r="D49" s="11" t="s">
        <v>102</v>
      </c>
      <c r="E49" s="36" t="s">
        <v>407</v>
      </c>
      <c r="F49" s="22"/>
      <c r="G49" s="16">
        <v>19834851</v>
      </c>
      <c r="H49" s="29"/>
      <c r="I49" s="16">
        <v>13644855</v>
      </c>
      <c r="J49" s="16">
        <v>2972773</v>
      </c>
      <c r="K49" s="29"/>
      <c r="L49" s="16">
        <v>3217223</v>
      </c>
      <c r="M49" s="16">
        <v>0</v>
      </c>
      <c r="N49" s="29"/>
      <c r="P49" s="217"/>
    </row>
    <row r="50" spans="2:16" x14ac:dyDescent="0.3">
      <c r="B50" s="4" t="s">
        <v>318</v>
      </c>
      <c r="C50" s="33" t="s">
        <v>14</v>
      </c>
      <c r="D50" s="9" t="s">
        <v>128</v>
      </c>
      <c r="E50" s="38" t="s">
        <v>409</v>
      </c>
      <c r="F50" s="23"/>
      <c r="G50" s="18">
        <v>12494851</v>
      </c>
      <c r="H50" s="30"/>
      <c r="I50" s="18">
        <v>6954855</v>
      </c>
      <c r="J50" s="18">
        <v>2972773</v>
      </c>
      <c r="K50" s="30"/>
      <c r="L50" s="18">
        <v>2567223</v>
      </c>
      <c r="M50" s="18">
        <v>0</v>
      </c>
      <c r="N50" s="30"/>
      <c r="P50" s="217"/>
    </row>
    <row r="51" spans="2:16" x14ac:dyDescent="0.3">
      <c r="B51" s="4" t="s">
        <v>318</v>
      </c>
      <c r="C51" s="33" t="s">
        <v>14</v>
      </c>
      <c r="D51" s="9" t="s">
        <v>130</v>
      </c>
      <c r="E51" s="38">
        <v>2020</v>
      </c>
      <c r="F51" s="23"/>
      <c r="G51" s="18">
        <v>6200000</v>
      </c>
      <c r="H51" s="30"/>
      <c r="I51" s="18">
        <v>6200000</v>
      </c>
      <c r="J51" s="18">
        <v>0</v>
      </c>
      <c r="K51" s="30"/>
      <c r="L51" s="18">
        <v>0</v>
      </c>
      <c r="M51" s="18">
        <v>0</v>
      </c>
      <c r="N51" s="30"/>
      <c r="P51" s="217"/>
    </row>
    <row r="52" spans="2:16" x14ac:dyDescent="0.3">
      <c r="B52" s="4" t="s">
        <v>318</v>
      </c>
      <c r="C52" s="32" t="s">
        <v>14</v>
      </c>
      <c r="D52" s="10" t="s">
        <v>129</v>
      </c>
      <c r="E52" s="37">
        <v>2020</v>
      </c>
      <c r="F52" s="23"/>
      <c r="G52" s="17">
        <v>1140000</v>
      </c>
      <c r="H52" s="30"/>
      <c r="I52" s="17">
        <v>490000</v>
      </c>
      <c r="J52" s="17">
        <v>0</v>
      </c>
      <c r="K52" s="30"/>
      <c r="L52" s="17">
        <v>650000</v>
      </c>
      <c r="M52" s="17">
        <v>0</v>
      </c>
      <c r="N52" s="30"/>
      <c r="P52" s="217"/>
    </row>
    <row r="53" spans="2:16" x14ac:dyDescent="0.3">
      <c r="B53" s="4" t="s">
        <v>319</v>
      </c>
      <c r="C53" s="11" t="s">
        <v>15</v>
      </c>
      <c r="D53" s="11" t="s">
        <v>102</v>
      </c>
      <c r="E53" s="36" t="s">
        <v>407</v>
      </c>
      <c r="F53" s="22"/>
      <c r="G53" s="16">
        <v>20380150</v>
      </c>
      <c r="H53" s="29"/>
      <c r="I53" s="16">
        <v>7479055</v>
      </c>
      <c r="J53" s="16">
        <v>4335197</v>
      </c>
      <c r="K53" s="29"/>
      <c r="L53" s="16">
        <v>8565898</v>
      </c>
      <c r="M53" s="16">
        <v>0</v>
      </c>
      <c r="N53" s="29"/>
      <c r="P53" s="217"/>
    </row>
    <row r="54" spans="2:16" x14ac:dyDescent="0.3">
      <c r="B54" s="4" t="s">
        <v>319</v>
      </c>
      <c r="C54" s="32" t="s">
        <v>15</v>
      </c>
      <c r="D54" s="10" t="s">
        <v>131</v>
      </c>
      <c r="E54" s="37" t="s">
        <v>409</v>
      </c>
      <c r="F54" s="23"/>
      <c r="G54" s="17">
        <v>20380150</v>
      </c>
      <c r="H54" s="30"/>
      <c r="I54" s="17">
        <v>7479055</v>
      </c>
      <c r="J54" s="17">
        <v>4335197</v>
      </c>
      <c r="K54" s="30"/>
      <c r="L54" s="17">
        <v>8565898</v>
      </c>
      <c r="M54" s="17">
        <v>0</v>
      </c>
      <c r="N54" s="30"/>
      <c r="P54" s="217"/>
    </row>
    <row r="55" spans="2:16" x14ac:dyDescent="0.3">
      <c r="B55" s="4" t="s">
        <v>320</v>
      </c>
      <c r="C55" s="11" t="s">
        <v>16</v>
      </c>
      <c r="D55" s="11" t="s">
        <v>102</v>
      </c>
      <c r="E55" s="36" t="s">
        <v>407</v>
      </c>
      <c r="F55" s="22"/>
      <c r="G55" s="16">
        <v>98800000</v>
      </c>
      <c r="H55" s="29"/>
      <c r="I55" s="16">
        <v>25000000</v>
      </c>
      <c r="J55" s="16">
        <v>15000000</v>
      </c>
      <c r="K55" s="29"/>
      <c r="L55" s="16">
        <v>50600000</v>
      </c>
      <c r="M55" s="16">
        <v>8200000</v>
      </c>
      <c r="N55" s="29"/>
      <c r="P55" s="217"/>
    </row>
    <row r="56" spans="2:16" x14ac:dyDescent="0.3">
      <c r="B56" s="4" t="s">
        <v>320</v>
      </c>
      <c r="C56" s="32" t="s">
        <v>16</v>
      </c>
      <c r="D56" s="10" t="s">
        <v>132</v>
      </c>
      <c r="E56" s="37">
        <v>2020</v>
      </c>
      <c r="F56" s="23"/>
      <c r="G56" s="17">
        <v>98800000</v>
      </c>
      <c r="H56" s="30"/>
      <c r="I56" s="17">
        <v>25000000</v>
      </c>
      <c r="J56" s="17">
        <v>15000000</v>
      </c>
      <c r="K56" s="30"/>
      <c r="L56" s="17">
        <v>50600000</v>
      </c>
      <c r="M56" s="17">
        <v>8200000</v>
      </c>
      <c r="N56" s="30"/>
      <c r="P56" s="217"/>
    </row>
    <row r="57" spans="2:16" x14ac:dyDescent="0.3">
      <c r="B57" s="4" t="s">
        <v>321</v>
      </c>
      <c r="C57" s="11" t="s">
        <v>17</v>
      </c>
      <c r="D57" s="11" t="s">
        <v>102</v>
      </c>
      <c r="E57" s="36" t="s">
        <v>407</v>
      </c>
      <c r="F57" s="22"/>
      <c r="G57" s="16">
        <v>15696709</v>
      </c>
      <c r="H57" s="29"/>
      <c r="I57" s="16">
        <v>6285101</v>
      </c>
      <c r="J57" s="16">
        <v>6517761</v>
      </c>
      <c r="K57" s="29"/>
      <c r="L57" s="16">
        <v>2842493</v>
      </c>
      <c r="M57" s="16">
        <v>51354</v>
      </c>
      <c r="N57" s="29"/>
      <c r="P57" s="217"/>
    </row>
    <row r="58" spans="2:16" x14ac:dyDescent="0.3">
      <c r="B58" s="4" t="s">
        <v>321</v>
      </c>
      <c r="C58" s="33" t="s">
        <v>17</v>
      </c>
      <c r="D58" s="9" t="s">
        <v>133</v>
      </c>
      <c r="E58" s="38">
        <v>2020</v>
      </c>
      <c r="F58" s="23"/>
      <c r="G58" s="18">
        <v>15666709</v>
      </c>
      <c r="H58" s="30"/>
      <c r="I58" s="18">
        <v>6255101</v>
      </c>
      <c r="J58" s="18">
        <v>6517761</v>
      </c>
      <c r="K58" s="30"/>
      <c r="L58" s="18">
        <v>2842493</v>
      </c>
      <c r="M58" s="18">
        <v>51354</v>
      </c>
      <c r="N58" s="30"/>
      <c r="P58" s="217"/>
    </row>
    <row r="59" spans="2:16" x14ac:dyDescent="0.3">
      <c r="B59" s="4" t="s">
        <v>321</v>
      </c>
      <c r="C59" s="32" t="s">
        <v>17</v>
      </c>
      <c r="D59" s="10" t="s">
        <v>134</v>
      </c>
      <c r="E59" s="37">
        <v>2020</v>
      </c>
      <c r="F59" s="23"/>
      <c r="G59" s="17">
        <v>30000</v>
      </c>
      <c r="H59" s="30"/>
      <c r="I59" s="17">
        <v>30000</v>
      </c>
      <c r="J59" s="17">
        <v>0</v>
      </c>
      <c r="K59" s="30"/>
      <c r="L59" s="17">
        <v>0</v>
      </c>
      <c r="M59" s="17">
        <v>0</v>
      </c>
      <c r="N59" s="30"/>
      <c r="P59" s="217"/>
    </row>
    <row r="60" spans="2:16" x14ac:dyDescent="0.3">
      <c r="B60" s="4" t="s">
        <v>322</v>
      </c>
      <c r="C60" s="11" t="s">
        <v>18</v>
      </c>
      <c r="D60" s="11" t="s">
        <v>102</v>
      </c>
      <c r="E60" s="36" t="s">
        <v>407</v>
      </c>
      <c r="F60" s="22"/>
      <c r="G60" s="16">
        <v>507521467</v>
      </c>
      <c r="H60" s="29"/>
      <c r="I60" s="16">
        <v>282303480</v>
      </c>
      <c r="J60" s="16">
        <v>124325364</v>
      </c>
      <c r="K60" s="29"/>
      <c r="L60" s="16">
        <v>100763415</v>
      </c>
      <c r="M60" s="16">
        <v>129208</v>
      </c>
      <c r="N60" s="29"/>
      <c r="P60" s="217"/>
    </row>
    <row r="61" spans="2:16" x14ac:dyDescent="0.3">
      <c r="B61" s="4" t="s">
        <v>322</v>
      </c>
      <c r="C61" s="33" t="s">
        <v>18</v>
      </c>
      <c r="D61" s="9" t="s">
        <v>135</v>
      </c>
      <c r="E61" s="38">
        <v>2019</v>
      </c>
      <c r="F61" s="23"/>
      <c r="G61" s="18">
        <v>502534977</v>
      </c>
      <c r="H61" s="30"/>
      <c r="I61" s="18">
        <v>278366931</v>
      </c>
      <c r="J61" s="18">
        <v>123879000</v>
      </c>
      <c r="K61" s="30"/>
      <c r="L61" s="18">
        <v>100209829</v>
      </c>
      <c r="M61" s="18">
        <v>79217</v>
      </c>
      <c r="N61" s="30"/>
      <c r="P61" s="217"/>
    </row>
    <row r="62" spans="2:16" x14ac:dyDescent="0.3">
      <c r="B62" s="4" t="s">
        <v>322</v>
      </c>
      <c r="C62" s="32" t="s">
        <v>18</v>
      </c>
      <c r="D62" s="10" t="s">
        <v>136</v>
      </c>
      <c r="E62" s="37">
        <v>2019</v>
      </c>
      <c r="F62" s="23"/>
      <c r="G62" s="17">
        <v>4986490</v>
      </c>
      <c r="H62" s="30"/>
      <c r="I62" s="17">
        <v>3936549</v>
      </c>
      <c r="J62" s="17">
        <v>446364</v>
      </c>
      <c r="K62" s="30"/>
      <c r="L62" s="17">
        <v>553586</v>
      </c>
      <c r="M62" s="17">
        <v>49991</v>
      </c>
      <c r="N62" s="30"/>
      <c r="P62" s="217"/>
    </row>
    <row r="63" spans="2:16" x14ac:dyDescent="0.3">
      <c r="B63" s="4" t="s">
        <v>323</v>
      </c>
      <c r="C63" s="11" t="s">
        <v>19</v>
      </c>
      <c r="D63" s="11" t="s">
        <v>102</v>
      </c>
      <c r="E63" s="36" t="s">
        <v>407</v>
      </c>
      <c r="F63" s="22"/>
      <c r="G63" s="16">
        <v>11619210</v>
      </c>
      <c r="H63" s="29"/>
      <c r="I63" s="16">
        <v>7450635</v>
      </c>
      <c r="J63" s="16">
        <v>4168575</v>
      </c>
      <c r="K63" s="29"/>
      <c r="L63" s="16">
        <v>0</v>
      </c>
      <c r="M63" s="16">
        <v>0</v>
      </c>
      <c r="N63" s="29"/>
      <c r="P63" s="217"/>
    </row>
    <row r="64" spans="2:16" x14ac:dyDescent="0.3">
      <c r="B64" s="4" t="s">
        <v>323</v>
      </c>
      <c r="C64" s="33" t="s">
        <v>19</v>
      </c>
      <c r="D64" s="9" t="s">
        <v>137</v>
      </c>
      <c r="E64" s="38">
        <v>2020</v>
      </c>
      <c r="F64" s="23"/>
      <c r="G64" s="18">
        <v>11329270</v>
      </c>
      <c r="H64" s="30"/>
      <c r="I64" s="18">
        <v>7160695</v>
      </c>
      <c r="J64" s="18">
        <v>4168575</v>
      </c>
      <c r="K64" s="30"/>
      <c r="L64" s="18">
        <v>0</v>
      </c>
      <c r="M64" s="18">
        <v>0</v>
      </c>
      <c r="N64" s="30"/>
      <c r="P64" s="217"/>
    </row>
    <row r="65" spans="2:16" x14ac:dyDescent="0.3">
      <c r="B65" s="4" t="s">
        <v>323</v>
      </c>
      <c r="C65" s="32" t="s">
        <v>19</v>
      </c>
      <c r="D65" s="10" t="s">
        <v>138</v>
      </c>
      <c r="E65" s="37">
        <v>2020</v>
      </c>
      <c r="F65" s="23"/>
      <c r="G65" s="17">
        <v>289940</v>
      </c>
      <c r="H65" s="30"/>
      <c r="I65" s="17">
        <v>289940</v>
      </c>
      <c r="J65" s="17">
        <v>0</v>
      </c>
      <c r="K65" s="30"/>
      <c r="L65" s="17">
        <v>0</v>
      </c>
      <c r="M65" s="17">
        <v>0</v>
      </c>
      <c r="N65" s="30"/>
      <c r="P65" s="217"/>
    </row>
    <row r="66" spans="2:16" x14ac:dyDescent="0.3">
      <c r="B66" s="4" t="s">
        <v>324</v>
      </c>
      <c r="C66" s="11" t="s">
        <v>20</v>
      </c>
      <c r="D66" s="11" t="s">
        <v>102</v>
      </c>
      <c r="E66" s="36" t="s">
        <v>407</v>
      </c>
      <c r="F66" s="22"/>
      <c r="G66" s="16">
        <v>45498089</v>
      </c>
      <c r="H66" s="29"/>
      <c r="I66" s="16">
        <v>21079366</v>
      </c>
      <c r="J66" s="16">
        <v>18587657</v>
      </c>
      <c r="K66" s="29"/>
      <c r="L66" s="16">
        <v>5831066</v>
      </c>
      <c r="M66" s="16">
        <v>0</v>
      </c>
      <c r="N66" s="29"/>
      <c r="P66" s="217"/>
    </row>
    <row r="67" spans="2:16" x14ac:dyDescent="0.3">
      <c r="B67" s="4" t="s">
        <v>324</v>
      </c>
      <c r="C67" s="33" t="s">
        <v>20</v>
      </c>
      <c r="D67" s="9" t="s">
        <v>139</v>
      </c>
      <c r="E67" s="38">
        <v>2020</v>
      </c>
      <c r="F67" s="23"/>
      <c r="G67" s="18">
        <v>20089773</v>
      </c>
      <c r="H67" s="30"/>
      <c r="I67" s="18">
        <v>15517976</v>
      </c>
      <c r="J67" s="18">
        <v>2575277</v>
      </c>
      <c r="K67" s="30"/>
      <c r="L67" s="18">
        <v>1996520</v>
      </c>
      <c r="M67" s="18">
        <v>0</v>
      </c>
      <c r="N67" s="30"/>
      <c r="P67" s="217"/>
    </row>
    <row r="68" spans="2:16" x14ac:dyDescent="0.3">
      <c r="B68" s="4" t="s">
        <v>324</v>
      </c>
      <c r="C68" s="33" t="s">
        <v>20</v>
      </c>
      <c r="D68" s="9" t="s">
        <v>140</v>
      </c>
      <c r="E68" s="38">
        <v>2020</v>
      </c>
      <c r="F68" s="23"/>
      <c r="G68" s="18">
        <v>25408316</v>
      </c>
      <c r="H68" s="30"/>
      <c r="I68" s="18">
        <v>5561390</v>
      </c>
      <c r="J68" s="18">
        <v>16012380</v>
      </c>
      <c r="K68" s="30"/>
      <c r="L68" s="18">
        <v>3834546</v>
      </c>
      <c r="M68" s="18">
        <v>0</v>
      </c>
      <c r="N68" s="30"/>
      <c r="P68" s="217"/>
    </row>
    <row r="69" spans="2:16" x14ac:dyDescent="0.3">
      <c r="B69" s="4" t="s">
        <v>324</v>
      </c>
      <c r="C69" s="33" t="s">
        <v>20</v>
      </c>
      <c r="D69" s="9" t="s">
        <v>141</v>
      </c>
      <c r="E69" s="38" t="s">
        <v>407</v>
      </c>
      <c r="F69" s="23"/>
      <c r="G69" s="18">
        <v>0</v>
      </c>
      <c r="H69" s="30"/>
      <c r="I69" s="18">
        <v>0</v>
      </c>
      <c r="J69" s="18">
        <v>0</v>
      </c>
      <c r="K69" s="30"/>
      <c r="L69" s="18">
        <v>0</v>
      </c>
      <c r="M69" s="18">
        <v>0</v>
      </c>
      <c r="N69" s="30"/>
      <c r="P69" s="217"/>
    </row>
    <row r="70" spans="2:16" x14ac:dyDescent="0.3">
      <c r="B70" s="4" t="s">
        <v>324</v>
      </c>
      <c r="C70" s="32" t="s">
        <v>20</v>
      </c>
      <c r="D70" s="10" t="s">
        <v>142</v>
      </c>
      <c r="E70" s="37">
        <v>2020</v>
      </c>
      <c r="F70" s="23"/>
      <c r="G70" s="17">
        <v>0</v>
      </c>
      <c r="H70" s="30"/>
      <c r="I70" s="17">
        <v>0</v>
      </c>
      <c r="J70" s="17">
        <v>0</v>
      </c>
      <c r="K70" s="30"/>
      <c r="L70" s="17">
        <v>0</v>
      </c>
      <c r="M70" s="17">
        <v>0</v>
      </c>
      <c r="N70" s="30"/>
      <c r="P70" s="217"/>
    </row>
    <row r="71" spans="2:16" x14ac:dyDescent="0.3">
      <c r="B71" s="4" t="s">
        <v>325</v>
      </c>
      <c r="C71" s="11" t="s">
        <v>21</v>
      </c>
      <c r="D71" s="11" t="s">
        <v>102</v>
      </c>
      <c r="E71" s="36" t="s">
        <v>407</v>
      </c>
      <c r="F71" s="22"/>
      <c r="G71" s="16">
        <v>46664270</v>
      </c>
      <c r="H71" s="29"/>
      <c r="I71" s="16">
        <v>40248615</v>
      </c>
      <c r="J71" s="16">
        <v>674383</v>
      </c>
      <c r="K71" s="29"/>
      <c r="L71" s="16">
        <v>5741272</v>
      </c>
      <c r="M71" s="16">
        <v>0</v>
      </c>
      <c r="N71" s="29"/>
      <c r="P71" s="217"/>
    </row>
    <row r="72" spans="2:16" x14ac:dyDescent="0.3">
      <c r="B72" s="4" t="s">
        <v>325</v>
      </c>
      <c r="C72" s="33" t="s">
        <v>21</v>
      </c>
      <c r="D72" s="9" t="s">
        <v>143</v>
      </c>
      <c r="E72" s="38">
        <v>2019</v>
      </c>
      <c r="F72" s="23"/>
      <c r="G72" s="18">
        <v>31983000</v>
      </c>
      <c r="H72" s="30"/>
      <c r="I72" s="18">
        <v>31983000</v>
      </c>
      <c r="J72" s="18">
        <v>0</v>
      </c>
      <c r="K72" s="30"/>
      <c r="L72" s="18">
        <v>0</v>
      </c>
      <c r="M72" s="18">
        <v>0</v>
      </c>
      <c r="N72" s="30"/>
      <c r="P72" s="217"/>
    </row>
    <row r="73" spans="2:16" x14ac:dyDescent="0.3">
      <c r="B73" s="4" t="s">
        <v>325</v>
      </c>
      <c r="C73" s="33" t="s">
        <v>21</v>
      </c>
      <c r="D73" s="9" t="s">
        <v>144</v>
      </c>
      <c r="E73" s="38">
        <v>2019</v>
      </c>
      <c r="F73" s="23"/>
      <c r="G73" s="18">
        <v>11068356</v>
      </c>
      <c r="H73" s="30"/>
      <c r="I73" s="18">
        <v>8035689</v>
      </c>
      <c r="J73" s="18">
        <v>674383</v>
      </c>
      <c r="K73" s="30"/>
      <c r="L73" s="18">
        <v>2358284</v>
      </c>
      <c r="M73" s="18">
        <v>0</v>
      </c>
      <c r="N73" s="30"/>
      <c r="P73" s="217"/>
    </row>
    <row r="74" spans="2:16" x14ac:dyDescent="0.3">
      <c r="B74" s="4" t="s">
        <v>325</v>
      </c>
      <c r="C74" s="32" t="s">
        <v>21</v>
      </c>
      <c r="D74" s="10" t="s">
        <v>145</v>
      </c>
      <c r="E74" s="37">
        <v>2020</v>
      </c>
      <c r="F74" s="23"/>
      <c r="G74" s="17">
        <v>3612914</v>
      </c>
      <c r="H74" s="30"/>
      <c r="I74" s="17">
        <v>229926</v>
      </c>
      <c r="J74" s="17">
        <v>0</v>
      </c>
      <c r="K74" s="30"/>
      <c r="L74" s="17">
        <v>3382988</v>
      </c>
      <c r="M74" s="17">
        <v>0</v>
      </c>
      <c r="N74" s="30"/>
      <c r="P74" s="217"/>
    </row>
    <row r="75" spans="2:16" x14ac:dyDescent="0.3">
      <c r="B75" s="4" t="s">
        <v>326</v>
      </c>
      <c r="C75" s="11" t="s">
        <v>22</v>
      </c>
      <c r="D75" s="11" t="s">
        <v>102</v>
      </c>
      <c r="E75" s="36" t="s">
        <v>407</v>
      </c>
      <c r="F75" s="22"/>
      <c r="G75" s="16">
        <v>34932060</v>
      </c>
      <c r="H75" s="29"/>
      <c r="I75" s="16">
        <v>16819938</v>
      </c>
      <c r="J75" s="16">
        <v>8325002</v>
      </c>
      <c r="K75" s="29"/>
      <c r="L75" s="16">
        <v>9078514</v>
      </c>
      <c r="M75" s="16">
        <v>708606</v>
      </c>
      <c r="N75" s="29"/>
      <c r="P75" s="217"/>
    </row>
    <row r="76" spans="2:16" x14ac:dyDescent="0.3">
      <c r="B76" s="4" t="s">
        <v>326</v>
      </c>
      <c r="C76" s="33" t="s">
        <v>22</v>
      </c>
      <c r="D76" s="9" t="s">
        <v>147</v>
      </c>
      <c r="E76" s="38">
        <v>2019</v>
      </c>
      <c r="F76" s="23"/>
      <c r="G76" s="18">
        <v>33365760</v>
      </c>
      <c r="H76" s="30"/>
      <c r="I76" s="18">
        <v>16113638</v>
      </c>
      <c r="J76" s="18">
        <v>8225002</v>
      </c>
      <c r="K76" s="30"/>
      <c r="L76" s="18">
        <v>8318514</v>
      </c>
      <c r="M76" s="18">
        <v>708606</v>
      </c>
      <c r="N76" s="30"/>
      <c r="P76" s="217"/>
    </row>
    <row r="77" spans="2:16" x14ac:dyDescent="0.3">
      <c r="B77" s="4" t="s">
        <v>326</v>
      </c>
      <c r="C77" s="33" t="s">
        <v>22</v>
      </c>
      <c r="D77" s="9" t="s">
        <v>146</v>
      </c>
      <c r="E77" s="38">
        <v>2020</v>
      </c>
      <c r="F77" s="23"/>
      <c r="G77" s="18">
        <v>395000</v>
      </c>
      <c r="H77" s="30"/>
      <c r="I77" s="18">
        <v>335000</v>
      </c>
      <c r="J77" s="18">
        <v>0</v>
      </c>
      <c r="K77" s="30"/>
      <c r="L77" s="18">
        <v>60000</v>
      </c>
      <c r="M77" s="18">
        <v>0</v>
      </c>
      <c r="N77" s="30"/>
      <c r="P77" s="217"/>
    </row>
    <row r="78" spans="2:16" x14ac:dyDescent="0.3">
      <c r="B78" s="4" t="s">
        <v>326</v>
      </c>
      <c r="C78" s="32" t="s">
        <v>22</v>
      </c>
      <c r="D78" s="10" t="s">
        <v>148</v>
      </c>
      <c r="E78" s="37">
        <v>2020</v>
      </c>
      <c r="F78" s="23"/>
      <c r="G78" s="17">
        <v>1171300</v>
      </c>
      <c r="H78" s="30"/>
      <c r="I78" s="17">
        <v>371300</v>
      </c>
      <c r="J78" s="17">
        <v>100000</v>
      </c>
      <c r="K78" s="30"/>
      <c r="L78" s="17">
        <v>700000</v>
      </c>
      <c r="M78" s="17">
        <v>0</v>
      </c>
      <c r="N78" s="30"/>
      <c r="P78" s="217"/>
    </row>
    <row r="79" spans="2:16" x14ac:dyDescent="0.3">
      <c r="B79" s="4" t="s">
        <v>327</v>
      </c>
      <c r="C79" s="11" t="s">
        <v>23</v>
      </c>
      <c r="D79" s="11" t="s">
        <v>102</v>
      </c>
      <c r="E79" s="36" t="s">
        <v>407</v>
      </c>
      <c r="F79" s="22"/>
      <c r="G79" s="16">
        <v>94310824</v>
      </c>
      <c r="H79" s="29"/>
      <c r="I79" s="16">
        <v>32942774</v>
      </c>
      <c r="J79" s="16">
        <v>23863016</v>
      </c>
      <c r="K79" s="29"/>
      <c r="L79" s="16">
        <v>36000034</v>
      </c>
      <c r="M79" s="16">
        <v>1505000</v>
      </c>
      <c r="N79" s="29"/>
      <c r="P79" s="217"/>
    </row>
    <row r="80" spans="2:16" x14ac:dyDescent="0.3">
      <c r="B80" s="4" t="s">
        <v>327</v>
      </c>
      <c r="C80" s="33" t="s">
        <v>23</v>
      </c>
      <c r="D80" s="9" t="s">
        <v>150</v>
      </c>
      <c r="E80" s="38">
        <v>2019</v>
      </c>
      <c r="F80" s="23"/>
      <c r="G80" s="18">
        <v>91481019</v>
      </c>
      <c r="H80" s="30"/>
      <c r="I80" s="18">
        <v>30150300</v>
      </c>
      <c r="J80" s="18">
        <v>23825685</v>
      </c>
      <c r="K80" s="30"/>
      <c r="L80" s="18">
        <v>36000034</v>
      </c>
      <c r="M80" s="18">
        <v>1505000</v>
      </c>
      <c r="N80" s="30"/>
      <c r="P80" s="217"/>
    </row>
    <row r="81" spans="2:16" x14ac:dyDescent="0.3">
      <c r="B81" s="4" t="s">
        <v>327</v>
      </c>
      <c r="C81" s="32" t="s">
        <v>23</v>
      </c>
      <c r="D81" s="10" t="s">
        <v>149</v>
      </c>
      <c r="E81" s="37">
        <v>2019</v>
      </c>
      <c r="F81" s="23"/>
      <c r="G81" s="17">
        <v>2829805</v>
      </c>
      <c r="H81" s="30"/>
      <c r="I81" s="17">
        <v>2792474</v>
      </c>
      <c r="J81" s="17">
        <v>37331</v>
      </c>
      <c r="K81" s="30"/>
      <c r="L81" s="17">
        <v>0</v>
      </c>
      <c r="M81" s="17">
        <v>0</v>
      </c>
      <c r="N81" s="30"/>
      <c r="P81" s="217"/>
    </row>
    <row r="82" spans="2:16" x14ac:dyDescent="0.3">
      <c r="B82" s="4" t="s">
        <v>328</v>
      </c>
      <c r="C82" s="11" t="s">
        <v>24</v>
      </c>
      <c r="D82" s="11" t="s">
        <v>102</v>
      </c>
      <c r="E82" s="36" t="s">
        <v>407</v>
      </c>
      <c r="F82" s="22"/>
      <c r="G82" s="16">
        <v>23999510</v>
      </c>
      <c r="H82" s="29"/>
      <c r="I82" s="16">
        <v>23925579</v>
      </c>
      <c r="J82" s="16">
        <v>0</v>
      </c>
      <c r="K82" s="29"/>
      <c r="L82" s="16">
        <v>73931</v>
      </c>
      <c r="M82" s="16">
        <v>0</v>
      </c>
      <c r="N82" s="29"/>
      <c r="P82" s="217"/>
    </row>
    <row r="83" spans="2:16" x14ac:dyDescent="0.3">
      <c r="B83" s="4" t="s">
        <v>328</v>
      </c>
      <c r="C83" s="33" t="s">
        <v>24</v>
      </c>
      <c r="D83" s="9" t="s">
        <v>151</v>
      </c>
      <c r="E83" s="38">
        <v>2020</v>
      </c>
      <c r="F83" s="23"/>
      <c r="G83" s="18">
        <v>23236793</v>
      </c>
      <c r="H83" s="30"/>
      <c r="I83" s="18">
        <v>23236793</v>
      </c>
      <c r="J83" s="18">
        <v>0</v>
      </c>
      <c r="K83" s="30"/>
      <c r="L83" s="18">
        <v>0</v>
      </c>
      <c r="M83" s="18">
        <v>0</v>
      </c>
      <c r="N83" s="30"/>
      <c r="P83" s="217"/>
    </row>
    <row r="84" spans="2:16" x14ac:dyDescent="0.3">
      <c r="B84" s="4" t="s">
        <v>328</v>
      </c>
      <c r="C84" s="32" t="s">
        <v>24</v>
      </c>
      <c r="D84" s="10" t="s">
        <v>152</v>
      </c>
      <c r="E84" s="37">
        <v>2020</v>
      </c>
      <c r="F84" s="23"/>
      <c r="G84" s="17">
        <v>762717</v>
      </c>
      <c r="H84" s="30"/>
      <c r="I84" s="17">
        <v>688786</v>
      </c>
      <c r="J84" s="17">
        <v>0</v>
      </c>
      <c r="K84" s="30"/>
      <c r="L84" s="17">
        <v>73931</v>
      </c>
      <c r="M84" s="17">
        <v>0</v>
      </c>
      <c r="N84" s="30"/>
      <c r="P84" s="217"/>
    </row>
    <row r="85" spans="2:16" x14ac:dyDescent="0.3">
      <c r="B85" s="4" t="s">
        <v>329</v>
      </c>
      <c r="C85" s="11" t="s">
        <v>25</v>
      </c>
      <c r="D85" s="11" t="s">
        <v>102</v>
      </c>
      <c r="E85" s="36" t="s">
        <v>407</v>
      </c>
      <c r="F85" s="22"/>
      <c r="G85" s="16">
        <v>105458247</v>
      </c>
      <c r="H85" s="29"/>
      <c r="I85" s="16">
        <v>31363178</v>
      </c>
      <c r="J85" s="16">
        <v>34609874</v>
      </c>
      <c r="K85" s="29"/>
      <c r="L85" s="16">
        <v>39365794</v>
      </c>
      <c r="M85" s="16">
        <v>119401</v>
      </c>
      <c r="N85" s="29"/>
      <c r="P85" s="217"/>
    </row>
    <row r="86" spans="2:16" x14ac:dyDescent="0.3">
      <c r="B86" s="4" t="s">
        <v>329</v>
      </c>
      <c r="C86" s="32" t="s">
        <v>25</v>
      </c>
      <c r="D86" s="10" t="s">
        <v>153</v>
      </c>
      <c r="E86" s="37">
        <v>2019</v>
      </c>
      <c r="F86" s="23"/>
      <c r="G86" s="17">
        <v>105458247</v>
      </c>
      <c r="H86" s="30"/>
      <c r="I86" s="17">
        <v>31363178</v>
      </c>
      <c r="J86" s="17">
        <v>34609874</v>
      </c>
      <c r="K86" s="30"/>
      <c r="L86" s="17">
        <v>39365794</v>
      </c>
      <c r="M86" s="17">
        <v>119401</v>
      </c>
      <c r="N86" s="30"/>
      <c r="P86" s="217"/>
    </row>
    <row r="87" spans="2:16" x14ac:dyDescent="0.3">
      <c r="B87" s="4" t="s">
        <v>330</v>
      </c>
      <c r="C87" s="11" t="s">
        <v>26</v>
      </c>
      <c r="D87" s="11" t="s">
        <v>102</v>
      </c>
      <c r="E87" s="36" t="s">
        <v>407</v>
      </c>
      <c r="F87" s="22"/>
      <c r="G87" s="16">
        <v>108400875</v>
      </c>
      <c r="H87" s="29"/>
      <c r="I87" s="16">
        <v>53099889</v>
      </c>
      <c r="J87" s="16">
        <v>34227950</v>
      </c>
      <c r="K87" s="29"/>
      <c r="L87" s="16">
        <v>15926788</v>
      </c>
      <c r="M87" s="16">
        <v>5146248</v>
      </c>
      <c r="N87" s="29"/>
      <c r="P87" s="217"/>
    </row>
    <row r="88" spans="2:16" x14ac:dyDescent="0.3">
      <c r="B88" s="4" t="s">
        <v>330</v>
      </c>
      <c r="C88" s="32" t="s">
        <v>26</v>
      </c>
      <c r="D88" s="10" t="s">
        <v>154</v>
      </c>
      <c r="E88" s="37">
        <v>2019</v>
      </c>
      <c r="F88" s="23"/>
      <c r="G88" s="17">
        <v>108400875</v>
      </c>
      <c r="H88" s="30"/>
      <c r="I88" s="17">
        <v>53099889</v>
      </c>
      <c r="J88" s="17">
        <v>34227950</v>
      </c>
      <c r="K88" s="30"/>
      <c r="L88" s="17">
        <v>15926788</v>
      </c>
      <c r="M88" s="17">
        <v>5146248</v>
      </c>
      <c r="N88" s="30"/>
      <c r="P88" s="217"/>
    </row>
    <row r="89" spans="2:16" x14ac:dyDescent="0.3">
      <c r="B89" s="4" t="s">
        <v>331</v>
      </c>
      <c r="C89" s="11" t="s">
        <v>27</v>
      </c>
      <c r="D89" s="11" t="s">
        <v>102</v>
      </c>
      <c r="E89" s="36" t="s">
        <v>407</v>
      </c>
      <c r="F89" s="22"/>
      <c r="G89" s="16">
        <v>21097060</v>
      </c>
      <c r="H89" s="29"/>
      <c r="I89" s="16">
        <v>5325893</v>
      </c>
      <c r="J89" s="16">
        <v>4748217</v>
      </c>
      <c r="K89" s="29"/>
      <c r="L89" s="16">
        <v>10994950</v>
      </c>
      <c r="M89" s="16">
        <v>28000</v>
      </c>
      <c r="N89" s="29"/>
      <c r="P89" s="217"/>
    </row>
    <row r="90" spans="2:16" x14ac:dyDescent="0.3">
      <c r="B90" s="4" t="s">
        <v>331</v>
      </c>
      <c r="C90" s="33" t="s">
        <v>27</v>
      </c>
      <c r="D90" s="9" t="s">
        <v>155</v>
      </c>
      <c r="E90" s="38">
        <v>2020</v>
      </c>
      <c r="F90" s="23"/>
      <c r="G90" s="18">
        <v>21097060</v>
      </c>
      <c r="H90" s="30"/>
      <c r="I90" s="18">
        <v>5325893</v>
      </c>
      <c r="J90" s="18">
        <v>4748217</v>
      </c>
      <c r="K90" s="30"/>
      <c r="L90" s="18">
        <v>10994950</v>
      </c>
      <c r="M90" s="18">
        <v>28000</v>
      </c>
      <c r="N90" s="30"/>
      <c r="P90" s="217"/>
    </row>
    <row r="91" spans="2:16" x14ac:dyDescent="0.3">
      <c r="B91" s="4" t="s">
        <v>331</v>
      </c>
      <c r="C91" s="32" t="s">
        <v>27</v>
      </c>
      <c r="D91" s="10" t="s">
        <v>156</v>
      </c>
      <c r="E91" s="37">
        <v>2019</v>
      </c>
      <c r="F91" s="23"/>
      <c r="G91" s="17">
        <v>0</v>
      </c>
      <c r="H91" s="30"/>
      <c r="I91" s="17">
        <v>0</v>
      </c>
      <c r="J91" s="17">
        <v>0</v>
      </c>
      <c r="K91" s="30"/>
      <c r="L91" s="17">
        <v>0</v>
      </c>
      <c r="M91" s="17">
        <v>0</v>
      </c>
      <c r="N91" s="30"/>
      <c r="P91" s="217"/>
    </row>
    <row r="92" spans="2:16" x14ac:dyDescent="0.3">
      <c r="B92" s="4" t="s">
        <v>332</v>
      </c>
      <c r="C92" s="11" t="s">
        <v>28</v>
      </c>
      <c r="D92" s="11" t="s">
        <v>102</v>
      </c>
      <c r="E92" s="36" t="s">
        <v>407</v>
      </c>
      <c r="F92" s="22"/>
      <c r="G92" s="16">
        <v>28857842</v>
      </c>
      <c r="H92" s="29"/>
      <c r="I92" s="16">
        <v>4563768</v>
      </c>
      <c r="J92" s="16">
        <v>0</v>
      </c>
      <c r="K92" s="29"/>
      <c r="L92" s="16">
        <v>24294074</v>
      </c>
      <c r="M92" s="16">
        <v>0</v>
      </c>
      <c r="N92" s="29"/>
      <c r="P92" s="217"/>
    </row>
    <row r="93" spans="2:16" x14ac:dyDescent="0.3">
      <c r="B93" s="4" t="s">
        <v>332</v>
      </c>
      <c r="C93" s="33" t="s">
        <v>28</v>
      </c>
      <c r="D93" s="9" t="s">
        <v>157</v>
      </c>
      <c r="E93" s="38" t="s">
        <v>409</v>
      </c>
      <c r="F93" s="23"/>
      <c r="G93" s="18">
        <v>28797842</v>
      </c>
      <c r="H93" s="30"/>
      <c r="I93" s="18">
        <v>4503768</v>
      </c>
      <c r="J93" s="18">
        <v>0</v>
      </c>
      <c r="K93" s="30"/>
      <c r="L93" s="18">
        <v>24294074</v>
      </c>
      <c r="M93" s="18">
        <v>0</v>
      </c>
      <c r="N93" s="30"/>
      <c r="P93" s="217"/>
    </row>
    <row r="94" spans="2:16" x14ac:dyDescent="0.3">
      <c r="B94" s="4" t="s">
        <v>332</v>
      </c>
      <c r="C94" s="32" t="s">
        <v>28</v>
      </c>
      <c r="D94" s="10" t="s">
        <v>158</v>
      </c>
      <c r="E94" s="37">
        <v>2020</v>
      </c>
      <c r="F94" s="23"/>
      <c r="G94" s="17">
        <v>60000</v>
      </c>
      <c r="H94" s="30"/>
      <c r="I94" s="17">
        <v>60000</v>
      </c>
      <c r="J94" s="17">
        <v>0</v>
      </c>
      <c r="K94" s="30"/>
      <c r="L94" s="17">
        <v>0</v>
      </c>
      <c r="M94" s="17">
        <v>0</v>
      </c>
      <c r="N94" s="30"/>
      <c r="P94" s="217"/>
    </row>
    <row r="95" spans="2:16" x14ac:dyDescent="0.3">
      <c r="B95" s="4" t="s">
        <v>333</v>
      </c>
      <c r="C95" s="11" t="s">
        <v>29</v>
      </c>
      <c r="D95" s="11" t="s">
        <v>102</v>
      </c>
      <c r="E95" s="36" t="s">
        <v>407</v>
      </c>
      <c r="F95" s="22"/>
      <c r="G95" s="16">
        <v>22084268</v>
      </c>
      <c r="H95" s="29"/>
      <c r="I95" s="16">
        <v>8702848</v>
      </c>
      <c r="J95" s="16">
        <v>8927420</v>
      </c>
      <c r="K95" s="29"/>
      <c r="L95" s="16">
        <v>4454000</v>
      </c>
      <c r="M95" s="16">
        <v>0</v>
      </c>
      <c r="N95" s="29"/>
      <c r="P95" s="217"/>
    </row>
    <row r="96" spans="2:16" x14ac:dyDescent="0.3">
      <c r="B96" s="4" t="s">
        <v>333</v>
      </c>
      <c r="C96" s="32" t="s">
        <v>29</v>
      </c>
      <c r="D96" s="10" t="s">
        <v>159</v>
      </c>
      <c r="E96" s="37">
        <v>2020</v>
      </c>
      <c r="F96" s="23"/>
      <c r="G96" s="17">
        <v>22084268</v>
      </c>
      <c r="H96" s="30"/>
      <c r="I96" s="17">
        <v>8702848</v>
      </c>
      <c r="J96" s="17">
        <v>8927420</v>
      </c>
      <c r="K96" s="30"/>
      <c r="L96" s="17">
        <v>4454000</v>
      </c>
      <c r="M96" s="17">
        <v>0</v>
      </c>
      <c r="N96" s="30"/>
      <c r="P96" s="217"/>
    </row>
    <row r="97" spans="2:16" x14ac:dyDescent="0.3">
      <c r="B97" s="4" t="s">
        <v>334</v>
      </c>
      <c r="C97" s="11" t="s">
        <v>30</v>
      </c>
      <c r="D97" s="11" t="s">
        <v>102</v>
      </c>
      <c r="E97" s="36" t="s">
        <v>407</v>
      </c>
      <c r="F97" s="22"/>
      <c r="G97" s="16">
        <v>31381160</v>
      </c>
      <c r="H97" s="29"/>
      <c r="I97" s="16">
        <v>16252001</v>
      </c>
      <c r="J97" s="16">
        <v>13107066</v>
      </c>
      <c r="K97" s="29"/>
      <c r="L97" s="16">
        <v>2022093</v>
      </c>
      <c r="M97" s="16">
        <v>0</v>
      </c>
      <c r="N97" s="29"/>
      <c r="P97" s="217"/>
    </row>
    <row r="98" spans="2:16" x14ac:dyDescent="0.3">
      <c r="B98" s="4" t="s">
        <v>334</v>
      </c>
      <c r="C98" s="33" t="s">
        <v>30</v>
      </c>
      <c r="D98" s="9" t="s">
        <v>161</v>
      </c>
      <c r="E98" s="38">
        <v>2020</v>
      </c>
      <c r="F98" s="23"/>
      <c r="G98" s="18">
        <v>30269580</v>
      </c>
      <c r="H98" s="30"/>
      <c r="I98" s="18">
        <v>15465967</v>
      </c>
      <c r="J98" s="18">
        <v>13107066</v>
      </c>
      <c r="K98" s="30"/>
      <c r="L98" s="18">
        <v>1696547</v>
      </c>
      <c r="M98" s="18">
        <v>0</v>
      </c>
      <c r="N98" s="30"/>
      <c r="P98" s="217"/>
    </row>
    <row r="99" spans="2:16" x14ac:dyDescent="0.3">
      <c r="B99" s="4" t="s">
        <v>334</v>
      </c>
      <c r="C99" s="33" t="s">
        <v>30</v>
      </c>
      <c r="D99" s="9" t="s">
        <v>160</v>
      </c>
      <c r="E99" s="38">
        <v>2020</v>
      </c>
      <c r="F99" s="23"/>
      <c r="G99" s="18">
        <v>28481</v>
      </c>
      <c r="H99" s="30"/>
      <c r="I99" s="18">
        <v>28481</v>
      </c>
      <c r="J99" s="18">
        <v>0</v>
      </c>
      <c r="K99" s="30"/>
      <c r="L99" s="18">
        <v>0</v>
      </c>
      <c r="M99" s="18">
        <v>0</v>
      </c>
      <c r="N99" s="30"/>
      <c r="P99" s="217"/>
    </row>
    <row r="100" spans="2:16" x14ac:dyDescent="0.3">
      <c r="B100" s="4" t="s">
        <v>334</v>
      </c>
      <c r="C100" s="32" t="s">
        <v>30</v>
      </c>
      <c r="D100" s="10" t="s">
        <v>162</v>
      </c>
      <c r="E100" s="37">
        <v>2020</v>
      </c>
      <c r="F100" s="23"/>
      <c r="G100" s="17">
        <v>1083099</v>
      </c>
      <c r="H100" s="30"/>
      <c r="I100" s="17">
        <v>757553</v>
      </c>
      <c r="J100" s="17">
        <v>0</v>
      </c>
      <c r="K100" s="30"/>
      <c r="L100" s="17">
        <v>325546</v>
      </c>
      <c r="M100" s="17">
        <v>0</v>
      </c>
      <c r="N100" s="30"/>
      <c r="P100" s="217"/>
    </row>
    <row r="101" spans="2:16" x14ac:dyDescent="0.3">
      <c r="B101" s="4" t="s">
        <v>335</v>
      </c>
      <c r="C101" s="11" t="s">
        <v>31</v>
      </c>
      <c r="D101" s="11" t="s">
        <v>102</v>
      </c>
      <c r="E101" s="36" t="s">
        <v>407</v>
      </c>
      <c r="F101" s="22"/>
      <c r="G101" s="16">
        <v>85777975</v>
      </c>
      <c r="H101" s="29"/>
      <c r="I101" s="16">
        <v>56167792</v>
      </c>
      <c r="J101" s="16">
        <v>0</v>
      </c>
      <c r="K101" s="29"/>
      <c r="L101" s="16">
        <v>28847338</v>
      </c>
      <c r="M101" s="16">
        <v>762845</v>
      </c>
      <c r="N101" s="29"/>
      <c r="P101" s="217"/>
    </row>
    <row r="102" spans="2:16" x14ac:dyDescent="0.3">
      <c r="B102" s="4" t="s">
        <v>335</v>
      </c>
      <c r="C102" s="33" t="s">
        <v>31</v>
      </c>
      <c r="D102" s="9" t="s">
        <v>163</v>
      </c>
      <c r="E102" s="38">
        <v>2020</v>
      </c>
      <c r="F102" s="23"/>
      <c r="G102" s="18">
        <v>81832417</v>
      </c>
      <c r="H102" s="30"/>
      <c r="I102" s="18">
        <v>52222234</v>
      </c>
      <c r="J102" s="18">
        <v>0</v>
      </c>
      <c r="K102" s="30"/>
      <c r="L102" s="18">
        <v>28847338</v>
      </c>
      <c r="M102" s="18">
        <v>762845</v>
      </c>
      <c r="N102" s="30"/>
      <c r="P102" s="217"/>
    </row>
    <row r="103" spans="2:16" x14ac:dyDescent="0.3">
      <c r="B103" s="4" t="s">
        <v>335</v>
      </c>
      <c r="C103" s="32" t="s">
        <v>31</v>
      </c>
      <c r="D103" s="10" t="s">
        <v>164</v>
      </c>
      <c r="E103" s="37">
        <v>2019</v>
      </c>
      <c r="F103" s="23"/>
      <c r="G103" s="17">
        <v>3945558</v>
      </c>
      <c r="H103" s="30"/>
      <c r="I103" s="17">
        <v>3945558</v>
      </c>
      <c r="J103" s="17">
        <v>0</v>
      </c>
      <c r="K103" s="30"/>
      <c r="L103" s="17">
        <v>0</v>
      </c>
      <c r="M103" s="17">
        <v>0</v>
      </c>
      <c r="N103" s="30"/>
      <c r="P103" s="217"/>
    </row>
    <row r="104" spans="2:16" x14ac:dyDescent="0.3">
      <c r="B104" s="4" t="s">
        <v>336</v>
      </c>
      <c r="C104" s="11" t="s">
        <v>32</v>
      </c>
      <c r="D104" s="11" t="s">
        <v>102</v>
      </c>
      <c r="E104" s="36" t="s">
        <v>407</v>
      </c>
      <c r="F104" s="22"/>
      <c r="G104" s="16">
        <v>30508059</v>
      </c>
      <c r="H104" s="29"/>
      <c r="I104" s="16">
        <v>13015949</v>
      </c>
      <c r="J104" s="16">
        <v>12447789</v>
      </c>
      <c r="K104" s="29"/>
      <c r="L104" s="16">
        <v>5044321</v>
      </c>
      <c r="M104" s="16">
        <v>0</v>
      </c>
      <c r="N104" s="29"/>
      <c r="P104" s="217"/>
    </row>
    <row r="105" spans="2:16" x14ac:dyDescent="0.3">
      <c r="B105" s="4" t="s">
        <v>336</v>
      </c>
      <c r="C105" s="33" t="s">
        <v>32</v>
      </c>
      <c r="D105" s="9" t="s">
        <v>166</v>
      </c>
      <c r="E105" s="38" t="s">
        <v>409</v>
      </c>
      <c r="F105" s="23"/>
      <c r="G105" s="18">
        <v>27898730</v>
      </c>
      <c r="H105" s="30"/>
      <c r="I105" s="18">
        <v>10832996</v>
      </c>
      <c r="J105" s="18">
        <v>12310156</v>
      </c>
      <c r="K105" s="30"/>
      <c r="L105" s="18">
        <v>4755578</v>
      </c>
      <c r="M105" s="18">
        <v>0</v>
      </c>
      <c r="N105" s="30"/>
      <c r="P105" s="217"/>
    </row>
    <row r="106" spans="2:16" x14ac:dyDescent="0.3">
      <c r="B106" s="4" t="s">
        <v>336</v>
      </c>
      <c r="C106" s="32" t="s">
        <v>32</v>
      </c>
      <c r="D106" s="10" t="s">
        <v>165</v>
      </c>
      <c r="E106" s="37">
        <v>2019</v>
      </c>
      <c r="F106" s="23"/>
      <c r="G106" s="17">
        <v>2609329</v>
      </c>
      <c r="H106" s="30"/>
      <c r="I106" s="17">
        <v>2182953</v>
      </c>
      <c r="J106" s="17">
        <v>137633</v>
      </c>
      <c r="K106" s="30"/>
      <c r="L106" s="17">
        <v>288743</v>
      </c>
      <c r="M106" s="17">
        <v>0</v>
      </c>
      <c r="N106" s="30"/>
      <c r="P106" s="217"/>
    </row>
    <row r="107" spans="2:16" x14ac:dyDescent="0.3">
      <c r="B107" s="4" t="s">
        <v>337</v>
      </c>
      <c r="C107" s="11" t="s">
        <v>33</v>
      </c>
      <c r="D107" s="11" t="s">
        <v>102</v>
      </c>
      <c r="E107" s="36" t="s">
        <v>407</v>
      </c>
      <c r="F107" s="22"/>
      <c r="G107" s="16">
        <v>19589087</v>
      </c>
      <c r="H107" s="29"/>
      <c r="I107" s="16">
        <v>17869746</v>
      </c>
      <c r="J107" s="16">
        <v>0</v>
      </c>
      <c r="K107" s="29"/>
      <c r="L107" s="16">
        <v>1719341</v>
      </c>
      <c r="M107" s="16">
        <v>0</v>
      </c>
      <c r="N107" s="29"/>
      <c r="P107" s="217"/>
    </row>
    <row r="108" spans="2:16" x14ac:dyDescent="0.3">
      <c r="B108" s="4" t="s">
        <v>337</v>
      </c>
      <c r="C108" s="33" t="s">
        <v>33</v>
      </c>
      <c r="D108" s="9" t="s">
        <v>168</v>
      </c>
      <c r="E108" s="38">
        <v>2020</v>
      </c>
      <c r="F108" s="23"/>
      <c r="G108" s="18">
        <v>19546950</v>
      </c>
      <c r="H108" s="30"/>
      <c r="I108" s="18">
        <v>17827609</v>
      </c>
      <c r="J108" s="18">
        <v>0</v>
      </c>
      <c r="K108" s="30"/>
      <c r="L108" s="18">
        <v>1719341</v>
      </c>
      <c r="M108" s="18">
        <v>0</v>
      </c>
      <c r="N108" s="30"/>
      <c r="P108" s="217"/>
    </row>
    <row r="109" spans="2:16" x14ac:dyDescent="0.3">
      <c r="B109" s="4" t="s">
        <v>337</v>
      </c>
      <c r="C109" s="32" t="s">
        <v>33</v>
      </c>
      <c r="D109" s="10" t="s">
        <v>167</v>
      </c>
      <c r="E109" s="37">
        <v>2019</v>
      </c>
      <c r="F109" s="23"/>
      <c r="G109" s="17">
        <v>42137</v>
      </c>
      <c r="H109" s="30"/>
      <c r="I109" s="17">
        <v>42137</v>
      </c>
      <c r="J109" s="17">
        <v>0</v>
      </c>
      <c r="K109" s="30"/>
      <c r="L109" s="17">
        <v>0</v>
      </c>
      <c r="M109" s="17">
        <v>0</v>
      </c>
      <c r="N109" s="30"/>
      <c r="P109" s="217"/>
    </row>
    <row r="110" spans="2:16" x14ac:dyDescent="0.3">
      <c r="B110" s="4" t="s">
        <v>338</v>
      </c>
      <c r="C110" s="11" t="s">
        <v>34</v>
      </c>
      <c r="D110" s="11" t="s">
        <v>102</v>
      </c>
      <c r="E110" s="36" t="s">
        <v>407</v>
      </c>
      <c r="F110" s="22"/>
      <c r="G110" s="16">
        <v>11959644</v>
      </c>
      <c r="H110" s="29"/>
      <c r="I110" s="16">
        <v>5832446</v>
      </c>
      <c r="J110" s="16">
        <v>5647233</v>
      </c>
      <c r="K110" s="29"/>
      <c r="L110" s="16">
        <v>479965</v>
      </c>
      <c r="M110" s="16">
        <v>0</v>
      </c>
      <c r="N110" s="29"/>
      <c r="P110" s="217"/>
    </row>
    <row r="111" spans="2:16" x14ac:dyDescent="0.3">
      <c r="B111" s="4" t="s">
        <v>338</v>
      </c>
      <c r="C111" s="32" t="s">
        <v>34</v>
      </c>
      <c r="D111" s="10" t="s">
        <v>169</v>
      </c>
      <c r="E111" s="37" t="s">
        <v>409</v>
      </c>
      <c r="F111" s="23"/>
      <c r="G111" s="17">
        <v>11959644</v>
      </c>
      <c r="H111" s="30"/>
      <c r="I111" s="17">
        <v>5832446</v>
      </c>
      <c r="J111" s="17">
        <v>5647233</v>
      </c>
      <c r="K111" s="30"/>
      <c r="L111" s="17">
        <v>479965</v>
      </c>
      <c r="M111" s="17">
        <v>0</v>
      </c>
      <c r="N111" s="30"/>
      <c r="P111" s="217"/>
    </row>
    <row r="112" spans="2:16" x14ac:dyDescent="0.3">
      <c r="B112" s="4" t="s">
        <v>339</v>
      </c>
      <c r="C112" s="11" t="s">
        <v>35</v>
      </c>
      <c r="D112" s="11" t="s">
        <v>102</v>
      </c>
      <c r="E112" s="36" t="s">
        <v>407</v>
      </c>
      <c r="F112" s="22"/>
      <c r="G112" s="16">
        <v>23005540</v>
      </c>
      <c r="H112" s="29"/>
      <c r="I112" s="16">
        <v>13958220</v>
      </c>
      <c r="J112" s="16">
        <v>9047320</v>
      </c>
      <c r="K112" s="29"/>
      <c r="L112" s="16">
        <v>0</v>
      </c>
      <c r="M112" s="16">
        <v>0</v>
      </c>
      <c r="N112" s="29"/>
      <c r="P112" s="217"/>
    </row>
    <row r="113" spans="2:16" x14ac:dyDescent="0.3">
      <c r="B113" s="4" t="s">
        <v>339</v>
      </c>
      <c r="C113" s="32" t="s">
        <v>35</v>
      </c>
      <c r="D113" s="10" t="s">
        <v>170</v>
      </c>
      <c r="E113" s="37">
        <v>2020</v>
      </c>
      <c r="F113" s="23"/>
      <c r="G113" s="17">
        <v>23005540</v>
      </c>
      <c r="H113" s="30"/>
      <c r="I113" s="17">
        <v>13958220</v>
      </c>
      <c r="J113" s="17">
        <v>9047320</v>
      </c>
      <c r="K113" s="30"/>
      <c r="L113" s="17">
        <v>0</v>
      </c>
      <c r="M113" s="17">
        <v>0</v>
      </c>
      <c r="N113" s="30"/>
      <c r="P113" s="217"/>
    </row>
    <row r="114" spans="2:16" x14ac:dyDescent="0.3">
      <c r="B114" s="4" t="s">
        <v>340</v>
      </c>
      <c r="C114" s="11" t="s">
        <v>36</v>
      </c>
      <c r="D114" s="11" t="s">
        <v>102</v>
      </c>
      <c r="E114" s="36" t="s">
        <v>407</v>
      </c>
      <c r="F114" s="22"/>
      <c r="G114" s="16">
        <v>10606348</v>
      </c>
      <c r="H114" s="29"/>
      <c r="I114" s="16">
        <v>7952269</v>
      </c>
      <c r="J114" s="16">
        <v>2654079</v>
      </c>
      <c r="K114" s="29"/>
      <c r="L114" s="16">
        <v>0</v>
      </c>
      <c r="M114" s="16">
        <v>0</v>
      </c>
      <c r="N114" s="29"/>
      <c r="P114" s="217"/>
    </row>
    <row r="115" spans="2:16" x14ac:dyDescent="0.3">
      <c r="B115" s="4" t="s">
        <v>340</v>
      </c>
      <c r="C115" s="32" t="s">
        <v>36</v>
      </c>
      <c r="D115" s="10" t="s">
        <v>171</v>
      </c>
      <c r="E115" s="37">
        <v>2020</v>
      </c>
      <c r="F115" s="23"/>
      <c r="G115" s="17">
        <v>10606348</v>
      </c>
      <c r="H115" s="30"/>
      <c r="I115" s="17">
        <v>7952269</v>
      </c>
      <c r="J115" s="17">
        <v>2654079</v>
      </c>
      <c r="K115" s="30"/>
      <c r="L115" s="17">
        <v>0</v>
      </c>
      <c r="M115" s="17">
        <v>0</v>
      </c>
      <c r="N115" s="30"/>
      <c r="P115" s="217"/>
    </row>
    <row r="116" spans="2:16" x14ac:dyDescent="0.3">
      <c r="B116" s="4" t="s">
        <v>341</v>
      </c>
      <c r="C116" s="11" t="s">
        <v>37</v>
      </c>
      <c r="D116" s="11" t="s">
        <v>102</v>
      </c>
      <c r="E116" s="36" t="s">
        <v>407</v>
      </c>
      <c r="F116" s="22"/>
      <c r="G116" s="16">
        <v>18490165</v>
      </c>
      <c r="H116" s="29"/>
      <c r="I116" s="16">
        <v>9981150</v>
      </c>
      <c r="J116" s="16">
        <v>7902004</v>
      </c>
      <c r="K116" s="29"/>
      <c r="L116" s="16">
        <v>607011</v>
      </c>
      <c r="M116" s="16">
        <v>0</v>
      </c>
      <c r="N116" s="29"/>
      <c r="P116" s="217"/>
    </row>
    <row r="117" spans="2:16" x14ac:dyDescent="0.3">
      <c r="B117" s="4" t="s">
        <v>341</v>
      </c>
      <c r="C117" s="32" t="s">
        <v>37</v>
      </c>
      <c r="D117" s="10" t="s">
        <v>172</v>
      </c>
      <c r="E117" s="37">
        <v>2020</v>
      </c>
      <c r="F117" s="23"/>
      <c r="G117" s="17">
        <v>18490165</v>
      </c>
      <c r="H117" s="30"/>
      <c r="I117" s="17">
        <v>9981150</v>
      </c>
      <c r="J117" s="17">
        <v>7902004</v>
      </c>
      <c r="K117" s="30"/>
      <c r="L117" s="17">
        <v>607011</v>
      </c>
      <c r="M117" s="17">
        <v>0</v>
      </c>
      <c r="N117" s="30"/>
      <c r="P117" s="217"/>
    </row>
    <row r="118" spans="2:16" x14ac:dyDescent="0.3">
      <c r="B118" s="4" t="s">
        <v>342</v>
      </c>
      <c r="C118" s="11" t="s">
        <v>38</v>
      </c>
      <c r="D118" s="11" t="s">
        <v>102</v>
      </c>
      <c r="E118" s="36" t="s">
        <v>407</v>
      </c>
      <c r="F118" s="22"/>
      <c r="G118" s="16">
        <v>48071946</v>
      </c>
      <c r="H118" s="29"/>
      <c r="I118" s="16">
        <v>22509668</v>
      </c>
      <c r="J118" s="16">
        <v>17211227</v>
      </c>
      <c r="K118" s="29"/>
      <c r="L118" s="16">
        <v>8351051</v>
      </c>
      <c r="M118" s="16">
        <v>0</v>
      </c>
      <c r="N118" s="29"/>
      <c r="P118" s="217"/>
    </row>
    <row r="119" spans="2:16" x14ac:dyDescent="0.3">
      <c r="B119" s="4" t="s">
        <v>342</v>
      </c>
      <c r="C119" s="32" t="s">
        <v>38</v>
      </c>
      <c r="D119" s="10" t="s">
        <v>173</v>
      </c>
      <c r="E119" s="37">
        <v>2020</v>
      </c>
      <c r="F119" s="23"/>
      <c r="G119" s="17">
        <v>48071946</v>
      </c>
      <c r="H119" s="30"/>
      <c r="I119" s="17">
        <v>22509668</v>
      </c>
      <c r="J119" s="17">
        <v>17211227</v>
      </c>
      <c r="K119" s="30"/>
      <c r="L119" s="17">
        <v>8351051</v>
      </c>
      <c r="M119" s="17">
        <v>0</v>
      </c>
      <c r="N119" s="30"/>
      <c r="P119" s="217"/>
    </row>
    <row r="120" spans="2:16" x14ac:dyDescent="0.3">
      <c r="B120" s="4" t="s">
        <v>343</v>
      </c>
      <c r="C120" s="11" t="s">
        <v>39</v>
      </c>
      <c r="D120" s="11" t="s">
        <v>102</v>
      </c>
      <c r="E120" s="36" t="s">
        <v>407</v>
      </c>
      <c r="F120" s="22"/>
      <c r="G120" s="16">
        <v>12250347</v>
      </c>
      <c r="H120" s="29"/>
      <c r="I120" s="16">
        <v>11547837</v>
      </c>
      <c r="J120" s="16">
        <v>207310</v>
      </c>
      <c r="K120" s="29"/>
      <c r="L120" s="16">
        <v>495200</v>
      </c>
      <c r="M120" s="16">
        <v>0</v>
      </c>
      <c r="N120" s="29"/>
      <c r="P120" s="217"/>
    </row>
    <row r="121" spans="2:16" x14ac:dyDescent="0.3">
      <c r="B121" s="4" t="s">
        <v>343</v>
      </c>
      <c r="C121" s="32" t="s">
        <v>39</v>
      </c>
      <c r="D121" s="10" t="s">
        <v>174</v>
      </c>
      <c r="E121" s="37" t="s">
        <v>409</v>
      </c>
      <c r="F121" s="23"/>
      <c r="G121" s="17">
        <v>12250347</v>
      </c>
      <c r="H121" s="30"/>
      <c r="I121" s="17">
        <v>11547837</v>
      </c>
      <c r="J121" s="17">
        <v>207310</v>
      </c>
      <c r="K121" s="30"/>
      <c r="L121" s="17">
        <v>495200</v>
      </c>
      <c r="M121" s="17">
        <v>0</v>
      </c>
      <c r="N121" s="30"/>
      <c r="P121" s="217"/>
    </row>
    <row r="122" spans="2:16" x14ac:dyDescent="0.3">
      <c r="B122" s="4" t="s">
        <v>344</v>
      </c>
      <c r="C122" s="11" t="s">
        <v>40</v>
      </c>
      <c r="D122" s="11" t="s">
        <v>102</v>
      </c>
      <c r="E122" s="36" t="s">
        <v>407</v>
      </c>
      <c r="F122" s="22"/>
      <c r="G122" s="16">
        <v>88478947</v>
      </c>
      <c r="H122" s="29"/>
      <c r="I122" s="16">
        <v>88478947</v>
      </c>
      <c r="J122" s="16">
        <v>0</v>
      </c>
      <c r="K122" s="29"/>
      <c r="L122" s="16">
        <v>0</v>
      </c>
      <c r="M122" s="16">
        <v>0</v>
      </c>
      <c r="N122" s="29"/>
      <c r="P122" s="217"/>
    </row>
    <row r="123" spans="2:16" x14ac:dyDescent="0.3">
      <c r="B123" s="4" t="s">
        <v>344</v>
      </c>
      <c r="C123" s="32" t="s">
        <v>40</v>
      </c>
      <c r="D123" s="10" t="s">
        <v>175</v>
      </c>
      <c r="E123" s="37">
        <v>2020</v>
      </c>
      <c r="F123" s="23"/>
      <c r="G123" s="17">
        <v>88478947</v>
      </c>
      <c r="H123" s="30"/>
      <c r="I123" s="17">
        <v>88478947</v>
      </c>
      <c r="J123" s="17">
        <v>0</v>
      </c>
      <c r="K123" s="30"/>
      <c r="L123" s="17">
        <v>0</v>
      </c>
      <c r="M123" s="17">
        <v>0</v>
      </c>
      <c r="N123" s="30"/>
      <c r="P123" s="217"/>
    </row>
    <row r="124" spans="2:16" x14ac:dyDescent="0.3">
      <c r="B124" s="4" t="s">
        <v>345</v>
      </c>
      <c r="C124" s="11" t="s">
        <v>41</v>
      </c>
      <c r="D124" s="11" t="s">
        <v>102</v>
      </c>
      <c r="E124" s="36" t="s">
        <v>407</v>
      </c>
      <c r="F124" s="22"/>
      <c r="G124" s="16">
        <v>175071987</v>
      </c>
      <c r="H124" s="29"/>
      <c r="I124" s="16">
        <v>64427633</v>
      </c>
      <c r="J124" s="16">
        <v>16954860</v>
      </c>
      <c r="K124" s="29"/>
      <c r="L124" s="16">
        <v>86077787</v>
      </c>
      <c r="M124" s="16">
        <v>7611707</v>
      </c>
      <c r="N124" s="29"/>
      <c r="P124" s="217"/>
    </row>
    <row r="125" spans="2:16" x14ac:dyDescent="0.3">
      <c r="B125" s="4" t="s">
        <v>345</v>
      </c>
      <c r="C125" s="33" t="s">
        <v>41</v>
      </c>
      <c r="D125" s="9" t="s">
        <v>177</v>
      </c>
      <c r="E125" s="38">
        <v>2020</v>
      </c>
      <c r="F125" s="23"/>
      <c r="G125" s="18">
        <v>82876572</v>
      </c>
      <c r="H125" s="30"/>
      <c r="I125" s="18">
        <v>37462110</v>
      </c>
      <c r="J125" s="18">
        <v>14316240</v>
      </c>
      <c r="K125" s="30"/>
      <c r="L125" s="18">
        <v>31098222</v>
      </c>
      <c r="M125" s="18">
        <v>0</v>
      </c>
      <c r="N125" s="30"/>
      <c r="P125" s="217"/>
    </row>
    <row r="126" spans="2:16" x14ac:dyDescent="0.3">
      <c r="B126" s="4" t="s">
        <v>345</v>
      </c>
      <c r="C126" s="33" t="s">
        <v>41</v>
      </c>
      <c r="D126" s="9" t="s">
        <v>176</v>
      </c>
      <c r="E126" s="38">
        <v>2020</v>
      </c>
      <c r="F126" s="23"/>
      <c r="G126" s="18">
        <v>15718533</v>
      </c>
      <c r="H126" s="30"/>
      <c r="I126" s="18">
        <v>9229019</v>
      </c>
      <c r="J126" s="18">
        <v>978745</v>
      </c>
      <c r="K126" s="30"/>
      <c r="L126" s="18">
        <v>5510769</v>
      </c>
      <c r="M126" s="18">
        <v>0</v>
      </c>
      <c r="N126" s="30"/>
      <c r="P126" s="217"/>
    </row>
    <row r="127" spans="2:16" x14ac:dyDescent="0.3">
      <c r="B127" s="4" t="s">
        <v>345</v>
      </c>
      <c r="C127" s="33" t="s">
        <v>41</v>
      </c>
      <c r="D127" s="9" t="s">
        <v>178</v>
      </c>
      <c r="E127" s="38">
        <v>2020</v>
      </c>
      <c r="F127" s="23"/>
      <c r="G127" s="18">
        <v>33892712</v>
      </c>
      <c r="H127" s="30"/>
      <c r="I127" s="18">
        <v>6865075</v>
      </c>
      <c r="J127" s="18">
        <v>359875</v>
      </c>
      <c r="K127" s="30"/>
      <c r="L127" s="18">
        <v>19056055</v>
      </c>
      <c r="M127" s="18">
        <v>7611707</v>
      </c>
      <c r="N127" s="30"/>
      <c r="P127" s="217"/>
    </row>
    <row r="128" spans="2:16" x14ac:dyDescent="0.3">
      <c r="B128" s="4" t="s">
        <v>345</v>
      </c>
      <c r="C128" s="33" t="s">
        <v>41</v>
      </c>
      <c r="D128" s="9" t="s">
        <v>179</v>
      </c>
      <c r="E128" s="38">
        <v>2020</v>
      </c>
      <c r="F128" s="23"/>
      <c r="G128" s="18">
        <v>6639889</v>
      </c>
      <c r="H128" s="30"/>
      <c r="I128" s="18">
        <v>3208375</v>
      </c>
      <c r="J128" s="18">
        <v>1300000</v>
      </c>
      <c r="K128" s="30"/>
      <c r="L128" s="18">
        <v>2131514</v>
      </c>
      <c r="M128" s="18">
        <v>0</v>
      </c>
      <c r="N128" s="30"/>
      <c r="P128" s="217"/>
    </row>
    <row r="129" spans="2:16" x14ac:dyDescent="0.3">
      <c r="B129" s="4" t="s">
        <v>345</v>
      </c>
      <c r="C129" s="33" t="s">
        <v>41</v>
      </c>
      <c r="D129" s="9" t="s">
        <v>180</v>
      </c>
      <c r="E129" s="38">
        <v>2020</v>
      </c>
      <c r="F129" s="23"/>
      <c r="G129" s="18">
        <v>2396654</v>
      </c>
      <c r="H129" s="30"/>
      <c r="I129" s="18">
        <v>1155115</v>
      </c>
      <c r="J129" s="18">
        <v>0</v>
      </c>
      <c r="K129" s="30"/>
      <c r="L129" s="18">
        <v>1241539</v>
      </c>
      <c r="M129" s="18">
        <v>0</v>
      </c>
      <c r="N129" s="30"/>
      <c r="P129" s="217"/>
    </row>
    <row r="130" spans="2:16" x14ac:dyDescent="0.3">
      <c r="B130" s="4" t="s">
        <v>345</v>
      </c>
      <c r="C130" s="33" t="s">
        <v>41</v>
      </c>
      <c r="D130" s="9" t="s">
        <v>181</v>
      </c>
      <c r="E130" s="38">
        <v>2020</v>
      </c>
      <c r="F130" s="23"/>
      <c r="G130" s="18">
        <v>2155016</v>
      </c>
      <c r="H130" s="30"/>
      <c r="I130" s="18">
        <v>260351</v>
      </c>
      <c r="J130" s="18">
        <v>0</v>
      </c>
      <c r="K130" s="30"/>
      <c r="L130" s="18">
        <v>1894665</v>
      </c>
      <c r="M130" s="18">
        <v>0</v>
      </c>
      <c r="N130" s="30"/>
      <c r="P130" s="217"/>
    </row>
    <row r="131" spans="2:16" x14ac:dyDescent="0.3">
      <c r="B131" s="4" t="s">
        <v>345</v>
      </c>
      <c r="C131" s="33" t="s">
        <v>41</v>
      </c>
      <c r="D131" s="9" t="s">
        <v>182</v>
      </c>
      <c r="E131" s="38">
        <v>2020</v>
      </c>
      <c r="F131" s="23"/>
      <c r="G131" s="18">
        <v>0</v>
      </c>
      <c r="H131" s="30"/>
      <c r="I131" s="18">
        <v>0</v>
      </c>
      <c r="J131" s="18">
        <v>0</v>
      </c>
      <c r="K131" s="30"/>
      <c r="L131" s="18">
        <v>0</v>
      </c>
      <c r="M131" s="18">
        <v>0</v>
      </c>
      <c r="N131" s="30"/>
      <c r="P131" s="217"/>
    </row>
    <row r="132" spans="2:16" x14ac:dyDescent="0.3">
      <c r="B132" s="4" t="s">
        <v>345</v>
      </c>
      <c r="C132" s="32" t="s">
        <v>41</v>
      </c>
      <c r="D132" s="10" t="s">
        <v>183</v>
      </c>
      <c r="E132" s="37">
        <v>2020</v>
      </c>
      <c r="F132" s="23"/>
      <c r="G132" s="17">
        <v>31392611</v>
      </c>
      <c r="H132" s="30"/>
      <c r="I132" s="17">
        <v>6247588</v>
      </c>
      <c r="J132" s="17">
        <v>0</v>
      </c>
      <c r="K132" s="30"/>
      <c r="L132" s="17">
        <v>25145023</v>
      </c>
      <c r="M132" s="17">
        <v>0</v>
      </c>
      <c r="N132" s="30"/>
      <c r="P132" s="217"/>
    </row>
    <row r="133" spans="2:16" x14ac:dyDescent="0.3">
      <c r="B133" s="4" t="s">
        <v>346</v>
      </c>
      <c r="C133" s="11" t="s">
        <v>42</v>
      </c>
      <c r="D133" s="11" t="s">
        <v>102</v>
      </c>
      <c r="E133" s="36" t="s">
        <v>407</v>
      </c>
      <c r="F133" s="22"/>
      <c r="G133" s="16">
        <v>34966080</v>
      </c>
      <c r="H133" s="29"/>
      <c r="I133" s="16">
        <v>24457455</v>
      </c>
      <c r="J133" s="16">
        <v>3579</v>
      </c>
      <c r="K133" s="29"/>
      <c r="L133" s="16">
        <v>10505046</v>
      </c>
      <c r="M133" s="16">
        <v>0</v>
      </c>
      <c r="N133" s="29"/>
      <c r="P133" s="217"/>
    </row>
    <row r="134" spans="2:16" x14ac:dyDescent="0.3">
      <c r="B134" s="4" t="s">
        <v>346</v>
      </c>
      <c r="C134" s="33" t="s">
        <v>42</v>
      </c>
      <c r="D134" s="9" t="s">
        <v>184</v>
      </c>
      <c r="E134" s="38" t="s">
        <v>409</v>
      </c>
      <c r="F134" s="23"/>
      <c r="G134" s="18">
        <v>32866118</v>
      </c>
      <c r="H134" s="30"/>
      <c r="I134" s="18">
        <v>22381503</v>
      </c>
      <c r="J134" s="18">
        <v>0</v>
      </c>
      <c r="K134" s="30"/>
      <c r="L134" s="18">
        <v>10484615</v>
      </c>
      <c r="M134" s="18">
        <v>0</v>
      </c>
      <c r="N134" s="30"/>
      <c r="P134" s="217"/>
    </row>
    <row r="135" spans="2:16" x14ac:dyDescent="0.3">
      <c r="B135" s="4" t="s">
        <v>346</v>
      </c>
      <c r="C135" s="32" t="s">
        <v>42</v>
      </c>
      <c r="D135" s="10" t="s">
        <v>185</v>
      </c>
      <c r="E135" s="37" t="s">
        <v>409</v>
      </c>
      <c r="F135" s="23"/>
      <c r="G135" s="17">
        <v>2099962</v>
      </c>
      <c r="H135" s="30"/>
      <c r="I135" s="17">
        <v>2075952</v>
      </c>
      <c r="J135" s="17">
        <v>3579</v>
      </c>
      <c r="K135" s="30"/>
      <c r="L135" s="17">
        <v>20431</v>
      </c>
      <c r="M135" s="17">
        <v>0</v>
      </c>
      <c r="N135" s="30"/>
      <c r="P135" s="217"/>
    </row>
    <row r="136" spans="2:16" x14ac:dyDescent="0.3">
      <c r="B136" s="4" t="s">
        <v>347</v>
      </c>
      <c r="C136" s="11" t="s">
        <v>43</v>
      </c>
      <c r="D136" s="11" t="s">
        <v>102</v>
      </c>
      <c r="E136" s="36" t="s">
        <v>407</v>
      </c>
      <c r="F136" s="22"/>
      <c r="G136" s="16">
        <v>18589073</v>
      </c>
      <c r="H136" s="29"/>
      <c r="I136" s="16">
        <v>12193916</v>
      </c>
      <c r="J136" s="16">
        <v>0</v>
      </c>
      <c r="K136" s="29"/>
      <c r="L136" s="16">
        <v>6395157</v>
      </c>
      <c r="M136" s="16">
        <v>0</v>
      </c>
      <c r="N136" s="29"/>
      <c r="P136" s="217"/>
    </row>
    <row r="137" spans="2:16" x14ac:dyDescent="0.3">
      <c r="B137" s="4" t="s">
        <v>347</v>
      </c>
      <c r="C137" s="32" t="s">
        <v>43</v>
      </c>
      <c r="D137" s="10" t="s">
        <v>186</v>
      </c>
      <c r="E137" s="37" t="s">
        <v>409</v>
      </c>
      <c r="F137" s="23"/>
      <c r="G137" s="17">
        <v>18589073</v>
      </c>
      <c r="H137" s="30"/>
      <c r="I137" s="17">
        <v>12193916</v>
      </c>
      <c r="J137" s="17">
        <v>0</v>
      </c>
      <c r="K137" s="30"/>
      <c r="L137" s="17">
        <v>6395157</v>
      </c>
      <c r="M137" s="17">
        <v>0</v>
      </c>
      <c r="N137" s="30"/>
      <c r="P137" s="217"/>
    </row>
    <row r="138" spans="2:16" x14ac:dyDescent="0.3">
      <c r="B138" s="4" t="s">
        <v>348</v>
      </c>
      <c r="C138" s="11" t="s">
        <v>44</v>
      </c>
      <c r="D138" s="11" t="s">
        <v>102</v>
      </c>
      <c r="E138" s="36" t="s">
        <v>407</v>
      </c>
      <c r="F138" s="22"/>
      <c r="G138" s="16">
        <v>30062822</v>
      </c>
      <c r="H138" s="29"/>
      <c r="I138" s="16">
        <v>14716814</v>
      </c>
      <c r="J138" s="16">
        <v>15346008</v>
      </c>
      <c r="K138" s="29"/>
      <c r="L138" s="16">
        <v>0</v>
      </c>
      <c r="M138" s="16">
        <v>0</v>
      </c>
      <c r="N138" s="29"/>
      <c r="P138" s="217"/>
    </row>
    <row r="139" spans="2:16" x14ac:dyDescent="0.3">
      <c r="B139" s="4" t="s">
        <v>348</v>
      </c>
      <c r="C139" s="33" t="s">
        <v>44</v>
      </c>
      <c r="D139" s="9" t="s">
        <v>189</v>
      </c>
      <c r="E139" s="38">
        <v>2020</v>
      </c>
      <c r="F139" s="23"/>
      <c r="G139" s="18">
        <v>30024822</v>
      </c>
      <c r="H139" s="30"/>
      <c r="I139" s="18">
        <v>14678814</v>
      </c>
      <c r="J139" s="18">
        <v>15346008</v>
      </c>
      <c r="K139" s="30"/>
      <c r="L139" s="18">
        <v>0</v>
      </c>
      <c r="M139" s="18">
        <v>0</v>
      </c>
      <c r="N139" s="30"/>
      <c r="P139" s="217"/>
    </row>
    <row r="140" spans="2:16" x14ac:dyDescent="0.3">
      <c r="B140" s="4" t="s">
        <v>348</v>
      </c>
      <c r="C140" s="33" t="s">
        <v>44</v>
      </c>
      <c r="D140" s="9" t="s">
        <v>187</v>
      </c>
      <c r="E140" s="38" t="s">
        <v>410</v>
      </c>
      <c r="F140" s="23"/>
      <c r="G140" s="18">
        <v>38000</v>
      </c>
      <c r="H140" s="30"/>
      <c r="I140" s="18">
        <v>38000</v>
      </c>
      <c r="J140" s="18">
        <v>0</v>
      </c>
      <c r="K140" s="30"/>
      <c r="L140" s="18">
        <v>0</v>
      </c>
      <c r="M140" s="18">
        <v>0</v>
      </c>
      <c r="N140" s="30"/>
      <c r="P140" s="217"/>
    </row>
    <row r="141" spans="2:16" x14ac:dyDescent="0.3">
      <c r="B141" s="4" t="s">
        <v>348</v>
      </c>
      <c r="C141" s="32" t="s">
        <v>44</v>
      </c>
      <c r="D141" s="10" t="s">
        <v>188</v>
      </c>
      <c r="E141" s="37" t="s">
        <v>410</v>
      </c>
      <c r="F141" s="23"/>
      <c r="G141" s="17">
        <v>0</v>
      </c>
      <c r="H141" s="30"/>
      <c r="I141" s="17">
        <v>0</v>
      </c>
      <c r="J141" s="17">
        <v>0</v>
      </c>
      <c r="K141" s="30"/>
      <c r="L141" s="17">
        <v>0</v>
      </c>
      <c r="M141" s="17">
        <v>0</v>
      </c>
      <c r="N141" s="30"/>
      <c r="P141" s="217"/>
    </row>
    <row r="142" spans="2:16" x14ac:dyDescent="0.3">
      <c r="B142" s="4" t="s">
        <v>349</v>
      </c>
      <c r="C142" s="11" t="s">
        <v>45</v>
      </c>
      <c r="D142" s="11" t="s">
        <v>102</v>
      </c>
      <c r="E142" s="36" t="s">
        <v>407</v>
      </c>
      <c r="F142" s="22"/>
      <c r="G142" s="16">
        <v>6228000</v>
      </c>
      <c r="H142" s="29"/>
      <c r="I142" s="16">
        <v>4728000</v>
      </c>
      <c r="J142" s="16">
        <v>0</v>
      </c>
      <c r="K142" s="29"/>
      <c r="L142" s="16">
        <v>1500000</v>
      </c>
      <c r="M142" s="16">
        <v>0</v>
      </c>
      <c r="N142" s="29"/>
      <c r="P142" s="217"/>
    </row>
    <row r="143" spans="2:16" x14ac:dyDescent="0.3">
      <c r="B143" s="4" t="s">
        <v>349</v>
      </c>
      <c r="C143" s="33" t="s">
        <v>45</v>
      </c>
      <c r="D143" s="9" t="s">
        <v>190</v>
      </c>
      <c r="E143" s="38">
        <v>2016</v>
      </c>
      <c r="F143" s="23"/>
      <c r="G143" s="18">
        <v>728000</v>
      </c>
      <c r="H143" s="30"/>
      <c r="I143" s="18">
        <v>728000</v>
      </c>
      <c r="J143" s="18">
        <v>0</v>
      </c>
      <c r="K143" s="30"/>
      <c r="L143" s="18">
        <v>0</v>
      </c>
      <c r="M143" s="18">
        <v>0</v>
      </c>
      <c r="N143" s="30"/>
      <c r="P143" s="217"/>
    </row>
    <row r="144" spans="2:16" x14ac:dyDescent="0.3">
      <c r="B144" s="4" t="s">
        <v>349</v>
      </c>
      <c r="C144" s="32" t="s">
        <v>45</v>
      </c>
      <c r="D144" s="10" t="s">
        <v>191</v>
      </c>
      <c r="E144" s="37">
        <v>2020</v>
      </c>
      <c r="F144" s="23"/>
      <c r="G144" s="17">
        <v>5500000</v>
      </c>
      <c r="H144" s="30"/>
      <c r="I144" s="17">
        <v>4000000</v>
      </c>
      <c r="J144" s="17">
        <v>0</v>
      </c>
      <c r="K144" s="30"/>
      <c r="L144" s="17">
        <v>1500000</v>
      </c>
      <c r="M144" s="17">
        <v>0</v>
      </c>
      <c r="N144" s="30"/>
      <c r="P144" s="217"/>
    </row>
    <row r="145" spans="2:16" x14ac:dyDescent="0.3">
      <c r="B145" s="4" t="s">
        <v>350</v>
      </c>
      <c r="C145" s="11" t="s">
        <v>46</v>
      </c>
      <c r="D145" s="11" t="s">
        <v>102</v>
      </c>
      <c r="E145" s="36" t="s">
        <v>407</v>
      </c>
      <c r="F145" s="22"/>
      <c r="G145" s="16">
        <v>65124672</v>
      </c>
      <c r="H145" s="29"/>
      <c r="I145" s="16">
        <v>30096831</v>
      </c>
      <c r="J145" s="16">
        <v>16900492</v>
      </c>
      <c r="K145" s="29"/>
      <c r="L145" s="16">
        <v>18127326</v>
      </c>
      <c r="M145" s="16">
        <v>23</v>
      </c>
      <c r="N145" s="29"/>
      <c r="P145" s="217"/>
    </row>
    <row r="146" spans="2:16" x14ac:dyDescent="0.3">
      <c r="B146" s="4" t="s">
        <v>350</v>
      </c>
      <c r="C146" s="33" t="s">
        <v>46</v>
      </c>
      <c r="D146" s="9" t="s">
        <v>193</v>
      </c>
      <c r="E146" s="38" t="s">
        <v>409</v>
      </c>
      <c r="F146" s="23"/>
      <c r="G146" s="18">
        <v>65124672</v>
      </c>
      <c r="H146" s="30"/>
      <c r="I146" s="18">
        <v>30096831</v>
      </c>
      <c r="J146" s="18">
        <v>16900492</v>
      </c>
      <c r="K146" s="30"/>
      <c r="L146" s="18">
        <v>18127326</v>
      </c>
      <c r="M146" s="18">
        <v>23</v>
      </c>
      <c r="N146" s="30"/>
      <c r="P146" s="217"/>
    </row>
    <row r="147" spans="2:16" x14ac:dyDescent="0.3">
      <c r="B147" s="4" t="s">
        <v>350</v>
      </c>
      <c r="C147" s="32" t="s">
        <v>46</v>
      </c>
      <c r="D147" s="10" t="s">
        <v>192</v>
      </c>
      <c r="E147" s="37" t="s">
        <v>407</v>
      </c>
      <c r="F147" s="23"/>
      <c r="G147" s="17">
        <v>0</v>
      </c>
      <c r="H147" s="30"/>
      <c r="I147" s="17">
        <v>0</v>
      </c>
      <c r="J147" s="17">
        <v>0</v>
      </c>
      <c r="K147" s="30"/>
      <c r="L147" s="17">
        <v>0</v>
      </c>
      <c r="M147" s="17">
        <v>0</v>
      </c>
      <c r="N147" s="30"/>
      <c r="P147" s="217"/>
    </row>
    <row r="148" spans="2:16" x14ac:dyDescent="0.3">
      <c r="B148" s="4" t="s">
        <v>351</v>
      </c>
      <c r="C148" s="11" t="s">
        <v>47</v>
      </c>
      <c r="D148" s="11" t="s">
        <v>102</v>
      </c>
      <c r="E148" s="36" t="s">
        <v>407</v>
      </c>
      <c r="F148" s="22"/>
      <c r="G148" s="16">
        <v>15870084</v>
      </c>
      <c r="H148" s="29"/>
      <c r="I148" s="16">
        <v>8626694</v>
      </c>
      <c r="J148" s="16">
        <v>6907890</v>
      </c>
      <c r="K148" s="29"/>
      <c r="L148" s="16">
        <v>335500</v>
      </c>
      <c r="M148" s="16">
        <v>0</v>
      </c>
      <c r="N148" s="29"/>
      <c r="P148" s="217"/>
    </row>
    <row r="149" spans="2:16" x14ac:dyDescent="0.3">
      <c r="B149" s="4" t="s">
        <v>351</v>
      </c>
      <c r="C149" s="33" t="s">
        <v>47</v>
      </c>
      <c r="D149" s="9" t="s">
        <v>194</v>
      </c>
      <c r="E149" s="38" t="s">
        <v>409</v>
      </c>
      <c r="F149" s="23"/>
      <c r="G149" s="18">
        <v>15292389</v>
      </c>
      <c r="H149" s="30"/>
      <c r="I149" s="18">
        <v>8048999</v>
      </c>
      <c r="J149" s="18">
        <v>6907890</v>
      </c>
      <c r="K149" s="30"/>
      <c r="L149" s="18">
        <v>335500</v>
      </c>
      <c r="M149" s="18">
        <v>0</v>
      </c>
      <c r="N149" s="30"/>
      <c r="P149" s="217"/>
    </row>
    <row r="150" spans="2:16" x14ac:dyDescent="0.3">
      <c r="B150" s="4" t="s">
        <v>351</v>
      </c>
      <c r="C150" s="32" t="s">
        <v>47</v>
      </c>
      <c r="D150" s="10" t="s">
        <v>195</v>
      </c>
      <c r="E150" s="37">
        <v>2020</v>
      </c>
      <c r="F150" s="23"/>
      <c r="G150" s="17">
        <v>577695</v>
      </c>
      <c r="H150" s="30"/>
      <c r="I150" s="17">
        <v>577695</v>
      </c>
      <c r="J150" s="17">
        <v>0</v>
      </c>
      <c r="K150" s="30"/>
      <c r="L150" s="17">
        <v>0</v>
      </c>
      <c r="M150" s="17">
        <v>0</v>
      </c>
      <c r="N150" s="30"/>
      <c r="P150" s="217"/>
    </row>
    <row r="151" spans="2:16" x14ac:dyDescent="0.3">
      <c r="B151" s="4" t="s">
        <v>352</v>
      </c>
      <c r="C151" s="11" t="s">
        <v>48</v>
      </c>
      <c r="D151" s="11" t="s">
        <v>102</v>
      </c>
      <c r="E151" s="36" t="s">
        <v>407</v>
      </c>
      <c r="F151" s="22"/>
      <c r="G151" s="16">
        <v>22686425</v>
      </c>
      <c r="H151" s="29"/>
      <c r="I151" s="16">
        <v>11299973</v>
      </c>
      <c r="J151" s="16">
        <v>9688675</v>
      </c>
      <c r="K151" s="29"/>
      <c r="L151" s="16">
        <v>1502374</v>
      </c>
      <c r="M151" s="16">
        <v>195403</v>
      </c>
      <c r="N151" s="29"/>
      <c r="P151" s="217"/>
    </row>
    <row r="152" spans="2:16" x14ac:dyDescent="0.3">
      <c r="B152" s="4" t="s">
        <v>352</v>
      </c>
      <c r="C152" s="32" t="s">
        <v>48</v>
      </c>
      <c r="D152" s="10" t="s">
        <v>196</v>
      </c>
      <c r="E152" s="37">
        <v>2020</v>
      </c>
      <c r="F152" s="23"/>
      <c r="G152" s="17">
        <v>22686425</v>
      </c>
      <c r="H152" s="30"/>
      <c r="I152" s="17">
        <v>11299973</v>
      </c>
      <c r="J152" s="17">
        <v>9688675</v>
      </c>
      <c r="K152" s="30"/>
      <c r="L152" s="17">
        <v>1502374</v>
      </c>
      <c r="M152" s="17">
        <v>195403</v>
      </c>
      <c r="N152" s="30"/>
      <c r="P152" s="217"/>
    </row>
    <row r="153" spans="2:16" x14ac:dyDescent="0.3">
      <c r="B153" s="4" t="s">
        <v>353</v>
      </c>
      <c r="C153" s="11" t="s">
        <v>49</v>
      </c>
      <c r="D153" s="11" t="s">
        <v>102</v>
      </c>
      <c r="E153" s="36" t="s">
        <v>407</v>
      </c>
      <c r="F153" s="22"/>
      <c r="G153" s="16">
        <v>24944260</v>
      </c>
      <c r="H153" s="29"/>
      <c r="I153" s="16">
        <v>10532373</v>
      </c>
      <c r="J153" s="16">
        <v>7891653</v>
      </c>
      <c r="K153" s="29"/>
      <c r="L153" s="16">
        <v>4451936</v>
      </c>
      <c r="M153" s="16">
        <v>2068298</v>
      </c>
      <c r="N153" s="29"/>
      <c r="P153" s="217"/>
    </row>
    <row r="154" spans="2:16" x14ac:dyDescent="0.3">
      <c r="B154" s="4" t="s">
        <v>353</v>
      </c>
      <c r="C154" s="32" t="s">
        <v>49</v>
      </c>
      <c r="D154" s="10" t="s">
        <v>197</v>
      </c>
      <c r="E154" s="37">
        <v>2020</v>
      </c>
      <c r="F154" s="23"/>
      <c r="G154" s="17">
        <v>24944260</v>
      </c>
      <c r="H154" s="30"/>
      <c r="I154" s="17">
        <v>10532373</v>
      </c>
      <c r="J154" s="17">
        <v>7891653</v>
      </c>
      <c r="K154" s="30"/>
      <c r="L154" s="17">
        <v>4451936</v>
      </c>
      <c r="M154" s="17">
        <v>2068298</v>
      </c>
      <c r="N154" s="30"/>
      <c r="P154" s="217"/>
    </row>
    <row r="155" spans="2:16" x14ac:dyDescent="0.3">
      <c r="B155" s="4" t="s">
        <v>354</v>
      </c>
      <c r="C155" s="11" t="s">
        <v>50</v>
      </c>
      <c r="D155" s="11" t="s">
        <v>102</v>
      </c>
      <c r="E155" s="36" t="s">
        <v>407</v>
      </c>
      <c r="F155" s="22"/>
      <c r="G155" s="16">
        <v>70677065</v>
      </c>
      <c r="H155" s="29"/>
      <c r="I155" s="16">
        <v>31598358</v>
      </c>
      <c r="J155" s="16">
        <v>18332035</v>
      </c>
      <c r="K155" s="29"/>
      <c r="L155" s="16">
        <v>20746672</v>
      </c>
      <c r="M155" s="16">
        <v>0</v>
      </c>
      <c r="N155" s="29"/>
      <c r="P155" s="217"/>
    </row>
    <row r="156" spans="2:16" x14ac:dyDescent="0.3">
      <c r="B156" s="4" t="s">
        <v>354</v>
      </c>
      <c r="C156" s="32" t="s">
        <v>50</v>
      </c>
      <c r="D156" s="10" t="s">
        <v>198</v>
      </c>
      <c r="E156" s="37">
        <v>2019</v>
      </c>
      <c r="F156" s="23"/>
      <c r="G156" s="17">
        <v>70677065</v>
      </c>
      <c r="H156" s="30"/>
      <c r="I156" s="17">
        <v>31598358</v>
      </c>
      <c r="J156" s="17">
        <v>18332035</v>
      </c>
      <c r="K156" s="30"/>
      <c r="L156" s="17">
        <v>20746672</v>
      </c>
      <c r="M156" s="17">
        <v>0</v>
      </c>
      <c r="N156" s="30"/>
      <c r="P156" s="217"/>
    </row>
    <row r="157" spans="2:16" x14ac:dyDescent="0.3">
      <c r="B157" s="4" t="s">
        <v>355</v>
      </c>
      <c r="C157" s="11" t="s">
        <v>51</v>
      </c>
      <c r="D157" s="11" t="s">
        <v>102</v>
      </c>
      <c r="E157" s="36" t="s">
        <v>407</v>
      </c>
      <c r="F157" s="22"/>
      <c r="G157" s="16">
        <v>393555950</v>
      </c>
      <c r="H157" s="29"/>
      <c r="I157" s="16">
        <v>188249106</v>
      </c>
      <c r="J157" s="16">
        <v>131089534</v>
      </c>
      <c r="K157" s="29"/>
      <c r="L157" s="16">
        <v>69922438</v>
      </c>
      <c r="M157" s="16">
        <v>4294872</v>
      </c>
      <c r="N157" s="29"/>
      <c r="P157" s="217"/>
    </row>
    <row r="158" spans="2:16" x14ac:dyDescent="0.3">
      <c r="B158" s="4" t="s">
        <v>355</v>
      </c>
      <c r="C158" s="33" t="s">
        <v>51</v>
      </c>
      <c r="D158" s="9" t="s">
        <v>201</v>
      </c>
      <c r="E158" s="38" t="s">
        <v>409</v>
      </c>
      <c r="F158" s="23"/>
      <c r="G158" s="18">
        <v>378680806</v>
      </c>
      <c r="H158" s="30"/>
      <c r="I158" s="18">
        <v>179825257</v>
      </c>
      <c r="J158" s="18">
        <v>126531178</v>
      </c>
      <c r="K158" s="30"/>
      <c r="L158" s="18">
        <v>68029499</v>
      </c>
      <c r="M158" s="18">
        <v>4294872</v>
      </c>
      <c r="N158" s="30"/>
      <c r="P158" s="217"/>
    </row>
    <row r="159" spans="2:16" x14ac:dyDescent="0.3">
      <c r="B159" s="4" t="s">
        <v>355</v>
      </c>
      <c r="C159" s="33" t="s">
        <v>51</v>
      </c>
      <c r="D159" s="9" t="s">
        <v>199</v>
      </c>
      <c r="E159" s="38">
        <v>2020</v>
      </c>
      <c r="F159" s="23"/>
      <c r="G159" s="18">
        <v>1660000</v>
      </c>
      <c r="H159" s="30"/>
      <c r="I159" s="18">
        <v>1320000</v>
      </c>
      <c r="J159" s="18">
        <v>340000</v>
      </c>
      <c r="K159" s="30"/>
      <c r="L159" s="18">
        <v>0</v>
      </c>
      <c r="M159" s="18">
        <v>0</v>
      </c>
      <c r="N159" s="30"/>
      <c r="P159" s="217"/>
    </row>
    <row r="160" spans="2:16" x14ac:dyDescent="0.3">
      <c r="B160" s="4" t="s">
        <v>355</v>
      </c>
      <c r="C160" s="33" t="s">
        <v>51</v>
      </c>
      <c r="D160" s="9" t="s">
        <v>200</v>
      </c>
      <c r="E160" s="38" t="s">
        <v>409</v>
      </c>
      <c r="F160" s="23"/>
      <c r="G160" s="18">
        <v>10665855</v>
      </c>
      <c r="H160" s="30"/>
      <c r="I160" s="18">
        <v>4554560</v>
      </c>
      <c r="J160" s="18">
        <v>4218356</v>
      </c>
      <c r="K160" s="30"/>
      <c r="L160" s="18">
        <v>1892939</v>
      </c>
      <c r="M160" s="18">
        <v>0</v>
      </c>
      <c r="N160" s="30"/>
      <c r="P160" s="217"/>
    </row>
    <row r="161" spans="2:16" x14ac:dyDescent="0.3">
      <c r="B161" s="4" t="s">
        <v>355</v>
      </c>
      <c r="C161" s="32" t="s">
        <v>51</v>
      </c>
      <c r="D161" s="10" t="s">
        <v>202</v>
      </c>
      <c r="E161" s="37" t="s">
        <v>409</v>
      </c>
      <c r="F161" s="23"/>
      <c r="G161" s="17">
        <v>2549289</v>
      </c>
      <c r="H161" s="30"/>
      <c r="I161" s="17">
        <v>2549289</v>
      </c>
      <c r="J161" s="17">
        <v>0</v>
      </c>
      <c r="K161" s="30"/>
      <c r="L161" s="17">
        <v>0</v>
      </c>
      <c r="M161" s="17">
        <v>0</v>
      </c>
      <c r="N161" s="30"/>
      <c r="P161" s="217"/>
    </row>
    <row r="162" spans="2:16" x14ac:dyDescent="0.3">
      <c r="B162" s="4" t="s">
        <v>356</v>
      </c>
      <c r="C162" s="11" t="s">
        <v>52</v>
      </c>
      <c r="D162" s="11" t="s">
        <v>102</v>
      </c>
      <c r="E162" s="36" t="s">
        <v>407</v>
      </c>
      <c r="F162" s="22"/>
      <c r="G162" s="16">
        <v>28850400</v>
      </c>
      <c r="H162" s="29"/>
      <c r="I162" s="16">
        <v>25252400</v>
      </c>
      <c r="J162" s="16">
        <v>0</v>
      </c>
      <c r="K162" s="29"/>
      <c r="L162" s="16">
        <v>3598000</v>
      </c>
      <c r="M162" s="16">
        <v>0</v>
      </c>
      <c r="N162" s="29"/>
      <c r="P162" s="217"/>
    </row>
    <row r="163" spans="2:16" x14ac:dyDescent="0.3">
      <c r="B163" s="4" t="s">
        <v>356</v>
      </c>
      <c r="C163" s="33" t="s">
        <v>52</v>
      </c>
      <c r="D163" s="9" t="s">
        <v>204</v>
      </c>
      <c r="E163" s="38">
        <v>2020</v>
      </c>
      <c r="F163" s="23"/>
      <c r="G163" s="18">
        <v>28850400</v>
      </c>
      <c r="H163" s="30"/>
      <c r="I163" s="18">
        <v>25252400</v>
      </c>
      <c r="J163" s="18">
        <v>0</v>
      </c>
      <c r="K163" s="30"/>
      <c r="L163" s="18">
        <v>3598000</v>
      </c>
      <c r="M163" s="18">
        <v>0</v>
      </c>
      <c r="N163" s="30"/>
      <c r="P163" s="217"/>
    </row>
    <row r="164" spans="2:16" x14ac:dyDescent="0.3">
      <c r="B164" s="4" t="s">
        <v>356</v>
      </c>
      <c r="C164" s="32" t="s">
        <v>52</v>
      </c>
      <c r="D164" s="10" t="s">
        <v>203</v>
      </c>
      <c r="E164" s="37">
        <v>2020</v>
      </c>
      <c r="F164" s="23"/>
      <c r="G164" s="17">
        <v>0</v>
      </c>
      <c r="H164" s="30"/>
      <c r="I164" s="17">
        <v>0</v>
      </c>
      <c r="J164" s="17">
        <v>0</v>
      </c>
      <c r="K164" s="30"/>
      <c r="L164" s="17">
        <v>0</v>
      </c>
      <c r="M164" s="17">
        <v>0</v>
      </c>
      <c r="N164" s="30"/>
      <c r="P164" s="217"/>
    </row>
    <row r="165" spans="2:16" x14ac:dyDescent="0.3">
      <c r="B165" s="4" t="s">
        <v>357</v>
      </c>
      <c r="C165" s="11" t="s">
        <v>53</v>
      </c>
      <c r="D165" s="11" t="s">
        <v>102</v>
      </c>
      <c r="E165" s="36" t="s">
        <v>407</v>
      </c>
      <c r="F165" s="22"/>
      <c r="G165" s="16">
        <v>12739739</v>
      </c>
      <c r="H165" s="29"/>
      <c r="I165" s="16">
        <v>8000000</v>
      </c>
      <c r="J165" s="16">
        <v>4000000</v>
      </c>
      <c r="K165" s="29"/>
      <c r="L165" s="16">
        <v>739739</v>
      </c>
      <c r="M165" s="16">
        <v>0</v>
      </c>
      <c r="N165" s="29"/>
      <c r="P165" s="217"/>
    </row>
    <row r="166" spans="2:16" x14ac:dyDescent="0.3">
      <c r="B166" s="4" t="s">
        <v>357</v>
      </c>
      <c r="C166" s="32" t="s">
        <v>53</v>
      </c>
      <c r="D166" s="10" t="s">
        <v>205</v>
      </c>
      <c r="E166" s="37" t="s">
        <v>409</v>
      </c>
      <c r="F166" s="23"/>
      <c r="G166" s="17">
        <v>12739739</v>
      </c>
      <c r="H166" s="30"/>
      <c r="I166" s="17">
        <v>8000000</v>
      </c>
      <c r="J166" s="17">
        <v>4000000</v>
      </c>
      <c r="K166" s="30"/>
      <c r="L166" s="17">
        <v>739739</v>
      </c>
      <c r="M166" s="17">
        <v>0</v>
      </c>
      <c r="N166" s="30"/>
      <c r="P166" s="217"/>
    </row>
    <row r="167" spans="2:16" x14ac:dyDescent="0.3">
      <c r="B167" s="4" t="s">
        <v>358</v>
      </c>
      <c r="C167" s="11" t="s">
        <v>54</v>
      </c>
      <c r="D167" s="11" t="s">
        <v>102</v>
      </c>
      <c r="E167" s="36" t="s">
        <v>407</v>
      </c>
      <c r="F167" s="22"/>
      <c r="G167" s="16">
        <v>48761452</v>
      </c>
      <c r="H167" s="29"/>
      <c r="I167" s="16">
        <v>19050255</v>
      </c>
      <c r="J167" s="16">
        <v>4136961</v>
      </c>
      <c r="K167" s="29"/>
      <c r="L167" s="16">
        <v>18817230</v>
      </c>
      <c r="M167" s="16">
        <v>6757006</v>
      </c>
      <c r="N167" s="29"/>
      <c r="P167" s="217"/>
    </row>
    <row r="168" spans="2:16" x14ac:dyDescent="0.3">
      <c r="B168" s="4" t="s">
        <v>358</v>
      </c>
      <c r="C168" s="33" t="s">
        <v>54</v>
      </c>
      <c r="D168" s="9" t="s">
        <v>207</v>
      </c>
      <c r="E168" s="38">
        <v>2019</v>
      </c>
      <c r="F168" s="23"/>
      <c r="G168" s="18">
        <v>47704100</v>
      </c>
      <c r="H168" s="30"/>
      <c r="I168" s="18">
        <v>18853938</v>
      </c>
      <c r="J168" s="18">
        <v>4136961</v>
      </c>
      <c r="K168" s="30"/>
      <c r="L168" s="18">
        <v>17956195</v>
      </c>
      <c r="M168" s="18">
        <v>6757006</v>
      </c>
      <c r="N168" s="30"/>
      <c r="P168" s="217"/>
    </row>
    <row r="169" spans="2:16" x14ac:dyDescent="0.3">
      <c r="B169" s="4" t="s">
        <v>358</v>
      </c>
      <c r="C169" s="32" t="s">
        <v>54</v>
      </c>
      <c r="D169" s="10" t="s">
        <v>206</v>
      </c>
      <c r="E169" s="37">
        <v>2020</v>
      </c>
      <c r="F169" s="23"/>
      <c r="G169" s="17">
        <v>1057352</v>
      </c>
      <c r="H169" s="30"/>
      <c r="I169" s="17">
        <v>196317</v>
      </c>
      <c r="J169" s="17">
        <v>0</v>
      </c>
      <c r="K169" s="30"/>
      <c r="L169" s="17">
        <v>861035</v>
      </c>
      <c r="M169" s="17">
        <v>0</v>
      </c>
      <c r="N169" s="30"/>
      <c r="P169" s="217"/>
    </row>
    <row r="170" spans="2:16" x14ac:dyDescent="0.3">
      <c r="B170" s="4" t="s">
        <v>359</v>
      </c>
      <c r="C170" s="11" t="s">
        <v>55</v>
      </c>
      <c r="D170" s="11" t="s">
        <v>102</v>
      </c>
      <c r="E170" s="36" t="s">
        <v>407</v>
      </c>
      <c r="F170" s="22"/>
      <c r="G170" s="16">
        <v>30545500</v>
      </c>
      <c r="H170" s="29"/>
      <c r="I170" s="16">
        <v>7950500</v>
      </c>
      <c r="J170" s="16">
        <v>18295000</v>
      </c>
      <c r="K170" s="29"/>
      <c r="L170" s="16">
        <v>4300000</v>
      </c>
      <c r="M170" s="16">
        <v>0</v>
      </c>
      <c r="N170" s="29"/>
      <c r="P170" s="217"/>
    </row>
    <row r="171" spans="2:16" x14ac:dyDescent="0.3">
      <c r="B171" s="4" t="s">
        <v>359</v>
      </c>
      <c r="C171" s="33" t="s">
        <v>55</v>
      </c>
      <c r="D171" s="9" t="s">
        <v>208</v>
      </c>
      <c r="E171" s="38">
        <v>2020</v>
      </c>
      <c r="F171" s="23"/>
      <c r="G171" s="18">
        <v>30209000</v>
      </c>
      <c r="H171" s="30"/>
      <c r="I171" s="18">
        <v>7614000</v>
      </c>
      <c r="J171" s="18">
        <v>18295000</v>
      </c>
      <c r="K171" s="30"/>
      <c r="L171" s="18">
        <v>4300000</v>
      </c>
      <c r="M171" s="18">
        <v>0</v>
      </c>
      <c r="N171" s="30"/>
      <c r="P171" s="217"/>
    </row>
    <row r="172" spans="2:16" x14ac:dyDescent="0.3">
      <c r="B172" s="4" t="s">
        <v>359</v>
      </c>
      <c r="C172" s="32" t="s">
        <v>55</v>
      </c>
      <c r="D172" s="10" t="s">
        <v>209</v>
      </c>
      <c r="E172" s="37">
        <v>2020</v>
      </c>
      <c r="F172" s="23"/>
      <c r="G172" s="17">
        <v>336500</v>
      </c>
      <c r="H172" s="30"/>
      <c r="I172" s="17">
        <v>336500</v>
      </c>
      <c r="J172" s="17">
        <v>0</v>
      </c>
      <c r="K172" s="30"/>
      <c r="L172" s="17">
        <v>0</v>
      </c>
      <c r="M172" s="17">
        <v>0</v>
      </c>
      <c r="N172" s="30"/>
      <c r="P172" s="217"/>
    </row>
    <row r="173" spans="2:16" x14ac:dyDescent="0.3">
      <c r="B173" s="4" t="s">
        <v>360</v>
      </c>
      <c r="C173" s="11" t="s">
        <v>56</v>
      </c>
      <c r="D173" s="11" t="s">
        <v>102</v>
      </c>
      <c r="E173" s="36" t="s">
        <v>407</v>
      </c>
      <c r="F173" s="22"/>
      <c r="G173" s="16">
        <v>39575519</v>
      </c>
      <c r="H173" s="29"/>
      <c r="I173" s="16">
        <v>21454332</v>
      </c>
      <c r="J173" s="16">
        <v>8452869</v>
      </c>
      <c r="K173" s="29"/>
      <c r="L173" s="16">
        <v>9652971</v>
      </c>
      <c r="M173" s="16">
        <v>15347</v>
      </c>
      <c r="N173" s="29"/>
      <c r="P173" s="217"/>
    </row>
    <row r="174" spans="2:16" x14ac:dyDescent="0.3">
      <c r="B174" s="4" t="s">
        <v>360</v>
      </c>
      <c r="C174" s="32" t="s">
        <v>56</v>
      </c>
      <c r="D174" s="10" t="s">
        <v>210</v>
      </c>
      <c r="E174" s="37">
        <v>2020</v>
      </c>
      <c r="F174" s="23"/>
      <c r="G174" s="17">
        <v>39575519</v>
      </c>
      <c r="H174" s="30"/>
      <c r="I174" s="17">
        <v>21454332</v>
      </c>
      <c r="J174" s="17">
        <v>8452869</v>
      </c>
      <c r="K174" s="30"/>
      <c r="L174" s="17">
        <v>9652971</v>
      </c>
      <c r="M174" s="17">
        <v>15347</v>
      </c>
      <c r="N174" s="30"/>
      <c r="P174" s="217"/>
    </row>
    <row r="175" spans="2:16" x14ac:dyDescent="0.3">
      <c r="B175" s="4" t="s">
        <v>361</v>
      </c>
      <c r="C175" s="11" t="s">
        <v>57</v>
      </c>
      <c r="D175" s="11" t="s">
        <v>102</v>
      </c>
      <c r="E175" s="36" t="s">
        <v>407</v>
      </c>
      <c r="F175" s="22"/>
      <c r="G175" s="16">
        <v>54331102</v>
      </c>
      <c r="H175" s="29"/>
      <c r="I175" s="16">
        <v>36745661</v>
      </c>
      <c r="J175" s="16">
        <v>16038000</v>
      </c>
      <c r="K175" s="29"/>
      <c r="L175" s="16">
        <v>1547441</v>
      </c>
      <c r="M175" s="16">
        <v>0</v>
      </c>
      <c r="N175" s="29"/>
      <c r="P175" s="217"/>
    </row>
    <row r="176" spans="2:16" x14ac:dyDescent="0.3">
      <c r="B176" s="4" t="s">
        <v>361</v>
      </c>
      <c r="C176" s="33" t="s">
        <v>57</v>
      </c>
      <c r="D176" s="9" t="s">
        <v>211</v>
      </c>
      <c r="E176" s="38" t="s">
        <v>409</v>
      </c>
      <c r="F176" s="23"/>
      <c r="G176" s="18">
        <v>51406000</v>
      </c>
      <c r="H176" s="30"/>
      <c r="I176" s="18">
        <v>35368000</v>
      </c>
      <c r="J176" s="18">
        <v>16038000</v>
      </c>
      <c r="K176" s="30"/>
      <c r="L176" s="18">
        <v>0</v>
      </c>
      <c r="M176" s="18">
        <v>0</v>
      </c>
      <c r="N176" s="30"/>
      <c r="P176" s="217"/>
    </row>
    <row r="177" spans="2:16" x14ac:dyDescent="0.3">
      <c r="B177" s="4" t="s">
        <v>361</v>
      </c>
      <c r="C177" s="33" t="s">
        <v>57</v>
      </c>
      <c r="D177" s="9" t="s">
        <v>212</v>
      </c>
      <c r="E177" s="38">
        <v>2021</v>
      </c>
      <c r="F177" s="23"/>
      <c r="G177" s="18">
        <v>1815102</v>
      </c>
      <c r="H177" s="30"/>
      <c r="I177" s="18">
        <v>1377661</v>
      </c>
      <c r="J177" s="18">
        <v>0</v>
      </c>
      <c r="K177" s="30"/>
      <c r="L177" s="18">
        <v>437441</v>
      </c>
      <c r="M177" s="18">
        <v>0</v>
      </c>
      <c r="N177" s="30"/>
      <c r="P177" s="217"/>
    </row>
    <row r="178" spans="2:16" x14ac:dyDescent="0.3">
      <c r="B178" s="4" t="s">
        <v>361</v>
      </c>
      <c r="C178" s="32" t="s">
        <v>57</v>
      </c>
      <c r="D178" s="10" t="s">
        <v>213</v>
      </c>
      <c r="E178" s="37" t="s">
        <v>409</v>
      </c>
      <c r="F178" s="23"/>
      <c r="G178" s="17">
        <v>1110000</v>
      </c>
      <c r="H178" s="30"/>
      <c r="I178" s="17">
        <v>0</v>
      </c>
      <c r="J178" s="17">
        <v>0</v>
      </c>
      <c r="K178" s="30"/>
      <c r="L178" s="17">
        <v>1110000</v>
      </c>
      <c r="M178" s="17">
        <v>0</v>
      </c>
      <c r="N178" s="30"/>
      <c r="P178" s="217"/>
    </row>
    <row r="179" spans="2:16" x14ac:dyDescent="0.3">
      <c r="B179" s="4" t="s">
        <v>362</v>
      </c>
      <c r="C179" s="11" t="s">
        <v>58</v>
      </c>
      <c r="D179" s="11" t="s">
        <v>102</v>
      </c>
      <c r="E179" s="36" t="s">
        <v>407</v>
      </c>
      <c r="F179" s="22"/>
      <c r="G179" s="16">
        <v>61834410</v>
      </c>
      <c r="H179" s="29"/>
      <c r="I179" s="16">
        <v>17382200</v>
      </c>
      <c r="J179" s="16">
        <v>39306107</v>
      </c>
      <c r="K179" s="29"/>
      <c r="L179" s="16">
        <v>5146103</v>
      </c>
      <c r="M179" s="16">
        <v>0</v>
      </c>
      <c r="N179" s="29"/>
      <c r="P179" s="217"/>
    </row>
    <row r="180" spans="2:16" x14ac:dyDescent="0.3">
      <c r="B180" s="4" t="s">
        <v>362</v>
      </c>
      <c r="C180" s="33" t="s">
        <v>58</v>
      </c>
      <c r="D180" s="9" t="s">
        <v>215</v>
      </c>
      <c r="E180" s="38">
        <v>2020</v>
      </c>
      <c r="F180" s="23"/>
      <c r="G180" s="18">
        <v>699975</v>
      </c>
      <c r="H180" s="30"/>
      <c r="I180" s="18">
        <v>215000</v>
      </c>
      <c r="J180" s="18">
        <v>0</v>
      </c>
      <c r="K180" s="30"/>
      <c r="L180" s="18">
        <v>484975</v>
      </c>
      <c r="M180" s="18">
        <v>0</v>
      </c>
      <c r="N180" s="30"/>
      <c r="P180" s="217"/>
    </row>
    <row r="181" spans="2:16" x14ac:dyDescent="0.3">
      <c r="B181" s="4" t="s">
        <v>362</v>
      </c>
      <c r="C181" s="33" t="s">
        <v>58</v>
      </c>
      <c r="D181" s="9" t="s">
        <v>214</v>
      </c>
      <c r="E181" s="38">
        <v>2019</v>
      </c>
      <c r="F181" s="23"/>
      <c r="G181" s="18">
        <v>39594582</v>
      </c>
      <c r="H181" s="30"/>
      <c r="I181" s="18">
        <v>15581474</v>
      </c>
      <c r="J181" s="18">
        <v>19351980</v>
      </c>
      <c r="K181" s="30"/>
      <c r="L181" s="18">
        <v>4661128</v>
      </c>
      <c r="M181" s="18">
        <v>0</v>
      </c>
      <c r="N181" s="30"/>
      <c r="P181" s="217"/>
    </row>
    <row r="182" spans="2:16" x14ac:dyDescent="0.3">
      <c r="B182" s="4" t="s">
        <v>362</v>
      </c>
      <c r="C182" s="33" t="s">
        <v>58</v>
      </c>
      <c r="D182" s="9" t="s">
        <v>216</v>
      </c>
      <c r="E182" s="38">
        <v>2021</v>
      </c>
      <c r="F182" s="23"/>
      <c r="G182" s="18">
        <v>21339840</v>
      </c>
      <c r="H182" s="30"/>
      <c r="I182" s="18">
        <v>1385713</v>
      </c>
      <c r="J182" s="18">
        <v>19954127</v>
      </c>
      <c r="K182" s="30"/>
      <c r="L182" s="18">
        <v>0</v>
      </c>
      <c r="M182" s="18">
        <v>0</v>
      </c>
      <c r="N182" s="30"/>
      <c r="P182" s="217"/>
    </row>
    <row r="183" spans="2:16" x14ac:dyDescent="0.3">
      <c r="B183" s="4" t="s">
        <v>362</v>
      </c>
      <c r="C183" s="32" t="s">
        <v>58</v>
      </c>
      <c r="D183" s="10" t="s">
        <v>217</v>
      </c>
      <c r="E183" s="37">
        <v>2021</v>
      </c>
      <c r="F183" s="23"/>
      <c r="G183" s="17">
        <v>200013</v>
      </c>
      <c r="H183" s="30"/>
      <c r="I183" s="17">
        <v>200013</v>
      </c>
      <c r="J183" s="17">
        <v>0</v>
      </c>
      <c r="K183" s="30"/>
      <c r="L183" s="17">
        <v>0</v>
      </c>
      <c r="M183" s="17">
        <v>0</v>
      </c>
      <c r="N183" s="30"/>
      <c r="P183" s="217"/>
    </row>
    <row r="184" spans="2:16" x14ac:dyDescent="0.3">
      <c r="B184" s="4" t="s">
        <v>363</v>
      </c>
      <c r="C184" s="11" t="s">
        <v>59</v>
      </c>
      <c r="D184" s="11" t="s">
        <v>102</v>
      </c>
      <c r="E184" s="36" t="s">
        <v>407</v>
      </c>
      <c r="F184" s="22"/>
      <c r="G184" s="16">
        <v>125973935</v>
      </c>
      <c r="H184" s="29"/>
      <c r="I184" s="16">
        <v>63746801</v>
      </c>
      <c r="J184" s="16">
        <v>35956078</v>
      </c>
      <c r="K184" s="29"/>
      <c r="L184" s="16">
        <v>26271056</v>
      </c>
      <c r="M184" s="16">
        <v>0</v>
      </c>
      <c r="N184" s="29"/>
      <c r="P184" s="217"/>
    </row>
    <row r="185" spans="2:16" x14ac:dyDescent="0.3">
      <c r="B185" s="4" t="s">
        <v>363</v>
      </c>
      <c r="C185" s="32" t="s">
        <v>59</v>
      </c>
      <c r="D185" s="10" t="s">
        <v>218</v>
      </c>
      <c r="E185" s="37">
        <v>2019</v>
      </c>
      <c r="F185" s="23"/>
      <c r="G185" s="17">
        <v>125973935</v>
      </c>
      <c r="H185" s="30"/>
      <c r="I185" s="17">
        <v>63746801</v>
      </c>
      <c r="J185" s="17">
        <v>35956078</v>
      </c>
      <c r="K185" s="30"/>
      <c r="L185" s="17">
        <v>26271056</v>
      </c>
      <c r="M185" s="17">
        <v>0</v>
      </c>
      <c r="N185" s="30"/>
      <c r="P185" s="217"/>
    </row>
    <row r="186" spans="2:16" x14ac:dyDescent="0.3">
      <c r="B186" s="4" t="s">
        <v>364</v>
      </c>
      <c r="C186" s="11" t="s">
        <v>60</v>
      </c>
      <c r="D186" s="11" t="s">
        <v>102</v>
      </c>
      <c r="E186" s="36" t="s">
        <v>407</v>
      </c>
      <c r="F186" s="22"/>
      <c r="G186" s="16">
        <v>29596336</v>
      </c>
      <c r="H186" s="29"/>
      <c r="I186" s="16">
        <v>1743520</v>
      </c>
      <c r="J186" s="16">
        <v>0</v>
      </c>
      <c r="K186" s="29"/>
      <c r="L186" s="16">
        <v>27852816</v>
      </c>
      <c r="M186" s="16">
        <v>0</v>
      </c>
      <c r="N186" s="29"/>
      <c r="P186" s="217"/>
    </row>
    <row r="187" spans="2:16" x14ac:dyDescent="0.3">
      <c r="B187" s="4" t="s">
        <v>364</v>
      </c>
      <c r="C187" s="33" t="s">
        <v>60</v>
      </c>
      <c r="D187" s="9" t="s">
        <v>219</v>
      </c>
      <c r="E187" s="38">
        <v>2020</v>
      </c>
      <c r="F187" s="23"/>
      <c r="G187" s="18">
        <v>29596336</v>
      </c>
      <c r="H187" s="30"/>
      <c r="I187" s="18">
        <v>1743520</v>
      </c>
      <c r="J187" s="18">
        <v>0</v>
      </c>
      <c r="K187" s="30"/>
      <c r="L187" s="18">
        <v>27852816</v>
      </c>
      <c r="M187" s="18">
        <v>0</v>
      </c>
      <c r="N187" s="30"/>
      <c r="P187" s="217"/>
    </row>
    <row r="188" spans="2:16" x14ac:dyDescent="0.3">
      <c r="B188" s="4" t="s">
        <v>364</v>
      </c>
      <c r="C188" s="32" t="s">
        <v>60</v>
      </c>
      <c r="D188" s="10" t="s">
        <v>220</v>
      </c>
      <c r="E188" s="37" t="s">
        <v>407</v>
      </c>
      <c r="F188" s="23"/>
      <c r="G188" s="17">
        <v>0</v>
      </c>
      <c r="H188" s="30"/>
      <c r="I188" s="17">
        <v>0</v>
      </c>
      <c r="J188" s="17">
        <v>0</v>
      </c>
      <c r="K188" s="30"/>
      <c r="L188" s="17">
        <v>0</v>
      </c>
      <c r="M188" s="17">
        <v>0</v>
      </c>
      <c r="N188" s="30"/>
      <c r="P188" s="217"/>
    </row>
    <row r="189" spans="2:16" x14ac:dyDescent="0.3">
      <c r="B189" s="4" t="s">
        <v>365</v>
      </c>
      <c r="C189" s="11" t="s">
        <v>61</v>
      </c>
      <c r="D189" s="11" t="s">
        <v>102</v>
      </c>
      <c r="E189" s="36" t="s">
        <v>407</v>
      </c>
      <c r="F189" s="22"/>
      <c r="G189" s="16">
        <v>24445341</v>
      </c>
      <c r="H189" s="29"/>
      <c r="I189" s="16">
        <v>14739132</v>
      </c>
      <c r="J189" s="16">
        <v>6232947</v>
      </c>
      <c r="K189" s="29"/>
      <c r="L189" s="16">
        <v>3473262</v>
      </c>
      <c r="M189" s="16">
        <v>0</v>
      </c>
      <c r="N189" s="29"/>
      <c r="P189" s="217"/>
    </row>
    <row r="190" spans="2:16" x14ac:dyDescent="0.3">
      <c r="B190" s="4" t="s">
        <v>365</v>
      </c>
      <c r="C190" s="33" t="s">
        <v>61</v>
      </c>
      <c r="D190" s="9" t="s">
        <v>221</v>
      </c>
      <c r="E190" s="38" t="s">
        <v>408</v>
      </c>
      <c r="F190" s="23"/>
      <c r="G190" s="18">
        <v>13878144</v>
      </c>
      <c r="H190" s="30"/>
      <c r="I190" s="18">
        <v>10404882</v>
      </c>
      <c r="J190" s="18">
        <v>0</v>
      </c>
      <c r="K190" s="30"/>
      <c r="L190" s="18">
        <v>3473262</v>
      </c>
      <c r="M190" s="18">
        <v>0</v>
      </c>
      <c r="N190" s="30"/>
      <c r="P190" s="217"/>
    </row>
    <row r="191" spans="2:16" x14ac:dyDescent="0.3">
      <c r="B191" s="4" t="s">
        <v>365</v>
      </c>
      <c r="C191" s="32" t="s">
        <v>61</v>
      </c>
      <c r="D191" s="10" t="s">
        <v>222</v>
      </c>
      <c r="E191" s="37">
        <v>2020</v>
      </c>
      <c r="F191" s="23"/>
      <c r="G191" s="17">
        <v>10567197</v>
      </c>
      <c r="H191" s="30"/>
      <c r="I191" s="17">
        <v>4334250</v>
      </c>
      <c r="J191" s="17">
        <v>6232947</v>
      </c>
      <c r="K191" s="30"/>
      <c r="L191" s="17">
        <v>0</v>
      </c>
      <c r="M191" s="17">
        <v>0</v>
      </c>
      <c r="N191" s="30"/>
      <c r="P191" s="217"/>
    </row>
    <row r="192" spans="2:16" x14ac:dyDescent="0.3">
      <c r="B192" s="4" t="s">
        <v>366</v>
      </c>
      <c r="C192" s="11" t="s">
        <v>62</v>
      </c>
      <c r="D192" s="11" t="s">
        <v>102</v>
      </c>
      <c r="E192" s="36" t="s">
        <v>407</v>
      </c>
      <c r="F192" s="22"/>
      <c r="G192" s="16">
        <v>1593927391</v>
      </c>
      <c r="H192" s="29"/>
      <c r="I192" s="16">
        <v>1119257524</v>
      </c>
      <c r="J192" s="16">
        <v>77514036</v>
      </c>
      <c r="K192" s="29"/>
      <c r="L192" s="16">
        <v>397177442</v>
      </c>
      <c r="M192" s="16">
        <v>-21611</v>
      </c>
      <c r="N192" s="29"/>
      <c r="P192" s="217"/>
    </row>
    <row r="193" spans="2:16" x14ac:dyDescent="0.3">
      <c r="B193" s="4" t="s">
        <v>366</v>
      </c>
      <c r="C193" s="33" t="s">
        <v>62</v>
      </c>
      <c r="D193" s="9" t="s">
        <v>228</v>
      </c>
      <c r="E193" s="38">
        <v>2020</v>
      </c>
      <c r="F193" s="23"/>
      <c r="G193" s="18">
        <v>1461573348</v>
      </c>
      <c r="H193" s="30"/>
      <c r="I193" s="18">
        <v>1053643814</v>
      </c>
      <c r="J193" s="18">
        <v>75069034</v>
      </c>
      <c r="K193" s="30"/>
      <c r="L193" s="18">
        <v>332882111</v>
      </c>
      <c r="M193" s="18">
        <v>-21611</v>
      </c>
      <c r="N193" s="30"/>
      <c r="P193" s="217"/>
    </row>
    <row r="194" spans="2:16" x14ac:dyDescent="0.3">
      <c r="B194" s="4" t="s">
        <v>366</v>
      </c>
      <c r="C194" s="33" t="s">
        <v>62</v>
      </c>
      <c r="D194" s="9" t="s">
        <v>223</v>
      </c>
      <c r="E194" s="38">
        <v>2019</v>
      </c>
      <c r="F194" s="23"/>
      <c r="G194" s="18">
        <v>31112716</v>
      </c>
      <c r="H194" s="30"/>
      <c r="I194" s="18">
        <v>31112716</v>
      </c>
      <c r="J194" s="18">
        <v>0</v>
      </c>
      <c r="K194" s="30"/>
      <c r="L194" s="18">
        <v>0</v>
      </c>
      <c r="M194" s="18">
        <v>0</v>
      </c>
      <c r="N194" s="30"/>
      <c r="P194" s="217"/>
    </row>
    <row r="195" spans="2:16" x14ac:dyDescent="0.3">
      <c r="B195" s="4" t="s">
        <v>366</v>
      </c>
      <c r="C195" s="33" t="s">
        <v>62</v>
      </c>
      <c r="D195" s="9" t="s">
        <v>224</v>
      </c>
      <c r="E195" s="38">
        <v>2020</v>
      </c>
      <c r="F195" s="23"/>
      <c r="G195" s="18">
        <v>0</v>
      </c>
      <c r="H195" s="30"/>
      <c r="I195" s="18">
        <v>0</v>
      </c>
      <c r="J195" s="18">
        <v>0</v>
      </c>
      <c r="K195" s="30"/>
      <c r="L195" s="18">
        <v>0</v>
      </c>
      <c r="M195" s="18">
        <v>0</v>
      </c>
      <c r="N195" s="30"/>
      <c r="P195" s="217"/>
    </row>
    <row r="196" spans="2:16" x14ac:dyDescent="0.3">
      <c r="B196" s="4" t="s">
        <v>366</v>
      </c>
      <c r="C196" s="33" t="s">
        <v>62</v>
      </c>
      <c r="D196" s="9" t="s">
        <v>225</v>
      </c>
      <c r="E196" s="38">
        <v>2019</v>
      </c>
      <c r="F196" s="23"/>
      <c r="G196" s="18">
        <v>75370565</v>
      </c>
      <c r="H196" s="30"/>
      <c r="I196" s="18">
        <v>22107669</v>
      </c>
      <c r="J196" s="18">
        <v>2445002</v>
      </c>
      <c r="K196" s="30"/>
      <c r="L196" s="18">
        <v>50817894</v>
      </c>
      <c r="M196" s="18">
        <v>0</v>
      </c>
      <c r="N196" s="30"/>
      <c r="P196" s="217"/>
    </row>
    <row r="197" spans="2:16" x14ac:dyDescent="0.3">
      <c r="B197" s="4" t="s">
        <v>366</v>
      </c>
      <c r="C197" s="33" t="s">
        <v>62</v>
      </c>
      <c r="D197" s="9" t="s">
        <v>226</v>
      </c>
      <c r="E197" s="38">
        <v>2020</v>
      </c>
      <c r="F197" s="23"/>
      <c r="G197" s="18">
        <v>0</v>
      </c>
      <c r="H197" s="30"/>
      <c r="I197" s="18">
        <v>0</v>
      </c>
      <c r="J197" s="18">
        <v>0</v>
      </c>
      <c r="K197" s="30"/>
      <c r="L197" s="18">
        <v>0</v>
      </c>
      <c r="M197" s="18">
        <v>0</v>
      </c>
      <c r="N197" s="30"/>
      <c r="P197" s="217"/>
    </row>
    <row r="198" spans="2:16" x14ac:dyDescent="0.3">
      <c r="B198" s="4" t="s">
        <v>366</v>
      </c>
      <c r="C198" s="33" t="s">
        <v>62</v>
      </c>
      <c r="D198" s="9" t="s">
        <v>227</v>
      </c>
      <c r="E198" s="38">
        <v>2019</v>
      </c>
      <c r="F198" s="23"/>
      <c r="G198" s="18">
        <v>640919</v>
      </c>
      <c r="H198" s="30"/>
      <c r="I198" s="18">
        <v>640919</v>
      </c>
      <c r="J198" s="18">
        <v>0</v>
      </c>
      <c r="K198" s="30"/>
      <c r="L198" s="18">
        <v>0</v>
      </c>
      <c r="M198" s="18">
        <v>0</v>
      </c>
      <c r="N198" s="30"/>
      <c r="P198" s="217"/>
    </row>
    <row r="199" spans="2:16" x14ac:dyDescent="0.3">
      <c r="B199" s="4" t="s">
        <v>366</v>
      </c>
      <c r="C199" s="32" t="s">
        <v>62</v>
      </c>
      <c r="D199" s="10" t="s">
        <v>229</v>
      </c>
      <c r="E199" s="37">
        <v>2019</v>
      </c>
      <c r="F199" s="23"/>
      <c r="G199" s="17">
        <v>25229843</v>
      </c>
      <c r="H199" s="30"/>
      <c r="I199" s="17">
        <v>11752406</v>
      </c>
      <c r="J199" s="17">
        <v>0</v>
      </c>
      <c r="K199" s="30"/>
      <c r="L199" s="17">
        <v>13477437</v>
      </c>
      <c r="M199" s="17">
        <v>0</v>
      </c>
      <c r="N199" s="30"/>
      <c r="P199" s="217"/>
    </row>
    <row r="200" spans="2:16" x14ac:dyDescent="0.3">
      <c r="B200" s="4" t="s">
        <v>367</v>
      </c>
      <c r="C200" s="11" t="s">
        <v>63</v>
      </c>
      <c r="D200" s="11" t="s">
        <v>102</v>
      </c>
      <c r="E200" s="36" t="s">
        <v>407</v>
      </c>
      <c r="F200" s="22"/>
      <c r="G200" s="16">
        <v>20208109</v>
      </c>
      <c r="H200" s="29"/>
      <c r="I200" s="16">
        <v>2846652</v>
      </c>
      <c r="J200" s="16">
        <v>1234429</v>
      </c>
      <c r="K200" s="29"/>
      <c r="L200" s="16">
        <v>16127028</v>
      </c>
      <c r="M200" s="16">
        <v>0</v>
      </c>
      <c r="N200" s="29"/>
      <c r="P200" s="217"/>
    </row>
    <row r="201" spans="2:16" x14ac:dyDescent="0.3">
      <c r="B201" s="4" t="s">
        <v>367</v>
      </c>
      <c r="C201" s="33" t="s">
        <v>63</v>
      </c>
      <c r="D201" s="9" t="s">
        <v>231</v>
      </c>
      <c r="E201" s="38">
        <v>2020</v>
      </c>
      <c r="F201" s="23"/>
      <c r="G201" s="18">
        <v>9439000</v>
      </c>
      <c r="H201" s="30"/>
      <c r="I201" s="18">
        <v>1100000</v>
      </c>
      <c r="J201" s="18">
        <v>0</v>
      </c>
      <c r="K201" s="30"/>
      <c r="L201" s="18">
        <v>8339000</v>
      </c>
      <c r="M201" s="18">
        <v>0</v>
      </c>
      <c r="N201" s="30"/>
      <c r="P201" s="217"/>
    </row>
    <row r="202" spans="2:16" x14ac:dyDescent="0.3">
      <c r="B202" s="4" t="s">
        <v>367</v>
      </c>
      <c r="C202" s="32" t="s">
        <v>63</v>
      </c>
      <c r="D202" s="10" t="s">
        <v>230</v>
      </c>
      <c r="E202" s="37">
        <v>2019</v>
      </c>
      <c r="F202" s="23"/>
      <c r="G202" s="17">
        <v>10769109</v>
      </c>
      <c r="H202" s="30"/>
      <c r="I202" s="17">
        <v>1746652</v>
      </c>
      <c r="J202" s="17">
        <v>1234429</v>
      </c>
      <c r="K202" s="30"/>
      <c r="L202" s="17">
        <v>7788028</v>
      </c>
      <c r="M202" s="17">
        <v>0</v>
      </c>
      <c r="N202" s="30"/>
      <c r="P202" s="217"/>
    </row>
    <row r="203" spans="2:16" x14ac:dyDescent="0.3">
      <c r="B203" s="4" t="s">
        <v>368</v>
      </c>
      <c r="C203" s="11" t="s">
        <v>64</v>
      </c>
      <c r="D203" s="11" t="s">
        <v>102</v>
      </c>
      <c r="E203" s="36" t="s">
        <v>407</v>
      </c>
      <c r="F203" s="22"/>
      <c r="G203" s="16">
        <v>12672849</v>
      </c>
      <c r="H203" s="29"/>
      <c r="I203" s="16">
        <v>9086002</v>
      </c>
      <c r="J203" s="16">
        <v>3586847</v>
      </c>
      <c r="K203" s="29"/>
      <c r="L203" s="16">
        <v>0</v>
      </c>
      <c r="M203" s="16">
        <v>0</v>
      </c>
      <c r="N203" s="29"/>
      <c r="P203" s="217"/>
    </row>
    <row r="204" spans="2:16" x14ac:dyDescent="0.3">
      <c r="B204" s="4" t="s">
        <v>368</v>
      </c>
      <c r="C204" s="32" t="s">
        <v>64</v>
      </c>
      <c r="D204" s="10" t="s">
        <v>232</v>
      </c>
      <c r="E204" s="37">
        <v>2020</v>
      </c>
      <c r="F204" s="23"/>
      <c r="G204" s="17">
        <v>12672849</v>
      </c>
      <c r="H204" s="30"/>
      <c r="I204" s="17">
        <v>9086002</v>
      </c>
      <c r="J204" s="17">
        <v>3586847</v>
      </c>
      <c r="K204" s="30"/>
      <c r="L204" s="17">
        <v>0</v>
      </c>
      <c r="M204" s="17">
        <v>0</v>
      </c>
      <c r="N204" s="30"/>
      <c r="P204" s="217"/>
    </row>
    <row r="205" spans="2:16" x14ac:dyDescent="0.3">
      <c r="B205" s="4" t="s">
        <v>369</v>
      </c>
      <c r="C205" s="11" t="s">
        <v>65</v>
      </c>
      <c r="D205" s="11" t="s">
        <v>102</v>
      </c>
      <c r="E205" s="36" t="s">
        <v>407</v>
      </c>
      <c r="F205" s="22"/>
      <c r="G205" s="16">
        <v>16550000</v>
      </c>
      <c r="H205" s="29"/>
      <c r="I205" s="16">
        <v>5900000</v>
      </c>
      <c r="J205" s="16">
        <v>3150000</v>
      </c>
      <c r="K205" s="29"/>
      <c r="L205" s="16">
        <v>7500000</v>
      </c>
      <c r="M205" s="16">
        <v>0</v>
      </c>
      <c r="N205" s="29"/>
      <c r="P205" s="217"/>
    </row>
    <row r="206" spans="2:16" x14ac:dyDescent="0.3">
      <c r="B206" s="4" t="s">
        <v>369</v>
      </c>
      <c r="C206" s="32" t="s">
        <v>65</v>
      </c>
      <c r="D206" s="10" t="s">
        <v>233</v>
      </c>
      <c r="E206" s="37">
        <v>2020</v>
      </c>
      <c r="F206" s="23"/>
      <c r="G206" s="17">
        <v>16550000</v>
      </c>
      <c r="H206" s="30"/>
      <c r="I206" s="17">
        <v>5900000</v>
      </c>
      <c r="J206" s="17">
        <v>3150000</v>
      </c>
      <c r="K206" s="30"/>
      <c r="L206" s="17">
        <v>7500000</v>
      </c>
      <c r="M206" s="17">
        <v>0</v>
      </c>
      <c r="N206" s="30"/>
      <c r="P206" s="217"/>
    </row>
    <row r="207" spans="2:16" x14ac:dyDescent="0.3">
      <c r="B207" s="4" t="s">
        <v>370</v>
      </c>
      <c r="C207" s="11" t="s">
        <v>66</v>
      </c>
      <c r="D207" s="11" t="s">
        <v>102</v>
      </c>
      <c r="E207" s="36" t="s">
        <v>407</v>
      </c>
      <c r="F207" s="22"/>
      <c r="G207" s="16">
        <v>27311168</v>
      </c>
      <c r="H207" s="29"/>
      <c r="I207" s="16">
        <v>9124479</v>
      </c>
      <c r="J207" s="16">
        <v>17312727</v>
      </c>
      <c r="K207" s="29"/>
      <c r="L207" s="16">
        <v>873962</v>
      </c>
      <c r="M207" s="16">
        <v>0</v>
      </c>
      <c r="N207" s="29"/>
      <c r="P207" s="217"/>
    </row>
    <row r="208" spans="2:16" x14ac:dyDescent="0.3">
      <c r="B208" s="4" t="s">
        <v>370</v>
      </c>
      <c r="C208" s="33" t="s">
        <v>66</v>
      </c>
      <c r="D208" s="9" t="s">
        <v>235</v>
      </c>
      <c r="E208" s="38" t="s">
        <v>409</v>
      </c>
      <c r="F208" s="23"/>
      <c r="G208" s="18">
        <v>21131280</v>
      </c>
      <c r="H208" s="30"/>
      <c r="I208" s="18">
        <v>4098043</v>
      </c>
      <c r="J208" s="18">
        <v>17033237</v>
      </c>
      <c r="K208" s="30"/>
      <c r="L208" s="18">
        <v>0</v>
      </c>
      <c r="M208" s="18">
        <v>0</v>
      </c>
      <c r="N208" s="30"/>
      <c r="P208" s="217"/>
    </row>
    <row r="209" spans="2:16" x14ac:dyDescent="0.3">
      <c r="B209" s="4" t="s">
        <v>370</v>
      </c>
      <c r="C209" s="32" t="s">
        <v>66</v>
      </c>
      <c r="D209" s="10" t="s">
        <v>234</v>
      </c>
      <c r="E209" s="37">
        <v>2019</v>
      </c>
      <c r="F209" s="23"/>
      <c r="G209" s="17">
        <v>6179888</v>
      </c>
      <c r="H209" s="30"/>
      <c r="I209" s="17">
        <v>5026436</v>
      </c>
      <c r="J209" s="17">
        <v>279490</v>
      </c>
      <c r="K209" s="30"/>
      <c r="L209" s="17">
        <v>873962</v>
      </c>
      <c r="M209" s="17">
        <v>0</v>
      </c>
      <c r="N209" s="30"/>
      <c r="P209" s="217"/>
    </row>
    <row r="210" spans="2:16" x14ac:dyDescent="0.3">
      <c r="B210" s="4" t="s">
        <v>371</v>
      </c>
      <c r="C210" s="11" t="s">
        <v>67</v>
      </c>
      <c r="D210" s="11" t="s">
        <v>102</v>
      </c>
      <c r="E210" s="36" t="s">
        <v>407</v>
      </c>
      <c r="F210" s="22"/>
      <c r="G210" s="16">
        <v>50896897</v>
      </c>
      <c r="H210" s="29"/>
      <c r="I210" s="16">
        <v>18194247</v>
      </c>
      <c r="J210" s="16">
        <v>4833525</v>
      </c>
      <c r="K210" s="29"/>
      <c r="L210" s="16">
        <v>27052125</v>
      </c>
      <c r="M210" s="16">
        <v>817000</v>
      </c>
      <c r="N210" s="29"/>
      <c r="P210" s="217"/>
    </row>
    <row r="211" spans="2:16" x14ac:dyDescent="0.3">
      <c r="B211" s="4" t="s">
        <v>371</v>
      </c>
      <c r="C211" s="32" t="s">
        <v>67</v>
      </c>
      <c r="D211" s="10" t="s">
        <v>236</v>
      </c>
      <c r="E211" s="37">
        <v>2019</v>
      </c>
      <c r="F211" s="23"/>
      <c r="G211" s="17">
        <v>50896897</v>
      </c>
      <c r="H211" s="30"/>
      <c r="I211" s="17">
        <v>18194247</v>
      </c>
      <c r="J211" s="17">
        <v>4833525</v>
      </c>
      <c r="K211" s="30"/>
      <c r="L211" s="17">
        <v>27052125</v>
      </c>
      <c r="M211" s="17">
        <v>817000</v>
      </c>
      <c r="N211" s="30"/>
      <c r="P211" s="217"/>
    </row>
    <row r="212" spans="2:16" x14ac:dyDescent="0.3">
      <c r="B212" s="4" t="s">
        <v>372</v>
      </c>
      <c r="C212" s="11" t="s">
        <v>68</v>
      </c>
      <c r="D212" s="11" t="s">
        <v>102</v>
      </c>
      <c r="E212" s="36" t="s">
        <v>407</v>
      </c>
      <c r="F212" s="22"/>
      <c r="G212" s="16">
        <v>34257415</v>
      </c>
      <c r="H212" s="29"/>
      <c r="I212" s="16">
        <v>18641276</v>
      </c>
      <c r="J212" s="16">
        <v>10579098</v>
      </c>
      <c r="K212" s="29"/>
      <c r="L212" s="16">
        <v>5037041</v>
      </c>
      <c r="M212" s="16">
        <v>0</v>
      </c>
      <c r="N212" s="29"/>
      <c r="P212" s="217"/>
    </row>
    <row r="213" spans="2:16" x14ac:dyDescent="0.3">
      <c r="B213" s="4" t="s">
        <v>372</v>
      </c>
      <c r="C213" s="32" t="s">
        <v>68</v>
      </c>
      <c r="D213" s="10" t="s">
        <v>237</v>
      </c>
      <c r="E213" s="37">
        <v>2019</v>
      </c>
      <c r="F213" s="23"/>
      <c r="G213" s="17">
        <v>34257415</v>
      </c>
      <c r="H213" s="30"/>
      <c r="I213" s="17">
        <v>18641276</v>
      </c>
      <c r="J213" s="17">
        <v>10579098</v>
      </c>
      <c r="K213" s="30"/>
      <c r="L213" s="17">
        <v>5037041</v>
      </c>
      <c r="M213" s="17">
        <v>0</v>
      </c>
      <c r="N213" s="30"/>
      <c r="P213" s="217"/>
    </row>
    <row r="214" spans="2:16" x14ac:dyDescent="0.3">
      <c r="B214" s="4" t="s">
        <v>373</v>
      </c>
      <c r="C214" s="11" t="s">
        <v>69</v>
      </c>
      <c r="D214" s="11" t="s">
        <v>102</v>
      </c>
      <c r="E214" s="36" t="s">
        <v>407</v>
      </c>
      <c r="F214" s="22"/>
      <c r="G214" s="16">
        <v>41835013</v>
      </c>
      <c r="H214" s="29"/>
      <c r="I214" s="16">
        <v>21673244</v>
      </c>
      <c r="J214" s="16">
        <v>16490769</v>
      </c>
      <c r="K214" s="29"/>
      <c r="L214" s="16">
        <v>3671000</v>
      </c>
      <c r="M214" s="16">
        <v>0</v>
      </c>
      <c r="N214" s="29"/>
      <c r="P214" s="217"/>
    </row>
    <row r="215" spans="2:16" x14ac:dyDescent="0.3">
      <c r="B215" s="4" t="s">
        <v>373</v>
      </c>
      <c r="C215" s="33" t="s">
        <v>69</v>
      </c>
      <c r="D215" s="9" t="s">
        <v>239</v>
      </c>
      <c r="E215" s="38" t="s">
        <v>409</v>
      </c>
      <c r="F215" s="23"/>
      <c r="G215" s="18">
        <v>41599107</v>
      </c>
      <c r="H215" s="30"/>
      <c r="I215" s="18">
        <v>21444859</v>
      </c>
      <c r="J215" s="18">
        <v>16483248</v>
      </c>
      <c r="K215" s="30"/>
      <c r="L215" s="18">
        <v>3671000</v>
      </c>
      <c r="M215" s="18">
        <v>0</v>
      </c>
      <c r="N215" s="30"/>
      <c r="P215" s="217"/>
    </row>
    <row r="216" spans="2:16" x14ac:dyDescent="0.3">
      <c r="B216" s="4" t="s">
        <v>373</v>
      </c>
      <c r="C216" s="32" t="s">
        <v>69</v>
      </c>
      <c r="D216" s="10" t="s">
        <v>238</v>
      </c>
      <c r="E216" s="37">
        <v>2020</v>
      </c>
      <c r="F216" s="23"/>
      <c r="G216" s="17">
        <v>235906</v>
      </c>
      <c r="H216" s="30"/>
      <c r="I216" s="17">
        <v>228385</v>
      </c>
      <c r="J216" s="17">
        <v>7521</v>
      </c>
      <c r="K216" s="30"/>
      <c r="L216" s="17">
        <v>0</v>
      </c>
      <c r="M216" s="17">
        <v>0</v>
      </c>
      <c r="N216" s="30"/>
      <c r="P216" s="217"/>
    </row>
    <row r="217" spans="2:16" x14ac:dyDescent="0.3">
      <c r="B217" s="4" t="s">
        <v>374</v>
      </c>
      <c r="C217" s="11" t="s">
        <v>70</v>
      </c>
      <c r="D217" s="11" t="s">
        <v>102</v>
      </c>
      <c r="E217" s="36" t="s">
        <v>407</v>
      </c>
      <c r="F217" s="22"/>
      <c r="G217" s="16">
        <v>106785747</v>
      </c>
      <c r="H217" s="29"/>
      <c r="I217" s="16">
        <v>43158079</v>
      </c>
      <c r="J217" s="16">
        <v>35377668</v>
      </c>
      <c r="K217" s="29"/>
      <c r="L217" s="16">
        <v>28250000</v>
      </c>
      <c r="M217" s="16">
        <v>0</v>
      </c>
      <c r="N217" s="29"/>
      <c r="P217" s="217"/>
    </row>
    <row r="218" spans="2:16" x14ac:dyDescent="0.3">
      <c r="B218" s="4" t="s">
        <v>374</v>
      </c>
      <c r="C218" s="33" t="s">
        <v>70</v>
      </c>
      <c r="D218" s="9" t="s">
        <v>241</v>
      </c>
      <c r="E218" s="38">
        <v>2020</v>
      </c>
      <c r="F218" s="23"/>
      <c r="G218" s="18">
        <v>106785747</v>
      </c>
      <c r="H218" s="30"/>
      <c r="I218" s="18">
        <v>43158079</v>
      </c>
      <c r="J218" s="18">
        <v>35377668</v>
      </c>
      <c r="K218" s="30"/>
      <c r="L218" s="18">
        <v>28250000</v>
      </c>
      <c r="M218" s="18">
        <v>0</v>
      </c>
      <c r="N218" s="30"/>
      <c r="P218" s="217"/>
    </row>
    <row r="219" spans="2:16" x14ac:dyDescent="0.3">
      <c r="B219" s="4" t="s">
        <v>374</v>
      </c>
      <c r="C219" s="32" t="s">
        <v>70</v>
      </c>
      <c r="D219" s="10" t="s">
        <v>240</v>
      </c>
      <c r="E219" s="37" t="s">
        <v>407</v>
      </c>
      <c r="F219" s="23"/>
      <c r="G219" s="17">
        <v>0</v>
      </c>
      <c r="H219" s="30"/>
      <c r="I219" s="17">
        <v>0</v>
      </c>
      <c r="J219" s="17">
        <v>0</v>
      </c>
      <c r="K219" s="30"/>
      <c r="L219" s="17">
        <v>0</v>
      </c>
      <c r="M219" s="17">
        <v>0</v>
      </c>
      <c r="N219" s="30"/>
      <c r="P219" s="217"/>
    </row>
    <row r="220" spans="2:16" x14ac:dyDescent="0.3">
      <c r="B220" s="4" t="s">
        <v>375</v>
      </c>
      <c r="C220" s="11" t="s">
        <v>71</v>
      </c>
      <c r="D220" s="11" t="s">
        <v>102</v>
      </c>
      <c r="E220" s="36" t="s">
        <v>407</v>
      </c>
      <c r="F220" s="22"/>
      <c r="G220" s="16">
        <v>132672604</v>
      </c>
      <c r="H220" s="29"/>
      <c r="I220" s="16">
        <v>71151805</v>
      </c>
      <c r="J220" s="16">
        <v>31752415</v>
      </c>
      <c r="K220" s="29"/>
      <c r="L220" s="16">
        <v>29768384</v>
      </c>
      <c r="M220" s="16">
        <v>0</v>
      </c>
      <c r="N220" s="29"/>
      <c r="P220" s="217"/>
    </row>
    <row r="221" spans="2:16" x14ac:dyDescent="0.3">
      <c r="B221" s="4" t="s">
        <v>375</v>
      </c>
      <c r="C221" s="33" t="s">
        <v>71</v>
      </c>
      <c r="D221" s="9" t="s">
        <v>242</v>
      </c>
      <c r="E221" s="38" t="s">
        <v>409</v>
      </c>
      <c r="F221" s="23"/>
      <c r="G221" s="18">
        <v>132461646</v>
      </c>
      <c r="H221" s="30"/>
      <c r="I221" s="18">
        <v>71030795</v>
      </c>
      <c r="J221" s="18">
        <v>31752415</v>
      </c>
      <c r="K221" s="30"/>
      <c r="L221" s="18">
        <v>29678436</v>
      </c>
      <c r="M221" s="18">
        <v>0</v>
      </c>
      <c r="N221" s="30"/>
      <c r="P221" s="217"/>
    </row>
    <row r="222" spans="2:16" x14ac:dyDescent="0.3">
      <c r="B222" s="4" t="s">
        <v>375</v>
      </c>
      <c r="C222" s="32" t="s">
        <v>71</v>
      </c>
      <c r="D222" s="10" t="s">
        <v>243</v>
      </c>
      <c r="E222" s="37">
        <v>2020</v>
      </c>
      <c r="F222" s="23"/>
      <c r="G222" s="17">
        <v>210958</v>
      </c>
      <c r="H222" s="30"/>
      <c r="I222" s="17">
        <v>121010</v>
      </c>
      <c r="J222" s="17">
        <v>0</v>
      </c>
      <c r="K222" s="30"/>
      <c r="L222" s="17">
        <v>89948</v>
      </c>
      <c r="M222" s="17">
        <v>0</v>
      </c>
      <c r="N222" s="30"/>
      <c r="P222" s="217"/>
    </row>
    <row r="223" spans="2:16" x14ac:dyDescent="0.3">
      <c r="B223" s="4" t="s">
        <v>376</v>
      </c>
      <c r="C223" s="11" t="s">
        <v>72</v>
      </c>
      <c r="D223" s="11" t="s">
        <v>102</v>
      </c>
      <c r="E223" s="36" t="s">
        <v>407</v>
      </c>
      <c r="F223" s="22"/>
      <c r="G223" s="16">
        <v>31121980</v>
      </c>
      <c r="H223" s="29"/>
      <c r="I223" s="16">
        <v>16875000</v>
      </c>
      <c r="J223" s="16">
        <v>1746980</v>
      </c>
      <c r="K223" s="29"/>
      <c r="L223" s="16">
        <v>12500000</v>
      </c>
      <c r="M223" s="16">
        <v>0</v>
      </c>
      <c r="N223" s="29"/>
      <c r="P223" s="217"/>
    </row>
    <row r="224" spans="2:16" x14ac:dyDescent="0.3">
      <c r="B224" s="4" t="s">
        <v>376</v>
      </c>
      <c r="C224" s="33" t="s">
        <v>72</v>
      </c>
      <c r="D224" s="9" t="s">
        <v>244</v>
      </c>
      <c r="E224" s="38">
        <v>2020</v>
      </c>
      <c r="F224" s="23"/>
      <c r="G224" s="18">
        <v>31121980</v>
      </c>
      <c r="H224" s="30"/>
      <c r="I224" s="18">
        <v>16875000</v>
      </c>
      <c r="J224" s="18">
        <v>1746980</v>
      </c>
      <c r="K224" s="30"/>
      <c r="L224" s="18">
        <v>12500000</v>
      </c>
      <c r="M224" s="18">
        <v>0</v>
      </c>
      <c r="N224" s="30"/>
      <c r="P224" s="217"/>
    </row>
    <row r="225" spans="2:16" x14ac:dyDescent="0.3">
      <c r="B225" s="4" t="s">
        <v>376</v>
      </c>
      <c r="C225" s="32" t="s">
        <v>72</v>
      </c>
      <c r="D225" s="10" t="s">
        <v>245</v>
      </c>
      <c r="E225" s="37">
        <v>2020</v>
      </c>
      <c r="F225" s="23"/>
      <c r="G225" s="17">
        <v>0</v>
      </c>
      <c r="H225" s="30"/>
      <c r="I225" s="17">
        <v>0</v>
      </c>
      <c r="J225" s="17">
        <v>0</v>
      </c>
      <c r="K225" s="30"/>
      <c r="L225" s="17">
        <v>0</v>
      </c>
      <c r="M225" s="17">
        <v>0</v>
      </c>
      <c r="N225" s="30"/>
      <c r="P225" s="217"/>
    </row>
    <row r="226" spans="2:16" x14ac:dyDescent="0.3">
      <c r="B226" s="4" t="s">
        <v>377</v>
      </c>
      <c r="C226" s="11" t="s">
        <v>73</v>
      </c>
      <c r="D226" s="11" t="s">
        <v>102</v>
      </c>
      <c r="E226" s="36" t="s">
        <v>407</v>
      </c>
      <c r="F226" s="22"/>
      <c r="G226" s="16">
        <v>70840102</v>
      </c>
      <c r="H226" s="29"/>
      <c r="I226" s="16">
        <v>18373946</v>
      </c>
      <c r="J226" s="16">
        <v>16406783</v>
      </c>
      <c r="K226" s="29"/>
      <c r="L226" s="16">
        <v>35657228</v>
      </c>
      <c r="M226" s="16">
        <v>402145</v>
      </c>
      <c r="N226" s="29"/>
      <c r="P226" s="217"/>
    </row>
    <row r="227" spans="2:16" x14ac:dyDescent="0.3">
      <c r="B227" s="4" t="s">
        <v>377</v>
      </c>
      <c r="C227" s="32" t="s">
        <v>73</v>
      </c>
      <c r="D227" s="10" t="s">
        <v>246</v>
      </c>
      <c r="E227" s="37" t="s">
        <v>409</v>
      </c>
      <c r="F227" s="23"/>
      <c r="G227" s="17">
        <v>70840102</v>
      </c>
      <c r="H227" s="30"/>
      <c r="I227" s="17">
        <v>18373946</v>
      </c>
      <c r="J227" s="17">
        <v>16406783</v>
      </c>
      <c r="K227" s="30"/>
      <c r="L227" s="17">
        <v>35657228</v>
      </c>
      <c r="M227" s="17">
        <v>402145</v>
      </c>
      <c r="N227" s="30"/>
      <c r="P227" s="217"/>
    </row>
    <row r="228" spans="2:16" x14ac:dyDescent="0.3">
      <c r="B228" s="4" t="s">
        <v>378</v>
      </c>
      <c r="C228" s="11" t="s">
        <v>74</v>
      </c>
      <c r="D228" s="11" t="s">
        <v>102</v>
      </c>
      <c r="E228" s="36" t="s">
        <v>407</v>
      </c>
      <c r="F228" s="22"/>
      <c r="G228" s="16">
        <v>146549379</v>
      </c>
      <c r="H228" s="29"/>
      <c r="I228" s="16">
        <v>72133119</v>
      </c>
      <c r="J228" s="16">
        <v>45483545</v>
      </c>
      <c r="K228" s="29"/>
      <c r="L228" s="16">
        <v>28691534</v>
      </c>
      <c r="M228" s="16">
        <v>241181</v>
      </c>
      <c r="N228" s="29"/>
      <c r="P228" s="217"/>
    </row>
    <row r="229" spans="2:16" x14ac:dyDescent="0.3">
      <c r="B229" s="4" t="s">
        <v>378</v>
      </c>
      <c r="C229" s="33" t="s">
        <v>74</v>
      </c>
      <c r="D229" s="9" t="s">
        <v>248</v>
      </c>
      <c r="E229" s="38">
        <v>2020</v>
      </c>
      <c r="F229" s="23"/>
      <c r="G229" s="18">
        <v>133860127</v>
      </c>
      <c r="H229" s="30"/>
      <c r="I229" s="18">
        <v>59443867</v>
      </c>
      <c r="J229" s="18">
        <v>45483545</v>
      </c>
      <c r="K229" s="30"/>
      <c r="L229" s="18">
        <v>28691534</v>
      </c>
      <c r="M229" s="18">
        <v>241181</v>
      </c>
      <c r="N229" s="30"/>
      <c r="P229" s="217"/>
    </row>
    <row r="230" spans="2:16" x14ac:dyDescent="0.3">
      <c r="B230" s="4" t="s">
        <v>378</v>
      </c>
      <c r="C230" s="32" t="s">
        <v>74</v>
      </c>
      <c r="D230" s="10" t="s">
        <v>247</v>
      </c>
      <c r="E230" s="37">
        <v>2020</v>
      </c>
      <c r="F230" s="23"/>
      <c r="G230" s="17">
        <v>12689252</v>
      </c>
      <c r="H230" s="30"/>
      <c r="I230" s="17">
        <v>12689252</v>
      </c>
      <c r="J230" s="17">
        <v>0</v>
      </c>
      <c r="K230" s="30"/>
      <c r="L230" s="17">
        <v>0</v>
      </c>
      <c r="M230" s="17">
        <v>0</v>
      </c>
      <c r="N230" s="30"/>
      <c r="P230" s="217"/>
    </row>
    <row r="231" spans="2:16" x14ac:dyDescent="0.3">
      <c r="B231" s="4" t="s">
        <v>379</v>
      </c>
      <c r="C231" s="11" t="s">
        <v>75</v>
      </c>
      <c r="D231" s="11" t="s">
        <v>102</v>
      </c>
      <c r="E231" s="36" t="s">
        <v>407</v>
      </c>
      <c r="F231" s="22"/>
      <c r="G231" s="16">
        <v>79192596</v>
      </c>
      <c r="H231" s="29"/>
      <c r="I231" s="16">
        <v>22110715</v>
      </c>
      <c r="J231" s="16">
        <v>30469423</v>
      </c>
      <c r="K231" s="29"/>
      <c r="L231" s="16">
        <v>26493838</v>
      </c>
      <c r="M231" s="16">
        <v>118620</v>
      </c>
      <c r="N231" s="29"/>
      <c r="P231" s="217"/>
    </row>
    <row r="232" spans="2:16" x14ac:dyDescent="0.3">
      <c r="B232" s="4" t="s">
        <v>379</v>
      </c>
      <c r="C232" s="33" t="s">
        <v>75</v>
      </c>
      <c r="D232" s="9" t="s">
        <v>249</v>
      </c>
      <c r="E232" s="38">
        <v>2020</v>
      </c>
      <c r="F232" s="23"/>
      <c r="G232" s="18">
        <v>79192596</v>
      </c>
      <c r="H232" s="30"/>
      <c r="I232" s="18">
        <v>22110715</v>
      </c>
      <c r="J232" s="18">
        <v>30469423</v>
      </c>
      <c r="K232" s="30"/>
      <c r="L232" s="18">
        <v>26493838</v>
      </c>
      <c r="M232" s="18">
        <v>118620</v>
      </c>
      <c r="N232" s="30"/>
      <c r="P232" s="217"/>
    </row>
    <row r="233" spans="2:16" x14ac:dyDescent="0.3">
      <c r="B233" s="4" t="s">
        <v>379</v>
      </c>
      <c r="C233" s="32" t="s">
        <v>75</v>
      </c>
      <c r="D233" s="10" t="s">
        <v>250</v>
      </c>
      <c r="E233" s="37">
        <v>2020</v>
      </c>
      <c r="F233" s="23"/>
      <c r="G233" s="17">
        <v>0</v>
      </c>
      <c r="H233" s="30"/>
      <c r="I233" s="17">
        <v>0</v>
      </c>
      <c r="J233" s="17">
        <v>0</v>
      </c>
      <c r="K233" s="30"/>
      <c r="L233" s="17">
        <v>0</v>
      </c>
      <c r="M233" s="17">
        <v>0</v>
      </c>
      <c r="N233" s="30"/>
      <c r="P233" s="217"/>
    </row>
    <row r="234" spans="2:16" x14ac:dyDescent="0.3">
      <c r="B234" s="4" t="s">
        <v>380</v>
      </c>
      <c r="C234" s="11" t="s">
        <v>76</v>
      </c>
      <c r="D234" s="11" t="s">
        <v>102</v>
      </c>
      <c r="E234" s="36" t="s">
        <v>407</v>
      </c>
      <c r="F234" s="22"/>
      <c r="G234" s="16">
        <v>13528324</v>
      </c>
      <c r="H234" s="29"/>
      <c r="I234" s="16">
        <v>5631995</v>
      </c>
      <c r="J234" s="16">
        <v>4405446</v>
      </c>
      <c r="K234" s="29"/>
      <c r="L234" s="16">
        <v>3490883</v>
      </c>
      <c r="M234" s="16">
        <v>0</v>
      </c>
      <c r="N234" s="29"/>
      <c r="P234" s="217"/>
    </row>
    <row r="235" spans="2:16" x14ac:dyDescent="0.3">
      <c r="B235" s="4" t="s">
        <v>380</v>
      </c>
      <c r="C235" s="32" t="s">
        <v>76</v>
      </c>
      <c r="D235" s="10" t="s">
        <v>251</v>
      </c>
      <c r="E235" s="37">
        <v>2020</v>
      </c>
      <c r="F235" s="23"/>
      <c r="G235" s="17">
        <v>13528324</v>
      </c>
      <c r="H235" s="30"/>
      <c r="I235" s="17">
        <v>5631995</v>
      </c>
      <c r="J235" s="17">
        <v>4405446</v>
      </c>
      <c r="K235" s="30"/>
      <c r="L235" s="17">
        <v>3490883</v>
      </c>
      <c r="M235" s="17">
        <v>0</v>
      </c>
      <c r="N235" s="30"/>
      <c r="P235" s="217"/>
    </row>
    <row r="236" spans="2:16" x14ac:dyDescent="0.3">
      <c r="B236" s="4" t="s">
        <v>381</v>
      </c>
      <c r="C236" s="11" t="s">
        <v>77</v>
      </c>
      <c r="D236" s="11" t="s">
        <v>102</v>
      </c>
      <c r="E236" s="36" t="s">
        <v>407</v>
      </c>
      <c r="F236" s="22"/>
      <c r="G236" s="16">
        <v>13367797</v>
      </c>
      <c r="H236" s="29"/>
      <c r="I236" s="16">
        <v>5305377</v>
      </c>
      <c r="J236" s="16">
        <v>8062420</v>
      </c>
      <c r="K236" s="29"/>
      <c r="L236" s="16">
        <v>0</v>
      </c>
      <c r="M236" s="16">
        <v>0</v>
      </c>
      <c r="N236" s="29"/>
      <c r="P236" s="217"/>
    </row>
    <row r="237" spans="2:16" x14ac:dyDescent="0.3">
      <c r="B237" s="4" t="s">
        <v>381</v>
      </c>
      <c r="C237" s="32" t="s">
        <v>77</v>
      </c>
      <c r="D237" s="10" t="s">
        <v>252</v>
      </c>
      <c r="E237" s="37">
        <v>2020</v>
      </c>
      <c r="F237" s="23"/>
      <c r="G237" s="17">
        <v>13367797</v>
      </c>
      <c r="H237" s="30"/>
      <c r="I237" s="17">
        <v>5305377</v>
      </c>
      <c r="J237" s="17">
        <v>8062420</v>
      </c>
      <c r="K237" s="30"/>
      <c r="L237" s="17">
        <v>0</v>
      </c>
      <c r="M237" s="17">
        <v>0</v>
      </c>
      <c r="N237" s="30"/>
      <c r="P237" s="217"/>
    </row>
    <row r="238" spans="2:16" x14ac:dyDescent="0.3">
      <c r="B238" s="4" t="s">
        <v>382</v>
      </c>
      <c r="C238" s="11" t="s">
        <v>78</v>
      </c>
      <c r="D238" s="11" t="s">
        <v>102</v>
      </c>
      <c r="E238" s="36" t="s">
        <v>407</v>
      </c>
      <c r="F238" s="22"/>
      <c r="G238" s="16">
        <v>25070096</v>
      </c>
      <c r="H238" s="29"/>
      <c r="I238" s="16">
        <v>13281671</v>
      </c>
      <c r="J238" s="16">
        <v>6783001</v>
      </c>
      <c r="K238" s="29"/>
      <c r="L238" s="16">
        <v>5005424</v>
      </c>
      <c r="M238" s="16">
        <v>0</v>
      </c>
      <c r="N238" s="29"/>
      <c r="P238" s="217"/>
    </row>
    <row r="239" spans="2:16" x14ac:dyDescent="0.3">
      <c r="B239" s="4" t="s">
        <v>382</v>
      </c>
      <c r="C239" s="32" t="s">
        <v>78</v>
      </c>
      <c r="D239" s="10" t="s">
        <v>253</v>
      </c>
      <c r="E239" s="37" t="s">
        <v>409</v>
      </c>
      <c r="F239" s="23"/>
      <c r="G239" s="17">
        <v>25070096</v>
      </c>
      <c r="H239" s="30"/>
      <c r="I239" s="17">
        <v>13281671</v>
      </c>
      <c r="J239" s="17">
        <v>6783001</v>
      </c>
      <c r="K239" s="30"/>
      <c r="L239" s="17">
        <v>5005424</v>
      </c>
      <c r="M239" s="17">
        <v>0</v>
      </c>
      <c r="N239" s="30"/>
      <c r="P239" s="217"/>
    </row>
    <row r="240" spans="2:16" x14ac:dyDescent="0.3">
      <c r="B240" s="4" t="s">
        <v>383</v>
      </c>
      <c r="C240" s="11" t="s">
        <v>79</v>
      </c>
      <c r="D240" s="11" t="s">
        <v>102</v>
      </c>
      <c r="E240" s="36" t="s">
        <v>407</v>
      </c>
      <c r="F240" s="22"/>
      <c r="G240" s="16">
        <v>51927853</v>
      </c>
      <c r="H240" s="29"/>
      <c r="I240" s="16">
        <v>15836423</v>
      </c>
      <c r="J240" s="16">
        <v>11450784</v>
      </c>
      <c r="K240" s="29"/>
      <c r="L240" s="16">
        <v>24640646</v>
      </c>
      <c r="M240" s="16">
        <v>0</v>
      </c>
      <c r="N240" s="29"/>
      <c r="P240" s="217"/>
    </row>
    <row r="241" spans="2:16" x14ac:dyDescent="0.3">
      <c r="B241" s="4" t="s">
        <v>383</v>
      </c>
      <c r="C241" s="33" t="s">
        <v>79</v>
      </c>
      <c r="D241" s="9" t="s">
        <v>255</v>
      </c>
      <c r="E241" s="38">
        <v>2020</v>
      </c>
      <c r="F241" s="23"/>
      <c r="G241" s="18">
        <v>47009452</v>
      </c>
      <c r="H241" s="30"/>
      <c r="I241" s="18">
        <v>10918022</v>
      </c>
      <c r="J241" s="18">
        <v>11450784</v>
      </c>
      <c r="K241" s="30"/>
      <c r="L241" s="18">
        <v>24640646</v>
      </c>
      <c r="M241" s="18">
        <v>0</v>
      </c>
      <c r="N241" s="30"/>
      <c r="P241" s="217"/>
    </row>
    <row r="242" spans="2:16" x14ac:dyDescent="0.3">
      <c r="B242" s="4" t="s">
        <v>383</v>
      </c>
      <c r="C242" s="33" t="s">
        <v>79</v>
      </c>
      <c r="D242" s="9" t="s">
        <v>254</v>
      </c>
      <c r="E242" s="38" t="s">
        <v>407</v>
      </c>
      <c r="F242" s="23"/>
      <c r="G242" s="18">
        <v>0</v>
      </c>
      <c r="H242" s="30"/>
      <c r="I242" s="18">
        <v>0</v>
      </c>
      <c r="J242" s="18">
        <v>0</v>
      </c>
      <c r="K242" s="30"/>
      <c r="L242" s="18">
        <v>0</v>
      </c>
      <c r="M242" s="18">
        <v>0</v>
      </c>
      <c r="N242" s="30"/>
      <c r="P242" s="217"/>
    </row>
    <row r="243" spans="2:16" x14ac:dyDescent="0.3">
      <c r="B243" s="4" t="s">
        <v>383</v>
      </c>
      <c r="C243" s="32" t="s">
        <v>79</v>
      </c>
      <c r="D243" s="10" t="s">
        <v>256</v>
      </c>
      <c r="E243" s="37" t="s">
        <v>409</v>
      </c>
      <c r="F243" s="23"/>
      <c r="G243" s="17">
        <v>4918401</v>
      </c>
      <c r="H243" s="30"/>
      <c r="I243" s="17">
        <v>4918401</v>
      </c>
      <c r="J243" s="17">
        <v>0</v>
      </c>
      <c r="K243" s="30"/>
      <c r="L243" s="17">
        <v>0</v>
      </c>
      <c r="M243" s="17">
        <v>0</v>
      </c>
      <c r="N243" s="30"/>
      <c r="P243" s="217"/>
    </row>
    <row r="244" spans="2:16" x14ac:dyDescent="0.3">
      <c r="B244" s="4" t="s">
        <v>384</v>
      </c>
      <c r="C244" s="11" t="s">
        <v>80</v>
      </c>
      <c r="D244" s="11" t="s">
        <v>102</v>
      </c>
      <c r="E244" s="36" t="s">
        <v>407</v>
      </c>
      <c r="F244" s="22"/>
      <c r="G244" s="16">
        <v>144875007</v>
      </c>
      <c r="H244" s="29"/>
      <c r="I244" s="16">
        <v>91772202</v>
      </c>
      <c r="J244" s="16">
        <v>8579712</v>
      </c>
      <c r="K244" s="29"/>
      <c r="L244" s="16">
        <v>38241419</v>
      </c>
      <c r="M244" s="16">
        <v>6281674</v>
      </c>
      <c r="N244" s="29"/>
      <c r="P244" s="217"/>
    </row>
    <row r="245" spans="2:16" x14ac:dyDescent="0.3">
      <c r="B245" s="4" t="s">
        <v>384</v>
      </c>
      <c r="C245" s="33" t="s">
        <v>80</v>
      </c>
      <c r="D245" s="9" t="s">
        <v>258</v>
      </c>
      <c r="E245" s="38">
        <v>2020</v>
      </c>
      <c r="F245" s="23"/>
      <c r="G245" s="18">
        <v>136699365</v>
      </c>
      <c r="H245" s="30"/>
      <c r="I245" s="18">
        <v>84466001</v>
      </c>
      <c r="J245" s="18">
        <v>8284321</v>
      </c>
      <c r="K245" s="30"/>
      <c r="L245" s="18">
        <v>38134787</v>
      </c>
      <c r="M245" s="18">
        <v>5814256</v>
      </c>
      <c r="N245" s="30"/>
      <c r="P245" s="217"/>
    </row>
    <row r="246" spans="2:16" x14ac:dyDescent="0.3">
      <c r="B246" s="4" t="s">
        <v>384</v>
      </c>
      <c r="C246" s="33" t="s">
        <v>80</v>
      </c>
      <c r="D246" s="9" t="s">
        <v>257</v>
      </c>
      <c r="E246" s="38">
        <v>2019</v>
      </c>
      <c r="F246" s="23"/>
      <c r="G246" s="18">
        <v>2665000</v>
      </c>
      <c r="H246" s="30"/>
      <c r="I246" s="18">
        <v>2300000</v>
      </c>
      <c r="J246" s="18">
        <v>275000</v>
      </c>
      <c r="K246" s="30"/>
      <c r="L246" s="18">
        <v>90000</v>
      </c>
      <c r="M246" s="18">
        <v>0</v>
      </c>
      <c r="N246" s="30"/>
      <c r="P246" s="217"/>
    </row>
    <row r="247" spans="2:16" x14ac:dyDescent="0.3">
      <c r="B247" s="4" t="s">
        <v>384</v>
      </c>
      <c r="C247" s="33" t="s">
        <v>80</v>
      </c>
      <c r="D247" s="9" t="s">
        <v>259</v>
      </c>
      <c r="E247" s="38">
        <v>2020</v>
      </c>
      <c r="F247" s="23"/>
      <c r="G247" s="18">
        <v>4964042</v>
      </c>
      <c r="H247" s="30"/>
      <c r="I247" s="18">
        <v>4476233</v>
      </c>
      <c r="J247" s="18">
        <v>20391</v>
      </c>
      <c r="K247" s="30"/>
      <c r="L247" s="18">
        <v>0</v>
      </c>
      <c r="M247" s="18">
        <v>467418</v>
      </c>
      <c r="N247" s="30"/>
      <c r="P247" s="217"/>
    </row>
    <row r="248" spans="2:16" x14ac:dyDescent="0.3">
      <c r="B248" s="4" t="s">
        <v>384</v>
      </c>
      <c r="C248" s="32" t="s">
        <v>80</v>
      </c>
      <c r="D248" s="10" t="s">
        <v>260</v>
      </c>
      <c r="E248" s="37">
        <v>2020</v>
      </c>
      <c r="F248" s="23"/>
      <c r="G248" s="17">
        <v>546600</v>
      </c>
      <c r="H248" s="30"/>
      <c r="I248" s="17">
        <v>529968</v>
      </c>
      <c r="J248" s="17">
        <v>0</v>
      </c>
      <c r="K248" s="30"/>
      <c r="L248" s="17">
        <v>16632</v>
      </c>
      <c r="M248" s="17">
        <v>0</v>
      </c>
      <c r="N248" s="30"/>
      <c r="P248" s="217"/>
    </row>
    <row r="249" spans="2:16" x14ac:dyDescent="0.3">
      <c r="B249" s="4" t="s">
        <v>385</v>
      </c>
      <c r="C249" s="11" t="s">
        <v>81</v>
      </c>
      <c r="D249" s="11" t="s">
        <v>102</v>
      </c>
      <c r="E249" s="36" t="s">
        <v>407</v>
      </c>
      <c r="F249" s="22"/>
      <c r="G249" s="16">
        <v>207977189</v>
      </c>
      <c r="H249" s="29"/>
      <c r="I249" s="16">
        <v>136147024</v>
      </c>
      <c r="J249" s="16">
        <v>32960106</v>
      </c>
      <c r="K249" s="29"/>
      <c r="L249" s="16">
        <v>38870059</v>
      </c>
      <c r="M249" s="16">
        <v>0</v>
      </c>
      <c r="N249" s="29"/>
      <c r="P249" s="217"/>
    </row>
    <row r="250" spans="2:16" x14ac:dyDescent="0.3">
      <c r="B250" s="4" t="s">
        <v>385</v>
      </c>
      <c r="C250" s="33" t="s">
        <v>81</v>
      </c>
      <c r="D250" s="9" t="s">
        <v>261</v>
      </c>
      <c r="E250" s="38">
        <v>2020</v>
      </c>
      <c r="F250" s="23"/>
      <c r="G250" s="18">
        <v>201603690</v>
      </c>
      <c r="H250" s="30"/>
      <c r="I250" s="18">
        <v>129975055</v>
      </c>
      <c r="J250" s="18">
        <v>32960106</v>
      </c>
      <c r="K250" s="30"/>
      <c r="L250" s="18">
        <v>38668529</v>
      </c>
      <c r="M250" s="18">
        <v>0</v>
      </c>
      <c r="N250" s="30"/>
      <c r="P250" s="217"/>
    </row>
    <row r="251" spans="2:16" x14ac:dyDescent="0.3">
      <c r="B251" s="4" t="s">
        <v>385</v>
      </c>
      <c r="C251" s="33" t="s">
        <v>81</v>
      </c>
      <c r="D251" s="9" t="s">
        <v>262</v>
      </c>
      <c r="E251" s="38">
        <v>2020</v>
      </c>
      <c r="F251" s="23"/>
      <c r="G251" s="18">
        <v>4173499</v>
      </c>
      <c r="H251" s="30"/>
      <c r="I251" s="18">
        <v>3971969</v>
      </c>
      <c r="J251" s="18">
        <v>0</v>
      </c>
      <c r="K251" s="30"/>
      <c r="L251" s="18">
        <v>201530</v>
      </c>
      <c r="M251" s="18">
        <v>0</v>
      </c>
      <c r="N251" s="30"/>
      <c r="P251" s="217"/>
    </row>
    <row r="252" spans="2:16" x14ac:dyDescent="0.3">
      <c r="B252" s="4" t="s">
        <v>385</v>
      </c>
      <c r="C252" s="32" t="s">
        <v>81</v>
      </c>
      <c r="D252" s="10" t="s">
        <v>263</v>
      </c>
      <c r="E252" s="37" t="s">
        <v>409</v>
      </c>
      <c r="F252" s="23"/>
      <c r="G252" s="17">
        <v>2200000</v>
      </c>
      <c r="H252" s="30"/>
      <c r="I252" s="17">
        <v>2200000</v>
      </c>
      <c r="J252" s="17">
        <v>0</v>
      </c>
      <c r="K252" s="30"/>
      <c r="L252" s="17">
        <v>0</v>
      </c>
      <c r="M252" s="17">
        <v>0</v>
      </c>
      <c r="N252" s="30"/>
      <c r="P252" s="217"/>
    </row>
    <row r="253" spans="2:16" x14ac:dyDescent="0.3">
      <c r="B253" s="4" t="s">
        <v>386</v>
      </c>
      <c r="C253" s="11" t="s">
        <v>82</v>
      </c>
      <c r="D253" s="11" t="s">
        <v>102</v>
      </c>
      <c r="E253" s="36" t="s">
        <v>407</v>
      </c>
      <c r="F253" s="22"/>
      <c r="G253" s="16">
        <v>233380842</v>
      </c>
      <c r="H253" s="29"/>
      <c r="I253" s="16">
        <v>164348830</v>
      </c>
      <c r="J253" s="16">
        <v>23303441</v>
      </c>
      <c r="K253" s="29"/>
      <c r="L253" s="16">
        <v>45728571</v>
      </c>
      <c r="M253" s="16">
        <v>0</v>
      </c>
      <c r="N253" s="29"/>
      <c r="P253" s="217"/>
    </row>
    <row r="254" spans="2:16" x14ac:dyDescent="0.3">
      <c r="B254" s="4" t="s">
        <v>386</v>
      </c>
      <c r="C254" s="33" t="s">
        <v>82</v>
      </c>
      <c r="D254" s="9" t="s">
        <v>266</v>
      </c>
      <c r="E254" s="38">
        <v>2020</v>
      </c>
      <c r="F254" s="23"/>
      <c r="G254" s="18">
        <v>233380842</v>
      </c>
      <c r="H254" s="30"/>
      <c r="I254" s="18">
        <v>164348830</v>
      </c>
      <c r="J254" s="18">
        <v>23303441</v>
      </c>
      <c r="K254" s="30"/>
      <c r="L254" s="18">
        <v>45728571</v>
      </c>
      <c r="M254" s="18">
        <v>0</v>
      </c>
      <c r="N254" s="30"/>
      <c r="P254" s="217"/>
    </row>
    <row r="255" spans="2:16" x14ac:dyDescent="0.3">
      <c r="B255" s="4" t="s">
        <v>386</v>
      </c>
      <c r="C255" s="33" t="s">
        <v>82</v>
      </c>
      <c r="D255" s="9" t="s">
        <v>264</v>
      </c>
      <c r="E255" s="38" t="s">
        <v>407</v>
      </c>
      <c r="F255" s="23"/>
      <c r="G255" s="18">
        <v>0</v>
      </c>
      <c r="H255" s="30"/>
      <c r="I255" s="18">
        <v>0</v>
      </c>
      <c r="J255" s="18">
        <v>0</v>
      </c>
      <c r="K255" s="30"/>
      <c r="L255" s="18">
        <v>0</v>
      </c>
      <c r="M255" s="18">
        <v>0</v>
      </c>
      <c r="N255" s="30"/>
      <c r="P255" s="217"/>
    </row>
    <row r="256" spans="2:16" x14ac:dyDescent="0.3">
      <c r="B256" s="4" t="s">
        <v>386</v>
      </c>
      <c r="C256" s="32" t="s">
        <v>82</v>
      </c>
      <c r="D256" s="10" t="s">
        <v>265</v>
      </c>
      <c r="E256" s="37">
        <v>2020</v>
      </c>
      <c r="F256" s="23"/>
      <c r="G256" s="17">
        <v>0</v>
      </c>
      <c r="H256" s="30"/>
      <c r="I256" s="17">
        <v>0</v>
      </c>
      <c r="J256" s="17">
        <v>0</v>
      </c>
      <c r="K256" s="30"/>
      <c r="L256" s="17">
        <v>0</v>
      </c>
      <c r="M256" s="17">
        <v>0</v>
      </c>
      <c r="N256" s="30"/>
      <c r="P256" s="217"/>
    </row>
    <row r="257" spans="2:16" x14ac:dyDescent="0.3">
      <c r="B257" s="4" t="s">
        <v>387</v>
      </c>
      <c r="C257" s="11" t="s">
        <v>83</v>
      </c>
      <c r="D257" s="11" t="s">
        <v>102</v>
      </c>
      <c r="E257" s="36" t="s">
        <v>407</v>
      </c>
      <c r="F257" s="22"/>
      <c r="G257" s="16">
        <v>106756066</v>
      </c>
      <c r="H257" s="29"/>
      <c r="I257" s="16">
        <v>23847088</v>
      </c>
      <c r="J257" s="16">
        <v>21247598</v>
      </c>
      <c r="K257" s="29"/>
      <c r="L257" s="16">
        <v>52628444</v>
      </c>
      <c r="M257" s="16">
        <v>9032936</v>
      </c>
      <c r="N257" s="29"/>
      <c r="P257" s="217"/>
    </row>
    <row r="258" spans="2:16" x14ac:dyDescent="0.3">
      <c r="B258" s="4" t="s">
        <v>387</v>
      </c>
      <c r="C258" s="33" t="s">
        <v>83</v>
      </c>
      <c r="D258" s="9" t="s">
        <v>267</v>
      </c>
      <c r="E258" s="38">
        <v>2019</v>
      </c>
      <c r="F258" s="23"/>
      <c r="G258" s="18">
        <v>86678334</v>
      </c>
      <c r="H258" s="30"/>
      <c r="I258" s="18">
        <v>21741514</v>
      </c>
      <c r="J258" s="18">
        <v>15886934</v>
      </c>
      <c r="K258" s="30"/>
      <c r="L258" s="18">
        <v>45049886</v>
      </c>
      <c r="M258" s="18">
        <v>4000000</v>
      </c>
      <c r="N258" s="30"/>
      <c r="P258" s="217"/>
    </row>
    <row r="259" spans="2:16" x14ac:dyDescent="0.3">
      <c r="B259" s="4" t="s">
        <v>387</v>
      </c>
      <c r="C259" s="33" t="s">
        <v>83</v>
      </c>
      <c r="D259" s="9" t="s">
        <v>268</v>
      </c>
      <c r="E259" s="38">
        <v>2020</v>
      </c>
      <c r="F259" s="23"/>
      <c r="G259" s="18">
        <v>7137693</v>
      </c>
      <c r="H259" s="30"/>
      <c r="I259" s="18">
        <v>0</v>
      </c>
      <c r="J259" s="18">
        <v>0</v>
      </c>
      <c r="K259" s="30"/>
      <c r="L259" s="18">
        <v>7137693</v>
      </c>
      <c r="M259" s="18">
        <v>0</v>
      </c>
      <c r="N259" s="30"/>
      <c r="P259" s="217"/>
    </row>
    <row r="260" spans="2:16" x14ac:dyDescent="0.3">
      <c r="B260" s="4" t="s">
        <v>387</v>
      </c>
      <c r="C260" s="32" t="s">
        <v>83</v>
      </c>
      <c r="D260" s="10" t="s">
        <v>269</v>
      </c>
      <c r="E260" s="37">
        <v>2020</v>
      </c>
      <c r="F260" s="23"/>
      <c r="G260" s="17">
        <v>12940039</v>
      </c>
      <c r="H260" s="30"/>
      <c r="I260" s="17">
        <v>2105574</v>
      </c>
      <c r="J260" s="17">
        <v>5360664</v>
      </c>
      <c r="K260" s="30"/>
      <c r="L260" s="17">
        <v>440865</v>
      </c>
      <c r="M260" s="17">
        <v>5032936</v>
      </c>
      <c r="N260" s="30"/>
      <c r="P260" s="217"/>
    </row>
    <row r="261" spans="2:16" x14ac:dyDescent="0.3">
      <c r="B261" s="4" t="s">
        <v>388</v>
      </c>
      <c r="C261" s="11" t="s">
        <v>84</v>
      </c>
      <c r="D261" s="11" t="s">
        <v>102</v>
      </c>
      <c r="E261" s="36" t="s">
        <v>407</v>
      </c>
      <c r="F261" s="22"/>
      <c r="G261" s="16">
        <v>24164982</v>
      </c>
      <c r="H261" s="29"/>
      <c r="I261" s="16">
        <v>13836314</v>
      </c>
      <c r="J261" s="16">
        <v>3663715</v>
      </c>
      <c r="K261" s="29"/>
      <c r="L261" s="16">
        <v>6664953</v>
      </c>
      <c r="M261" s="16">
        <v>0</v>
      </c>
      <c r="N261" s="29"/>
      <c r="P261" s="217"/>
    </row>
    <row r="262" spans="2:16" x14ac:dyDescent="0.3">
      <c r="B262" s="4" t="s">
        <v>388</v>
      </c>
      <c r="C262" s="33" t="s">
        <v>84</v>
      </c>
      <c r="D262" s="9" t="s">
        <v>271</v>
      </c>
      <c r="E262" s="38">
        <v>2020</v>
      </c>
      <c r="F262" s="23"/>
      <c r="G262" s="18">
        <v>21943051</v>
      </c>
      <c r="H262" s="30"/>
      <c r="I262" s="18">
        <v>12875841</v>
      </c>
      <c r="J262" s="18">
        <v>3663115</v>
      </c>
      <c r="K262" s="30"/>
      <c r="L262" s="18">
        <v>5404095</v>
      </c>
      <c r="M262" s="18">
        <v>0</v>
      </c>
      <c r="N262" s="30"/>
      <c r="P262" s="217"/>
    </row>
    <row r="263" spans="2:16" x14ac:dyDescent="0.3">
      <c r="B263" s="4" t="s">
        <v>388</v>
      </c>
      <c r="C263" s="32" t="s">
        <v>84</v>
      </c>
      <c r="D263" s="10" t="s">
        <v>270</v>
      </c>
      <c r="E263" s="37" t="s">
        <v>409</v>
      </c>
      <c r="F263" s="23"/>
      <c r="G263" s="17">
        <v>2221931</v>
      </c>
      <c r="H263" s="30"/>
      <c r="I263" s="17">
        <v>960473</v>
      </c>
      <c r="J263" s="17">
        <v>600</v>
      </c>
      <c r="K263" s="30"/>
      <c r="L263" s="17">
        <v>1260858</v>
      </c>
      <c r="M263" s="17">
        <v>0</v>
      </c>
      <c r="N263" s="30"/>
      <c r="P263" s="217"/>
    </row>
    <row r="264" spans="2:16" x14ac:dyDescent="0.3">
      <c r="B264" s="4" t="s">
        <v>389</v>
      </c>
      <c r="C264" s="11" t="s">
        <v>85</v>
      </c>
      <c r="D264" s="11" t="s">
        <v>102</v>
      </c>
      <c r="E264" s="36" t="s">
        <v>407</v>
      </c>
      <c r="F264" s="22"/>
      <c r="G264" s="16">
        <v>23000000</v>
      </c>
      <c r="H264" s="29"/>
      <c r="I264" s="16">
        <v>12000000</v>
      </c>
      <c r="J264" s="16">
        <v>11000000</v>
      </c>
      <c r="K264" s="29"/>
      <c r="L264" s="16">
        <v>0</v>
      </c>
      <c r="M264" s="16">
        <v>0</v>
      </c>
      <c r="N264" s="29"/>
      <c r="P264" s="217"/>
    </row>
    <row r="265" spans="2:16" x14ac:dyDescent="0.3">
      <c r="B265" s="4" t="s">
        <v>389</v>
      </c>
      <c r="C265" s="32" t="s">
        <v>85</v>
      </c>
      <c r="D265" s="10" t="s">
        <v>272</v>
      </c>
      <c r="E265" s="37">
        <v>2020</v>
      </c>
      <c r="F265" s="23"/>
      <c r="G265" s="17">
        <v>23000000</v>
      </c>
      <c r="H265" s="30"/>
      <c r="I265" s="17">
        <v>12000000</v>
      </c>
      <c r="J265" s="17">
        <v>11000000</v>
      </c>
      <c r="K265" s="30"/>
      <c r="L265" s="17">
        <v>0</v>
      </c>
      <c r="M265" s="17">
        <v>0</v>
      </c>
      <c r="N265" s="30"/>
      <c r="P265" s="217"/>
    </row>
    <row r="266" spans="2:16" x14ac:dyDescent="0.3">
      <c r="B266" s="4" t="s">
        <v>390</v>
      </c>
      <c r="C266" s="11" t="s">
        <v>86</v>
      </c>
      <c r="D266" s="11" t="s">
        <v>102</v>
      </c>
      <c r="E266" s="36" t="s">
        <v>407</v>
      </c>
      <c r="F266" s="22"/>
      <c r="G266" s="16">
        <v>217042019</v>
      </c>
      <c r="H266" s="29"/>
      <c r="I266" s="16">
        <v>98994962</v>
      </c>
      <c r="J266" s="16">
        <v>51630557</v>
      </c>
      <c r="K266" s="29"/>
      <c r="L266" s="16">
        <v>63444070</v>
      </c>
      <c r="M266" s="16">
        <v>2972430</v>
      </c>
      <c r="N266" s="29"/>
      <c r="P266" s="217"/>
    </row>
    <row r="267" spans="2:16" x14ac:dyDescent="0.3">
      <c r="B267" s="4" t="s">
        <v>390</v>
      </c>
      <c r="C267" s="32" t="s">
        <v>86</v>
      </c>
      <c r="D267" s="10" t="s">
        <v>273</v>
      </c>
      <c r="E267" s="37">
        <v>2020</v>
      </c>
      <c r="F267" s="23"/>
      <c r="G267" s="17">
        <v>217042019</v>
      </c>
      <c r="H267" s="30"/>
      <c r="I267" s="17">
        <v>98994962</v>
      </c>
      <c r="J267" s="17">
        <v>51630557</v>
      </c>
      <c r="K267" s="30"/>
      <c r="L267" s="17">
        <v>63444070</v>
      </c>
      <c r="M267" s="17">
        <v>2972430</v>
      </c>
      <c r="N267" s="30"/>
      <c r="P267" s="217"/>
    </row>
    <row r="268" spans="2:16" x14ac:dyDescent="0.3">
      <c r="B268" s="4" t="s">
        <v>391</v>
      </c>
      <c r="C268" s="11" t="s">
        <v>87</v>
      </c>
      <c r="D268" s="11" t="s">
        <v>102</v>
      </c>
      <c r="E268" s="36" t="s">
        <v>407</v>
      </c>
      <c r="F268" s="22"/>
      <c r="G268" s="16">
        <v>44257281</v>
      </c>
      <c r="H268" s="29"/>
      <c r="I268" s="16">
        <v>12716479</v>
      </c>
      <c r="J268" s="16">
        <v>11813527</v>
      </c>
      <c r="K268" s="29"/>
      <c r="L268" s="16">
        <v>19727275</v>
      </c>
      <c r="M268" s="16">
        <v>0</v>
      </c>
      <c r="N268" s="29"/>
      <c r="P268" s="217"/>
    </row>
    <row r="269" spans="2:16" x14ac:dyDescent="0.3">
      <c r="B269" s="4" t="s">
        <v>391</v>
      </c>
      <c r="C269" s="32" t="s">
        <v>87</v>
      </c>
      <c r="D269" s="10" t="s">
        <v>274</v>
      </c>
      <c r="E269" s="37">
        <v>2019</v>
      </c>
      <c r="F269" s="23"/>
      <c r="G269" s="17">
        <v>44257281</v>
      </c>
      <c r="H269" s="30"/>
      <c r="I269" s="17">
        <v>12716479</v>
      </c>
      <c r="J269" s="17">
        <v>11813527</v>
      </c>
      <c r="K269" s="30"/>
      <c r="L269" s="17">
        <v>19727275</v>
      </c>
      <c r="M269" s="17">
        <v>0</v>
      </c>
      <c r="N269" s="30"/>
      <c r="P269" s="217"/>
    </row>
    <row r="270" spans="2:16" x14ac:dyDescent="0.3">
      <c r="B270" s="4" t="s">
        <v>392</v>
      </c>
      <c r="C270" s="11" t="s">
        <v>88</v>
      </c>
      <c r="D270" s="11" t="s">
        <v>102</v>
      </c>
      <c r="E270" s="36" t="s">
        <v>407</v>
      </c>
      <c r="F270" s="22"/>
      <c r="G270" s="16">
        <v>17216148</v>
      </c>
      <c r="H270" s="29"/>
      <c r="I270" s="16">
        <v>11433720</v>
      </c>
      <c r="J270" s="16">
        <v>2782428</v>
      </c>
      <c r="K270" s="29"/>
      <c r="L270" s="16">
        <v>3000000</v>
      </c>
      <c r="M270" s="16">
        <v>0</v>
      </c>
      <c r="N270" s="29"/>
      <c r="P270" s="217"/>
    </row>
    <row r="271" spans="2:16" x14ac:dyDescent="0.3">
      <c r="B271" s="4" t="s">
        <v>392</v>
      </c>
      <c r="C271" s="33" t="s">
        <v>88</v>
      </c>
      <c r="D271" s="9" t="s">
        <v>276</v>
      </c>
      <c r="E271" s="38">
        <v>2020</v>
      </c>
      <c r="F271" s="23"/>
      <c r="G271" s="18">
        <v>4150000</v>
      </c>
      <c r="H271" s="30"/>
      <c r="I271" s="18">
        <v>1000000</v>
      </c>
      <c r="J271" s="18">
        <v>150000</v>
      </c>
      <c r="K271" s="30"/>
      <c r="L271" s="18">
        <v>3000000</v>
      </c>
      <c r="M271" s="18">
        <v>0</v>
      </c>
      <c r="N271" s="30"/>
      <c r="P271" s="217"/>
    </row>
    <row r="272" spans="2:16" x14ac:dyDescent="0.3">
      <c r="B272" s="4" t="s">
        <v>392</v>
      </c>
      <c r="C272" s="33" t="s">
        <v>88</v>
      </c>
      <c r="D272" s="9" t="s">
        <v>275</v>
      </c>
      <c r="E272" s="38">
        <v>2020</v>
      </c>
      <c r="F272" s="23"/>
      <c r="G272" s="18">
        <v>13066148</v>
      </c>
      <c r="H272" s="30"/>
      <c r="I272" s="18">
        <v>10433720</v>
      </c>
      <c r="J272" s="18">
        <v>2632428</v>
      </c>
      <c r="K272" s="30"/>
      <c r="L272" s="18">
        <v>0</v>
      </c>
      <c r="M272" s="18">
        <v>0</v>
      </c>
      <c r="N272" s="30"/>
      <c r="P272" s="217"/>
    </row>
    <row r="273" spans="2:16" x14ac:dyDescent="0.3">
      <c r="B273" s="4" t="s">
        <v>392</v>
      </c>
      <c r="C273" s="32" t="s">
        <v>88</v>
      </c>
      <c r="D273" s="10" t="s">
        <v>277</v>
      </c>
      <c r="E273" s="37">
        <v>2020</v>
      </c>
      <c r="F273" s="23"/>
      <c r="G273" s="17">
        <v>0</v>
      </c>
      <c r="H273" s="30"/>
      <c r="I273" s="17">
        <v>0</v>
      </c>
      <c r="J273" s="17">
        <v>0</v>
      </c>
      <c r="K273" s="30"/>
      <c r="L273" s="17">
        <v>0</v>
      </c>
      <c r="M273" s="17">
        <v>0</v>
      </c>
      <c r="N273" s="30"/>
      <c r="P273" s="217"/>
    </row>
    <row r="274" spans="2:16" x14ac:dyDescent="0.3">
      <c r="B274" s="4" t="s">
        <v>393</v>
      </c>
      <c r="C274" s="11" t="s">
        <v>89</v>
      </c>
      <c r="D274" s="11" t="s">
        <v>102</v>
      </c>
      <c r="E274" s="36" t="s">
        <v>407</v>
      </c>
      <c r="F274" s="22"/>
      <c r="G274" s="16">
        <v>77387128</v>
      </c>
      <c r="H274" s="29"/>
      <c r="I274" s="16">
        <v>36420031</v>
      </c>
      <c r="J274" s="16">
        <v>17128303</v>
      </c>
      <c r="K274" s="29"/>
      <c r="L274" s="16">
        <v>23838794</v>
      </c>
      <c r="M274" s="16">
        <v>0</v>
      </c>
      <c r="N274" s="29"/>
      <c r="P274" s="217"/>
    </row>
    <row r="275" spans="2:16" x14ac:dyDescent="0.3">
      <c r="B275" s="4" t="s">
        <v>393</v>
      </c>
      <c r="C275" s="33" t="s">
        <v>89</v>
      </c>
      <c r="D275" s="9" t="s">
        <v>279</v>
      </c>
      <c r="E275" s="38">
        <v>2019</v>
      </c>
      <c r="F275" s="23"/>
      <c r="G275" s="18">
        <v>77055405</v>
      </c>
      <c r="H275" s="30"/>
      <c r="I275" s="18">
        <v>36088308</v>
      </c>
      <c r="J275" s="18">
        <v>17128303</v>
      </c>
      <c r="K275" s="30"/>
      <c r="L275" s="18">
        <v>23838794</v>
      </c>
      <c r="M275" s="18">
        <v>0</v>
      </c>
      <c r="N275" s="30"/>
      <c r="P275" s="217"/>
    </row>
    <row r="276" spans="2:16" x14ac:dyDescent="0.3">
      <c r="B276" s="4" t="s">
        <v>393</v>
      </c>
      <c r="C276" s="32" t="s">
        <v>89</v>
      </c>
      <c r="D276" s="10" t="s">
        <v>278</v>
      </c>
      <c r="E276" s="37" t="s">
        <v>408</v>
      </c>
      <c r="F276" s="23"/>
      <c r="G276" s="17">
        <v>331723</v>
      </c>
      <c r="H276" s="30"/>
      <c r="I276" s="17">
        <v>331723</v>
      </c>
      <c r="J276" s="17">
        <v>0</v>
      </c>
      <c r="K276" s="30"/>
      <c r="L276" s="17">
        <v>0</v>
      </c>
      <c r="M276" s="17">
        <v>0</v>
      </c>
      <c r="N276" s="30"/>
      <c r="P276" s="217"/>
    </row>
    <row r="277" spans="2:16" x14ac:dyDescent="0.3">
      <c r="B277" s="4" t="s">
        <v>394</v>
      </c>
      <c r="C277" s="11" t="s">
        <v>90</v>
      </c>
      <c r="D277" s="11" t="s">
        <v>102</v>
      </c>
      <c r="E277" s="36" t="s">
        <v>407</v>
      </c>
      <c r="F277" s="22"/>
      <c r="G277" s="16">
        <v>41709276</v>
      </c>
      <c r="H277" s="29"/>
      <c r="I277" s="16">
        <v>17116020</v>
      </c>
      <c r="J277" s="16">
        <v>20533982</v>
      </c>
      <c r="K277" s="29"/>
      <c r="L277" s="16">
        <v>4059274</v>
      </c>
      <c r="M277" s="16">
        <v>0</v>
      </c>
      <c r="N277" s="29"/>
      <c r="P277" s="217"/>
    </row>
    <row r="278" spans="2:16" x14ac:dyDescent="0.3">
      <c r="B278" s="4" t="s">
        <v>394</v>
      </c>
      <c r="C278" s="32" t="s">
        <v>90</v>
      </c>
      <c r="D278" s="10" t="s">
        <v>280</v>
      </c>
      <c r="E278" s="37">
        <v>2020</v>
      </c>
      <c r="F278" s="23"/>
      <c r="G278" s="17">
        <v>41709276</v>
      </c>
      <c r="H278" s="30"/>
      <c r="I278" s="17">
        <v>17116020</v>
      </c>
      <c r="J278" s="17">
        <v>20533982</v>
      </c>
      <c r="K278" s="30"/>
      <c r="L278" s="17">
        <v>4059274</v>
      </c>
      <c r="M278" s="17">
        <v>0</v>
      </c>
      <c r="N278" s="30"/>
      <c r="P278" s="217"/>
    </row>
    <row r="279" spans="2:16" x14ac:dyDescent="0.3">
      <c r="B279" s="4" t="s">
        <v>395</v>
      </c>
      <c r="C279" s="11" t="s">
        <v>91</v>
      </c>
      <c r="D279" s="11" t="s">
        <v>102</v>
      </c>
      <c r="E279" s="36" t="s">
        <v>407</v>
      </c>
      <c r="F279" s="22"/>
      <c r="G279" s="16">
        <v>5905482</v>
      </c>
      <c r="H279" s="29"/>
      <c r="I279" s="16">
        <v>5905482</v>
      </c>
      <c r="J279" s="16">
        <v>0</v>
      </c>
      <c r="K279" s="29"/>
      <c r="L279" s="16">
        <v>0</v>
      </c>
      <c r="M279" s="16">
        <v>0</v>
      </c>
      <c r="N279" s="29"/>
      <c r="P279" s="217"/>
    </row>
    <row r="280" spans="2:16" x14ac:dyDescent="0.3">
      <c r="B280" s="4" t="s">
        <v>395</v>
      </c>
      <c r="C280" s="32" t="s">
        <v>91</v>
      </c>
      <c r="D280" s="10" t="s">
        <v>281</v>
      </c>
      <c r="E280" s="37" t="s">
        <v>409</v>
      </c>
      <c r="F280" s="23"/>
      <c r="G280" s="17">
        <v>5905482</v>
      </c>
      <c r="H280" s="30"/>
      <c r="I280" s="17">
        <v>5905482</v>
      </c>
      <c r="J280" s="17">
        <v>0</v>
      </c>
      <c r="K280" s="30"/>
      <c r="L280" s="17">
        <v>0</v>
      </c>
      <c r="M280" s="17">
        <v>0</v>
      </c>
      <c r="N280" s="30"/>
      <c r="P280" s="217"/>
    </row>
    <row r="281" spans="2:16" x14ac:dyDescent="0.3">
      <c r="B281" s="4" t="s">
        <v>396</v>
      </c>
      <c r="C281" s="11" t="s">
        <v>92</v>
      </c>
      <c r="D281" s="11" t="s">
        <v>102</v>
      </c>
      <c r="E281" s="36" t="s">
        <v>407</v>
      </c>
      <c r="F281" s="22"/>
      <c r="G281" s="16">
        <v>17323379</v>
      </c>
      <c r="H281" s="29"/>
      <c r="I281" s="16">
        <v>15373379</v>
      </c>
      <c r="J281" s="16">
        <v>0</v>
      </c>
      <c r="K281" s="29"/>
      <c r="L281" s="16">
        <v>1950000</v>
      </c>
      <c r="M281" s="16">
        <v>0</v>
      </c>
      <c r="N281" s="29"/>
      <c r="P281" s="217"/>
    </row>
    <row r="282" spans="2:16" x14ac:dyDescent="0.3">
      <c r="B282" s="4" t="s">
        <v>396</v>
      </c>
      <c r="C282" s="32" t="s">
        <v>92</v>
      </c>
      <c r="D282" s="10" t="s">
        <v>282</v>
      </c>
      <c r="E282" s="37">
        <v>2020</v>
      </c>
      <c r="F282" s="23"/>
      <c r="G282" s="17">
        <v>17323379</v>
      </c>
      <c r="H282" s="30"/>
      <c r="I282" s="17">
        <v>15373379</v>
      </c>
      <c r="J282" s="17">
        <v>0</v>
      </c>
      <c r="K282" s="30"/>
      <c r="L282" s="17">
        <v>1950000</v>
      </c>
      <c r="M282" s="17">
        <v>0</v>
      </c>
      <c r="N282" s="30"/>
      <c r="P282" s="217"/>
    </row>
    <row r="283" spans="2:16" x14ac:dyDescent="0.3">
      <c r="B283" s="4" t="s">
        <v>397</v>
      </c>
      <c r="C283" s="11" t="s">
        <v>93</v>
      </c>
      <c r="D283" s="11" t="s">
        <v>102</v>
      </c>
      <c r="E283" s="36" t="s">
        <v>407</v>
      </c>
      <c r="F283" s="22"/>
      <c r="G283" s="16">
        <v>21869682</v>
      </c>
      <c r="H283" s="29"/>
      <c r="I283" s="16">
        <v>13133368</v>
      </c>
      <c r="J283" s="16">
        <v>0</v>
      </c>
      <c r="K283" s="29"/>
      <c r="L283" s="16">
        <v>8736314</v>
      </c>
      <c r="M283" s="16">
        <v>0</v>
      </c>
      <c r="N283" s="29"/>
      <c r="P283" s="217"/>
    </row>
    <row r="284" spans="2:16" x14ac:dyDescent="0.3">
      <c r="B284" s="4" t="s">
        <v>397</v>
      </c>
      <c r="C284" s="33" t="s">
        <v>93</v>
      </c>
      <c r="D284" s="9" t="s">
        <v>284</v>
      </c>
      <c r="E284" s="38">
        <v>2020</v>
      </c>
      <c r="F284" s="23"/>
      <c r="G284" s="18">
        <v>12930908</v>
      </c>
      <c r="H284" s="30"/>
      <c r="I284" s="18">
        <v>11905008</v>
      </c>
      <c r="J284" s="18">
        <v>0</v>
      </c>
      <c r="K284" s="30"/>
      <c r="L284" s="18">
        <v>1025900</v>
      </c>
      <c r="M284" s="18">
        <v>0</v>
      </c>
      <c r="N284" s="30"/>
      <c r="P284" s="217"/>
    </row>
    <row r="285" spans="2:16" x14ac:dyDescent="0.3">
      <c r="B285" s="4" t="s">
        <v>397</v>
      </c>
      <c r="C285" s="32" t="s">
        <v>93</v>
      </c>
      <c r="D285" s="10" t="s">
        <v>283</v>
      </c>
      <c r="E285" s="37">
        <v>2019</v>
      </c>
      <c r="F285" s="23"/>
      <c r="G285" s="17">
        <v>8938774</v>
      </c>
      <c r="H285" s="30"/>
      <c r="I285" s="17">
        <v>1228360</v>
      </c>
      <c r="J285" s="17">
        <v>0</v>
      </c>
      <c r="K285" s="30"/>
      <c r="L285" s="17">
        <v>7710414</v>
      </c>
      <c r="M285" s="17">
        <v>0</v>
      </c>
      <c r="N285" s="30"/>
      <c r="P285" s="217"/>
    </row>
    <row r="286" spans="2:16" x14ac:dyDescent="0.3">
      <c r="B286" s="4" t="s">
        <v>398</v>
      </c>
      <c r="C286" s="11" t="s">
        <v>94</v>
      </c>
      <c r="D286" s="11" t="s">
        <v>102</v>
      </c>
      <c r="E286" s="36" t="s">
        <v>407</v>
      </c>
      <c r="F286" s="22"/>
      <c r="G286" s="16">
        <v>31847813</v>
      </c>
      <c r="H286" s="29"/>
      <c r="I286" s="16">
        <v>13176559</v>
      </c>
      <c r="J286" s="16">
        <v>11241034</v>
      </c>
      <c r="K286" s="29"/>
      <c r="L286" s="16">
        <v>7430220</v>
      </c>
      <c r="M286" s="16">
        <v>0</v>
      </c>
      <c r="N286" s="29"/>
      <c r="P286" s="217"/>
    </row>
    <row r="287" spans="2:16" x14ac:dyDescent="0.3">
      <c r="B287" s="4" t="s">
        <v>398</v>
      </c>
      <c r="C287" s="33" t="s">
        <v>94</v>
      </c>
      <c r="D287" s="9" t="s">
        <v>286</v>
      </c>
      <c r="E287" s="38">
        <v>2020</v>
      </c>
      <c r="F287" s="23"/>
      <c r="G287" s="18">
        <v>31847813</v>
      </c>
      <c r="H287" s="30"/>
      <c r="I287" s="18">
        <v>13176559</v>
      </c>
      <c r="J287" s="18">
        <v>11241034</v>
      </c>
      <c r="K287" s="30"/>
      <c r="L287" s="18">
        <v>7430220</v>
      </c>
      <c r="M287" s="18">
        <v>0</v>
      </c>
      <c r="N287" s="30"/>
      <c r="P287" s="217"/>
    </row>
    <row r="288" spans="2:16" x14ac:dyDescent="0.3">
      <c r="B288" s="4" t="s">
        <v>398</v>
      </c>
      <c r="C288" s="32" t="s">
        <v>94</v>
      </c>
      <c r="D288" s="10" t="s">
        <v>285</v>
      </c>
      <c r="E288" s="37" t="s">
        <v>409</v>
      </c>
      <c r="F288" s="23"/>
      <c r="G288" s="17">
        <v>0</v>
      </c>
      <c r="H288" s="30"/>
      <c r="I288" s="17">
        <v>0</v>
      </c>
      <c r="J288" s="17">
        <v>0</v>
      </c>
      <c r="K288" s="30"/>
      <c r="L288" s="17">
        <v>0</v>
      </c>
      <c r="M288" s="17">
        <v>0</v>
      </c>
      <c r="N288" s="30"/>
      <c r="P288" s="217"/>
    </row>
    <row r="289" spans="2:16" x14ac:dyDescent="0.3">
      <c r="B289" s="4" t="s">
        <v>399</v>
      </c>
      <c r="C289" s="11" t="s">
        <v>95</v>
      </c>
      <c r="D289" s="11" t="s">
        <v>102</v>
      </c>
      <c r="E289" s="36" t="s">
        <v>407</v>
      </c>
      <c r="F289" s="22"/>
      <c r="G289" s="16">
        <v>16558737</v>
      </c>
      <c r="H289" s="29"/>
      <c r="I289" s="16">
        <v>8709753</v>
      </c>
      <c r="J289" s="16">
        <v>3386411</v>
      </c>
      <c r="K289" s="29"/>
      <c r="L289" s="16">
        <v>4462573</v>
      </c>
      <c r="M289" s="16">
        <v>0</v>
      </c>
      <c r="N289" s="29"/>
      <c r="P289" s="217"/>
    </row>
    <row r="290" spans="2:16" x14ac:dyDescent="0.3">
      <c r="B290" s="4" t="s">
        <v>399</v>
      </c>
      <c r="C290" s="33" t="s">
        <v>95</v>
      </c>
      <c r="D290" s="9" t="s">
        <v>287</v>
      </c>
      <c r="E290" s="38">
        <v>2020</v>
      </c>
      <c r="F290" s="23"/>
      <c r="G290" s="18">
        <v>12118235</v>
      </c>
      <c r="H290" s="30"/>
      <c r="I290" s="18">
        <v>7020233</v>
      </c>
      <c r="J290" s="18">
        <v>2418002</v>
      </c>
      <c r="K290" s="30"/>
      <c r="L290" s="18">
        <v>2680000</v>
      </c>
      <c r="M290" s="18">
        <v>0</v>
      </c>
      <c r="N290" s="30"/>
      <c r="P290" s="217"/>
    </row>
    <row r="291" spans="2:16" x14ac:dyDescent="0.3">
      <c r="B291" s="4" t="s">
        <v>399</v>
      </c>
      <c r="C291" s="32" t="s">
        <v>95</v>
      </c>
      <c r="D291" s="10" t="s">
        <v>288</v>
      </c>
      <c r="E291" s="37">
        <v>2019</v>
      </c>
      <c r="F291" s="23"/>
      <c r="G291" s="17">
        <v>4440502</v>
      </c>
      <c r="H291" s="30"/>
      <c r="I291" s="17">
        <v>1689520</v>
      </c>
      <c r="J291" s="17">
        <v>968409</v>
      </c>
      <c r="K291" s="30"/>
      <c r="L291" s="17">
        <v>1782573</v>
      </c>
      <c r="M291" s="17">
        <v>0</v>
      </c>
      <c r="N291" s="30"/>
      <c r="P291" s="217"/>
    </row>
    <row r="292" spans="2:16" x14ac:dyDescent="0.3">
      <c r="B292" s="4" t="s">
        <v>400</v>
      </c>
      <c r="C292" s="11" t="s">
        <v>96</v>
      </c>
      <c r="D292" s="11" t="s">
        <v>102</v>
      </c>
      <c r="E292" s="36" t="s">
        <v>407</v>
      </c>
      <c r="F292" s="22"/>
      <c r="G292" s="16">
        <v>60006118</v>
      </c>
      <c r="H292" s="29"/>
      <c r="I292" s="16">
        <v>31630087</v>
      </c>
      <c r="J292" s="16">
        <v>28376031</v>
      </c>
      <c r="K292" s="29"/>
      <c r="L292" s="16">
        <v>0</v>
      </c>
      <c r="M292" s="16">
        <v>0</v>
      </c>
      <c r="N292" s="29"/>
      <c r="P292" s="217"/>
    </row>
    <row r="293" spans="2:16" x14ac:dyDescent="0.3">
      <c r="B293" s="4" t="s">
        <v>400</v>
      </c>
      <c r="C293" s="33" t="s">
        <v>96</v>
      </c>
      <c r="D293" s="9" t="s">
        <v>291</v>
      </c>
      <c r="E293" s="38">
        <v>2020</v>
      </c>
      <c r="F293" s="23"/>
      <c r="G293" s="18">
        <v>58438663</v>
      </c>
      <c r="H293" s="30"/>
      <c r="I293" s="18">
        <v>30395530</v>
      </c>
      <c r="J293" s="18">
        <v>28043133</v>
      </c>
      <c r="K293" s="30"/>
      <c r="L293" s="18">
        <v>0</v>
      </c>
      <c r="M293" s="18">
        <v>0</v>
      </c>
      <c r="N293" s="30"/>
      <c r="P293" s="217"/>
    </row>
    <row r="294" spans="2:16" x14ac:dyDescent="0.3">
      <c r="B294" s="4" t="s">
        <v>400</v>
      </c>
      <c r="C294" s="33" t="s">
        <v>96</v>
      </c>
      <c r="D294" s="9" t="s">
        <v>289</v>
      </c>
      <c r="E294" s="38">
        <v>2020</v>
      </c>
      <c r="F294" s="23"/>
      <c r="G294" s="18">
        <v>1567455</v>
      </c>
      <c r="H294" s="30"/>
      <c r="I294" s="18">
        <v>1234557</v>
      </c>
      <c r="J294" s="18">
        <v>332898</v>
      </c>
      <c r="K294" s="30"/>
      <c r="L294" s="18">
        <v>0</v>
      </c>
      <c r="M294" s="18">
        <v>0</v>
      </c>
      <c r="N294" s="30"/>
      <c r="P294" s="217"/>
    </row>
    <row r="295" spans="2:16" x14ac:dyDescent="0.3">
      <c r="B295" s="4" t="s">
        <v>400</v>
      </c>
      <c r="C295" s="33" t="s">
        <v>96</v>
      </c>
      <c r="D295" s="9" t="s">
        <v>290</v>
      </c>
      <c r="E295" s="38">
        <v>2020</v>
      </c>
      <c r="F295" s="23"/>
      <c r="G295" s="18">
        <v>0</v>
      </c>
      <c r="H295" s="30"/>
      <c r="I295" s="18">
        <v>0</v>
      </c>
      <c r="J295" s="18">
        <v>0</v>
      </c>
      <c r="K295" s="30"/>
      <c r="L295" s="18">
        <v>0</v>
      </c>
      <c r="M295" s="18">
        <v>0</v>
      </c>
      <c r="N295" s="30"/>
      <c r="P295" s="217"/>
    </row>
    <row r="296" spans="2:16" x14ac:dyDescent="0.3">
      <c r="B296" s="4" t="s">
        <v>400</v>
      </c>
      <c r="C296" s="32" t="s">
        <v>96</v>
      </c>
      <c r="D296" s="10" t="s">
        <v>292</v>
      </c>
      <c r="E296" s="37">
        <v>2020</v>
      </c>
      <c r="F296" s="23"/>
      <c r="G296" s="17">
        <v>0</v>
      </c>
      <c r="H296" s="30"/>
      <c r="I296" s="17">
        <v>0</v>
      </c>
      <c r="J296" s="17">
        <v>0</v>
      </c>
      <c r="K296" s="30"/>
      <c r="L296" s="17">
        <v>0</v>
      </c>
      <c r="M296" s="17">
        <v>0</v>
      </c>
      <c r="N296" s="30"/>
      <c r="P296" s="217"/>
    </row>
    <row r="297" spans="2:16" x14ac:dyDescent="0.3">
      <c r="B297" s="4" t="s">
        <v>401</v>
      </c>
      <c r="C297" s="11" t="s">
        <v>97</v>
      </c>
      <c r="D297" s="11" t="s">
        <v>102</v>
      </c>
      <c r="E297" s="36" t="s">
        <v>407</v>
      </c>
      <c r="F297" s="22"/>
      <c r="G297" s="16">
        <v>167175429</v>
      </c>
      <c r="H297" s="29"/>
      <c r="I297" s="16">
        <v>50316595</v>
      </c>
      <c r="J297" s="16">
        <v>52852669</v>
      </c>
      <c r="K297" s="29"/>
      <c r="L297" s="16">
        <v>64006165</v>
      </c>
      <c r="M297" s="16">
        <v>0</v>
      </c>
      <c r="N297" s="29"/>
      <c r="P297" s="217"/>
    </row>
    <row r="298" spans="2:16" x14ac:dyDescent="0.3">
      <c r="B298" s="4" t="s">
        <v>401</v>
      </c>
      <c r="C298" s="33" t="s">
        <v>97</v>
      </c>
      <c r="D298" s="9" t="s">
        <v>293</v>
      </c>
      <c r="E298" s="38">
        <v>2020</v>
      </c>
      <c r="F298" s="23"/>
      <c r="G298" s="18">
        <v>119175429</v>
      </c>
      <c r="H298" s="30"/>
      <c r="I298" s="18">
        <v>10316595</v>
      </c>
      <c r="J298" s="18">
        <v>44852669</v>
      </c>
      <c r="K298" s="30"/>
      <c r="L298" s="18">
        <v>64006165</v>
      </c>
      <c r="M298" s="18">
        <v>0</v>
      </c>
      <c r="N298" s="30"/>
      <c r="P298" s="217"/>
    </row>
    <row r="299" spans="2:16" x14ac:dyDescent="0.3">
      <c r="B299" s="4" t="s">
        <v>401</v>
      </c>
      <c r="C299" s="32" t="s">
        <v>97</v>
      </c>
      <c r="D299" s="10" t="s">
        <v>294</v>
      </c>
      <c r="E299" s="37">
        <v>2020</v>
      </c>
      <c r="F299" s="23"/>
      <c r="G299" s="17">
        <v>48000000</v>
      </c>
      <c r="H299" s="30"/>
      <c r="I299" s="17">
        <v>40000000</v>
      </c>
      <c r="J299" s="17">
        <v>8000000</v>
      </c>
      <c r="K299" s="30"/>
      <c r="L299" s="17">
        <v>0</v>
      </c>
      <c r="M299" s="17">
        <v>0</v>
      </c>
      <c r="N299" s="30"/>
      <c r="P299" s="217"/>
    </row>
    <row r="300" spans="2:16" x14ac:dyDescent="0.3">
      <c r="B300" s="4" t="s">
        <v>402</v>
      </c>
      <c r="C300" s="11" t="s">
        <v>98</v>
      </c>
      <c r="D300" s="11" t="s">
        <v>102</v>
      </c>
      <c r="E300" s="36" t="s">
        <v>407</v>
      </c>
      <c r="F300" s="22"/>
      <c r="G300" s="16">
        <v>29373209</v>
      </c>
      <c r="H300" s="29"/>
      <c r="I300" s="16">
        <v>11704599</v>
      </c>
      <c r="J300" s="16">
        <v>4433110</v>
      </c>
      <c r="K300" s="29"/>
      <c r="L300" s="16">
        <v>13235500</v>
      </c>
      <c r="M300" s="16">
        <v>0</v>
      </c>
      <c r="N300" s="29"/>
      <c r="P300" s="217"/>
    </row>
    <row r="301" spans="2:16" x14ac:dyDescent="0.3">
      <c r="B301" s="4" t="s">
        <v>402</v>
      </c>
      <c r="C301" s="32" t="s">
        <v>98</v>
      </c>
      <c r="D301" s="10" t="s">
        <v>295</v>
      </c>
      <c r="E301" s="37">
        <v>2020</v>
      </c>
      <c r="F301" s="23"/>
      <c r="G301" s="17">
        <v>29373209</v>
      </c>
      <c r="H301" s="30"/>
      <c r="I301" s="17">
        <v>11704599</v>
      </c>
      <c r="J301" s="17">
        <v>4433110</v>
      </c>
      <c r="K301" s="30"/>
      <c r="L301" s="17">
        <v>13235500</v>
      </c>
      <c r="M301" s="17">
        <v>0</v>
      </c>
      <c r="N301" s="30"/>
      <c r="P301" s="217"/>
    </row>
    <row r="302" spans="2:16" x14ac:dyDescent="0.3">
      <c r="B302" s="4" t="s">
        <v>403</v>
      </c>
      <c r="C302" s="11" t="s">
        <v>99</v>
      </c>
      <c r="D302" s="11" t="s">
        <v>102</v>
      </c>
      <c r="E302" s="36" t="s">
        <v>407</v>
      </c>
      <c r="F302" s="22"/>
      <c r="G302" s="16">
        <v>18467838</v>
      </c>
      <c r="H302" s="29"/>
      <c r="I302" s="16">
        <v>6790446</v>
      </c>
      <c r="J302" s="16">
        <v>4750094</v>
      </c>
      <c r="K302" s="29"/>
      <c r="L302" s="16">
        <v>6921572</v>
      </c>
      <c r="M302" s="16">
        <v>5726</v>
      </c>
      <c r="N302" s="29"/>
      <c r="P302" s="217"/>
    </row>
    <row r="303" spans="2:16" x14ac:dyDescent="0.3">
      <c r="B303" s="4" t="s">
        <v>403</v>
      </c>
      <c r="C303" s="33" t="s">
        <v>99</v>
      </c>
      <c r="D303" s="9" t="s">
        <v>296</v>
      </c>
      <c r="E303" s="38">
        <v>2020</v>
      </c>
      <c r="F303" s="23"/>
      <c r="G303" s="18">
        <v>18467838</v>
      </c>
      <c r="H303" s="30"/>
      <c r="I303" s="18">
        <v>6790446</v>
      </c>
      <c r="J303" s="18">
        <v>4750094</v>
      </c>
      <c r="K303" s="30"/>
      <c r="L303" s="18">
        <v>6921572</v>
      </c>
      <c r="M303" s="18">
        <v>5726</v>
      </c>
      <c r="N303" s="30"/>
      <c r="P303" s="217"/>
    </row>
    <row r="304" spans="2:16" x14ac:dyDescent="0.3">
      <c r="C304" s="4"/>
      <c r="D304" s="4"/>
      <c r="E304" s="39"/>
      <c r="F304" s="24"/>
      <c r="G304" s="5"/>
      <c r="H304" s="31"/>
      <c r="I304" s="5"/>
      <c r="J304" s="5"/>
      <c r="K304" s="31"/>
      <c r="L304" s="5"/>
      <c r="M304" s="5"/>
      <c r="N304" s="31"/>
    </row>
    <row r="305" spans="3:14" x14ac:dyDescent="0.3">
      <c r="C305" s="7" t="s">
        <v>102</v>
      </c>
      <c r="D305" s="7"/>
      <c r="E305" s="71"/>
      <c r="F305" s="43"/>
      <c r="G305" s="8">
        <f t="shared" ref="G305:N305" si="0">SUMIF($D:$D,"Total",G:G)</f>
        <v>7668867743</v>
      </c>
      <c r="H305" s="8">
        <f t="shared" si="0"/>
        <v>0</v>
      </c>
      <c r="I305" s="8">
        <f t="shared" si="0"/>
        <v>4080704552</v>
      </c>
      <c r="J305" s="8">
        <f t="shared" si="0"/>
        <v>1519819053</v>
      </c>
      <c r="K305" s="8">
        <f t="shared" si="0"/>
        <v>0</v>
      </c>
      <c r="L305" s="8">
        <f t="shared" si="0"/>
        <v>1993314456</v>
      </c>
      <c r="M305" s="8">
        <f t="shared" si="0"/>
        <v>75029682</v>
      </c>
      <c r="N305" s="8">
        <f t="shared" si="0"/>
        <v>0</v>
      </c>
    </row>
    <row r="306" spans="3:14" x14ac:dyDescent="0.3">
      <c r="C306" s="4"/>
      <c r="D306" s="4"/>
      <c r="E306" s="39"/>
      <c r="F306" s="24"/>
      <c r="G306" s="5"/>
      <c r="H306" s="31"/>
      <c r="I306" s="5"/>
      <c r="J306" s="5"/>
      <c r="K306" s="31"/>
      <c r="L306" s="5"/>
      <c r="M306" s="5"/>
      <c r="N306" s="31"/>
    </row>
    <row r="307" spans="3:14" x14ac:dyDescent="0.3">
      <c r="C307" s="4"/>
      <c r="D307" s="4"/>
      <c r="E307" s="39"/>
      <c r="F307" s="24"/>
      <c r="G307" s="5"/>
      <c r="H307" s="31"/>
      <c r="I307" s="5"/>
      <c r="J307" s="5"/>
      <c r="K307" s="31"/>
      <c r="L307" s="5"/>
      <c r="M307" s="5"/>
      <c r="N307" s="31"/>
    </row>
    <row r="308" spans="3:14" x14ac:dyDescent="0.3">
      <c r="C308" s="4"/>
      <c r="D308" s="4"/>
      <c r="E308" s="39"/>
      <c r="F308" s="24"/>
      <c r="G308" s="5"/>
      <c r="H308" s="31"/>
      <c r="I308" s="5"/>
      <c r="J308" s="5"/>
      <c r="K308" s="31"/>
      <c r="L308" s="5"/>
      <c r="M308" s="5"/>
      <c r="N308" s="31"/>
    </row>
    <row r="309" spans="3:14" x14ac:dyDescent="0.3">
      <c r="C309" s="4"/>
      <c r="D309" s="4"/>
      <c r="E309" s="39"/>
      <c r="F309" s="24"/>
      <c r="G309" s="5"/>
      <c r="H309" s="31"/>
      <c r="I309" s="5"/>
      <c r="J309" s="5"/>
      <c r="K309" s="31"/>
      <c r="L309" s="5"/>
      <c r="M309" s="5"/>
      <c r="N309" s="31"/>
    </row>
    <row r="310" spans="3:14" x14ac:dyDescent="0.3">
      <c r="C310" s="4"/>
      <c r="D310" s="4"/>
      <c r="E310" s="39"/>
      <c r="F310" s="24"/>
      <c r="G310" s="5"/>
      <c r="H310" s="31"/>
      <c r="I310" s="5"/>
      <c r="J310" s="5"/>
      <c r="K310" s="31"/>
      <c r="L310" s="5"/>
      <c r="M310" s="5"/>
      <c r="N310" s="31"/>
    </row>
    <row r="311" spans="3:14" x14ac:dyDescent="0.3">
      <c r="C311" s="4"/>
      <c r="D311" s="4"/>
      <c r="E311" s="39"/>
      <c r="F311" s="24"/>
      <c r="G311" s="5"/>
      <c r="H311" s="31"/>
      <c r="I311" s="5"/>
      <c r="J311" s="5"/>
      <c r="K311" s="31"/>
      <c r="L311" s="5"/>
      <c r="M311" s="5"/>
      <c r="N311" s="31"/>
    </row>
    <row r="312" spans="3:14" x14ac:dyDescent="0.3">
      <c r="C312" s="4"/>
      <c r="D312" s="4"/>
      <c r="E312" s="39"/>
      <c r="F312" s="24"/>
      <c r="G312" s="5"/>
      <c r="H312" s="31"/>
      <c r="I312" s="5"/>
      <c r="J312" s="5"/>
      <c r="K312" s="31"/>
      <c r="L312" s="5"/>
      <c r="M312" s="5"/>
      <c r="N312" s="31"/>
    </row>
    <row r="313" spans="3:14" x14ac:dyDescent="0.3">
      <c r="C313" s="4"/>
      <c r="D313" s="4"/>
      <c r="E313" s="39"/>
      <c r="F313" s="24"/>
      <c r="G313" s="5"/>
      <c r="H313" s="31"/>
      <c r="I313" s="5"/>
      <c r="J313" s="5"/>
      <c r="K313" s="31"/>
      <c r="L313" s="5"/>
      <c r="M313" s="5"/>
      <c r="N313" s="31"/>
    </row>
    <row r="314" spans="3:14" x14ac:dyDescent="0.3">
      <c r="C314" s="4"/>
      <c r="D314" s="4"/>
      <c r="E314" s="39"/>
      <c r="F314" s="24"/>
      <c r="G314" s="5"/>
      <c r="H314" s="31"/>
      <c r="I314" s="5"/>
      <c r="J314" s="5"/>
      <c r="K314" s="31"/>
      <c r="L314" s="5"/>
      <c r="M314" s="5"/>
      <c r="N314" s="31"/>
    </row>
    <row r="315" spans="3:14" x14ac:dyDescent="0.3">
      <c r="C315" s="4"/>
      <c r="D315" s="4"/>
      <c r="E315" s="39"/>
      <c r="F315" s="24"/>
      <c r="G315" s="5"/>
      <c r="H315" s="31"/>
      <c r="I315" s="5"/>
      <c r="J315" s="5"/>
      <c r="K315" s="31"/>
      <c r="L315" s="5"/>
      <c r="M315" s="5"/>
      <c r="N315" s="31"/>
    </row>
    <row r="316" spans="3:14" x14ac:dyDescent="0.3">
      <c r="C316" s="4"/>
      <c r="D316" s="4"/>
      <c r="E316" s="39"/>
      <c r="F316" s="24"/>
      <c r="G316" s="5"/>
      <c r="H316" s="31"/>
      <c r="I316" s="5"/>
      <c r="J316" s="5"/>
      <c r="K316" s="31"/>
      <c r="L316" s="5"/>
      <c r="M316" s="5"/>
      <c r="N316" s="31"/>
    </row>
    <row r="317" spans="3:14" x14ac:dyDescent="0.3">
      <c r="C317" s="4"/>
      <c r="D317" s="4"/>
      <c r="E317" s="39"/>
      <c r="F317" s="24"/>
      <c r="G317" s="5"/>
      <c r="H317" s="31"/>
      <c r="I317" s="5"/>
      <c r="J317" s="5"/>
      <c r="K317" s="31"/>
      <c r="L317" s="5"/>
      <c r="M317" s="5"/>
      <c r="N317" s="31"/>
    </row>
    <row r="318" spans="3:14" x14ac:dyDescent="0.3">
      <c r="C318" s="4"/>
      <c r="D318" s="4"/>
      <c r="E318" s="39"/>
      <c r="F318" s="24"/>
      <c r="G318" s="5"/>
      <c r="H318" s="31"/>
      <c r="I318" s="5"/>
      <c r="J318" s="5"/>
      <c r="K318" s="31"/>
      <c r="L318" s="5"/>
      <c r="M318" s="5"/>
      <c r="N318" s="31"/>
    </row>
    <row r="319" spans="3:14" x14ac:dyDescent="0.3">
      <c r="C319" s="4"/>
      <c r="D319" s="4"/>
      <c r="E319" s="39"/>
      <c r="F319" s="24"/>
      <c r="G319" s="5"/>
      <c r="H319" s="31"/>
      <c r="I319" s="5"/>
      <c r="J319" s="5"/>
      <c r="K319" s="31"/>
      <c r="L319" s="5"/>
      <c r="M319" s="5"/>
      <c r="N319" s="31"/>
    </row>
    <row r="320" spans="3:14" x14ac:dyDescent="0.3">
      <c r="C320" s="4"/>
      <c r="D320" s="4"/>
      <c r="E320" s="39"/>
      <c r="F320" s="24"/>
      <c r="G320" s="5"/>
      <c r="H320" s="31"/>
      <c r="I320" s="5"/>
      <c r="J320" s="5"/>
      <c r="K320" s="31"/>
      <c r="L320" s="5"/>
      <c r="M320" s="5"/>
      <c r="N320" s="31"/>
    </row>
    <row r="321" spans="3:14" x14ac:dyDescent="0.3">
      <c r="C321" s="4"/>
      <c r="D321" s="4"/>
      <c r="E321" s="39"/>
      <c r="F321" s="24"/>
      <c r="G321" s="5"/>
      <c r="H321" s="31"/>
      <c r="I321" s="5"/>
      <c r="J321" s="5"/>
      <c r="K321" s="31"/>
      <c r="L321" s="5"/>
      <c r="M321" s="5"/>
      <c r="N321" s="31"/>
    </row>
    <row r="322" spans="3:14" x14ac:dyDescent="0.3">
      <c r="C322" s="4"/>
      <c r="D322" s="4"/>
      <c r="E322" s="39"/>
      <c r="F322" s="24"/>
      <c r="G322" s="5"/>
      <c r="H322" s="31"/>
      <c r="I322" s="5"/>
      <c r="J322" s="5"/>
      <c r="K322" s="31"/>
      <c r="L322" s="5"/>
      <c r="M322" s="5"/>
      <c r="N322" s="31"/>
    </row>
    <row r="323" spans="3:14" x14ac:dyDescent="0.3">
      <c r="C323" s="4"/>
      <c r="D323" s="4"/>
      <c r="E323" s="39"/>
      <c r="F323" s="24"/>
      <c r="G323" s="5"/>
      <c r="H323" s="31"/>
      <c r="I323" s="5"/>
      <c r="J323" s="5"/>
      <c r="K323" s="31"/>
      <c r="L323" s="5"/>
      <c r="M323" s="5"/>
      <c r="N323" s="31"/>
    </row>
    <row r="324" spans="3:14" x14ac:dyDescent="0.3">
      <c r="C324" s="4"/>
      <c r="D324" s="4"/>
      <c r="E324" s="39"/>
      <c r="F324" s="24"/>
      <c r="G324" s="5"/>
      <c r="H324" s="31"/>
      <c r="I324" s="5"/>
      <c r="J324" s="5"/>
      <c r="K324" s="31"/>
      <c r="L324" s="5"/>
      <c r="M324" s="5"/>
      <c r="N324" s="31"/>
    </row>
    <row r="325" spans="3:14" x14ac:dyDescent="0.3">
      <c r="C325" s="4"/>
      <c r="D325" s="4"/>
      <c r="E325" s="39"/>
      <c r="F325" s="24"/>
      <c r="G325" s="5"/>
      <c r="H325" s="31"/>
      <c r="I325" s="5"/>
      <c r="J325" s="5"/>
      <c r="K325" s="31"/>
      <c r="L325" s="5"/>
      <c r="M325" s="5"/>
      <c r="N325" s="31"/>
    </row>
    <row r="326" spans="3:14" x14ac:dyDescent="0.3">
      <c r="C326" s="4"/>
      <c r="D326" s="4"/>
      <c r="E326" s="39"/>
      <c r="F326" s="24"/>
      <c r="G326" s="5"/>
      <c r="H326" s="31"/>
      <c r="I326" s="5"/>
      <c r="J326" s="5"/>
      <c r="K326" s="31"/>
      <c r="L326" s="5"/>
      <c r="M326" s="5"/>
      <c r="N326" s="31"/>
    </row>
    <row r="327" spans="3:14" x14ac:dyDescent="0.3">
      <c r="C327" s="4"/>
      <c r="D327" s="4"/>
      <c r="E327" s="39"/>
      <c r="F327" s="24"/>
      <c r="G327" s="5"/>
      <c r="H327" s="31"/>
      <c r="I327" s="5"/>
      <c r="J327" s="5"/>
      <c r="K327" s="31"/>
      <c r="L327" s="5"/>
      <c r="M327" s="5"/>
      <c r="N327" s="31"/>
    </row>
    <row r="328" spans="3:14" x14ac:dyDescent="0.3">
      <c r="C328" s="4"/>
      <c r="D328" s="4"/>
      <c r="E328" s="39"/>
      <c r="F328" s="24"/>
      <c r="G328" s="5"/>
      <c r="H328" s="31"/>
      <c r="I328" s="5"/>
      <c r="J328" s="5"/>
      <c r="K328" s="31"/>
      <c r="L328" s="5"/>
      <c r="M328" s="5"/>
      <c r="N328" s="31"/>
    </row>
    <row r="329" spans="3:14" x14ac:dyDescent="0.3">
      <c r="C329" s="4"/>
      <c r="D329" s="4"/>
      <c r="E329" s="39"/>
      <c r="F329" s="24"/>
      <c r="G329" s="5"/>
      <c r="H329" s="31"/>
      <c r="I329" s="5"/>
      <c r="J329" s="5"/>
      <c r="K329" s="31"/>
      <c r="L329" s="5"/>
      <c r="M329" s="5"/>
      <c r="N329" s="31"/>
    </row>
    <row r="330" spans="3:14" x14ac:dyDescent="0.3">
      <c r="C330" s="4"/>
      <c r="D330" s="4"/>
      <c r="E330" s="39"/>
      <c r="F330" s="24"/>
      <c r="G330" s="5"/>
      <c r="H330" s="31"/>
      <c r="I330" s="5"/>
      <c r="J330" s="5"/>
      <c r="K330" s="31"/>
      <c r="L330" s="5"/>
      <c r="M330" s="5"/>
      <c r="N330" s="31"/>
    </row>
    <row r="331" spans="3:14" x14ac:dyDescent="0.3">
      <c r="C331" s="4"/>
      <c r="D331" s="4"/>
      <c r="E331" s="39"/>
      <c r="F331" s="24"/>
      <c r="G331" s="5"/>
      <c r="H331" s="31"/>
      <c r="I331" s="5"/>
      <c r="J331" s="5"/>
      <c r="K331" s="31"/>
      <c r="L331" s="5"/>
      <c r="M331" s="5"/>
      <c r="N331" s="31"/>
    </row>
    <row r="332" spans="3:14" x14ac:dyDescent="0.3">
      <c r="C332" s="4"/>
      <c r="D332" s="4"/>
      <c r="E332" s="39"/>
      <c r="F332" s="24"/>
      <c r="G332" s="5"/>
      <c r="H332" s="31"/>
      <c r="I332" s="5"/>
      <c r="J332" s="5"/>
      <c r="K332" s="31"/>
      <c r="L332" s="5"/>
      <c r="M332" s="5"/>
      <c r="N332" s="31"/>
    </row>
    <row r="333" spans="3:14" x14ac:dyDescent="0.3">
      <c r="C333" s="4"/>
      <c r="D333" s="4"/>
      <c r="E333" s="39"/>
      <c r="F333" s="24"/>
      <c r="G333" s="5"/>
      <c r="H333" s="31"/>
      <c r="I333" s="5"/>
      <c r="J333" s="5"/>
      <c r="K333" s="31"/>
      <c r="L333" s="5"/>
      <c r="M333" s="5"/>
      <c r="N333" s="31"/>
    </row>
    <row r="334" spans="3:14" x14ac:dyDescent="0.3">
      <c r="C334" s="4"/>
      <c r="D334" s="4"/>
      <c r="E334" s="39"/>
      <c r="F334" s="24"/>
      <c r="G334" s="5"/>
      <c r="H334" s="31"/>
      <c r="I334" s="5"/>
      <c r="J334" s="5"/>
      <c r="K334" s="31"/>
      <c r="L334" s="5"/>
      <c r="M334" s="5"/>
      <c r="N334" s="31"/>
    </row>
    <row r="335" spans="3:14" x14ac:dyDescent="0.3">
      <c r="C335" s="4"/>
      <c r="D335" s="4"/>
      <c r="E335" s="39"/>
      <c r="F335" s="24"/>
      <c r="G335" s="5"/>
      <c r="H335" s="31"/>
      <c r="I335" s="5"/>
      <c r="J335" s="5"/>
      <c r="K335" s="31"/>
      <c r="L335" s="5"/>
      <c r="M335" s="5"/>
      <c r="N335" s="31"/>
    </row>
    <row r="336" spans="3:14" x14ac:dyDescent="0.3">
      <c r="C336" s="4"/>
      <c r="D336" s="4"/>
      <c r="E336" s="39"/>
      <c r="F336" s="24"/>
      <c r="G336" s="5"/>
      <c r="H336" s="31"/>
      <c r="I336" s="5"/>
      <c r="J336" s="5"/>
      <c r="K336" s="31"/>
      <c r="L336" s="5"/>
      <c r="M336" s="5"/>
      <c r="N336" s="31"/>
    </row>
    <row r="337" spans="3:14" x14ac:dyDescent="0.3">
      <c r="C337" s="4"/>
      <c r="D337" s="4"/>
      <c r="E337" s="39"/>
      <c r="F337" s="24"/>
      <c r="G337" s="5"/>
      <c r="H337" s="31"/>
      <c r="I337" s="5"/>
      <c r="J337" s="5"/>
      <c r="K337" s="31"/>
      <c r="L337" s="5"/>
      <c r="M337" s="5"/>
      <c r="N337" s="31"/>
    </row>
    <row r="338" spans="3:14" x14ac:dyDescent="0.3">
      <c r="C338" s="4"/>
      <c r="D338" s="4"/>
      <c r="E338" s="39"/>
      <c r="F338" s="24"/>
      <c r="G338" s="5"/>
      <c r="H338" s="31"/>
      <c r="I338" s="5"/>
      <c r="J338" s="5"/>
      <c r="K338" s="31"/>
      <c r="L338" s="5"/>
      <c r="M338" s="5"/>
      <c r="N338" s="31"/>
    </row>
    <row r="339" spans="3:14" x14ac:dyDescent="0.3">
      <c r="C339" s="4"/>
      <c r="D339" s="4"/>
      <c r="E339" s="39"/>
      <c r="F339" s="24"/>
      <c r="G339" s="5"/>
      <c r="H339" s="31"/>
      <c r="I339" s="5"/>
      <c r="J339" s="5"/>
      <c r="K339" s="31"/>
      <c r="L339" s="5"/>
      <c r="M339" s="5"/>
      <c r="N339" s="31"/>
    </row>
    <row r="340" spans="3:14" x14ac:dyDescent="0.3">
      <c r="C340" s="4"/>
      <c r="D340" s="4"/>
      <c r="E340" s="39"/>
      <c r="F340" s="24"/>
      <c r="G340" s="5"/>
      <c r="H340" s="31"/>
      <c r="I340" s="5"/>
      <c r="J340" s="5"/>
      <c r="K340" s="31"/>
      <c r="L340" s="5"/>
      <c r="M340" s="5"/>
      <c r="N340" s="31"/>
    </row>
    <row r="341" spans="3:14" x14ac:dyDescent="0.3">
      <c r="C341" s="4"/>
      <c r="D341" s="4"/>
      <c r="E341" s="39"/>
      <c r="F341" s="24"/>
      <c r="G341" s="5"/>
      <c r="H341" s="31"/>
      <c r="I341" s="5"/>
      <c r="J341" s="5"/>
      <c r="K341" s="31"/>
      <c r="L341" s="5"/>
      <c r="M341" s="5"/>
      <c r="N341" s="31"/>
    </row>
    <row r="342" spans="3:14" x14ac:dyDescent="0.3">
      <c r="C342" s="4"/>
      <c r="D342" s="4"/>
      <c r="E342" s="39"/>
      <c r="F342" s="24"/>
      <c r="G342" s="5"/>
      <c r="H342" s="31"/>
      <c r="I342" s="5"/>
      <c r="J342" s="5"/>
      <c r="K342" s="31"/>
      <c r="L342" s="5"/>
      <c r="M342" s="5"/>
      <c r="N342" s="31"/>
    </row>
    <row r="343" spans="3:14" x14ac:dyDescent="0.3">
      <c r="C343" s="4"/>
      <c r="D343" s="4"/>
      <c r="E343" s="39"/>
      <c r="F343" s="24"/>
      <c r="G343" s="5"/>
      <c r="H343" s="31"/>
      <c r="I343" s="5"/>
      <c r="J343" s="5"/>
      <c r="K343" s="31"/>
      <c r="L343" s="5"/>
      <c r="M343" s="5"/>
      <c r="N343" s="31"/>
    </row>
    <row r="344" spans="3:14" x14ac:dyDescent="0.3">
      <c r="C344" s="4"/>
      <c r="D344" s="4"/>
      <c r="E344" s="39"/>
      <c r="F344" s="24"/>
      <c r="G344" s="5"/>
      <c r="H344" s="31"/>
      <c r="I344" s="5"/>
      <c r="J344" s="5"/>
      <c r="K344" s="31"/>
      <c r="L344" s="5"/>
      <c r="M344" s="5"/>
      <c r="N344" s="31"/>
    </row>
    <row r="345" spans="3:14" x14ac:dyDescent="0.3">
      <c r="C345" s="4"/>
      <c r="D345" s="4"/>
      <c r="E345" s="39"/>
      <c r="F345" s="24"/>
      <c r="G345" s="5"/>
      <c r="H345" s="31"/>
      <c r="I345" s="5"/>
      <c r="J345" s="5"/>
      <c r="K345" s="31"/>
      <c r="L345" s="5"/>
      <c r="M345" s="5"/>
      <c r="N345" s="31"/>
    </row>
    <row r="346" spans="3:14" x14ac:dyDescent="0.3">
      <c r="C346" s="4"/>
      <c r="D346" s="4"/>
      <c r="E346" s="39"/>
      <c r="F346" s="24"/>
      <c r="G346" s="5"/>
      <c r="H346" s="31"/>
      <c r="I346" s="5"/>
      <c r="J346" s="5"/>
      <c r="K346" s="31"/>
      <c r="L346" s="5"/>
      <c r="M346" s="5"/>
      <c r="N346" s="31"/>
    </row>
    <row r="347" spans="3:14" x14ac:dyDescent="0.3">
      <c r="C347" s="4"/>
      <c r="D347" s="4"/>
      <c r="E347" s="39"/>
      <c r="F347" s="24"/>
      <c r="G347" s="5"/>
      <c r="H347" s="31"/>
      <c r="I347" s="5"/>
      <c r="J347" s="5"/>
      <c r="K347" s="31"/>
      <c r="L347" s="5"/>
      <c r="M347" s="5"/>
      <c r="N347" s="31"/>
    </row>
    <row r="348" spans="3:14" x14ac:dyDescent="0.3">
      <c r="C348" s="4"/>
      <c r="D348" s="4"/>
      <c r="E348" s="39"/>
      <c r="F348" s="24"/>
      <c r="G348" s="5"/>
      <c r="H348" s="31"/>
      <c r="I348" s="5"/>
      <c r="J348" s="5"/>
      <c r="K348" s="31"/>
      <c r="L348" s="5"/>
      <c r="M348" s="5"/>
      <c r="N348" s="31"/>
    </row>
    <row r="349" spans="3:14" x14ac:dyDescent="0.3">
      <c r="C349" s="4"/>
      <c r="D349" s="4"/>
      <c r="E349" s="39"/>
      <c r="F349" s="24"/>
      <c r="G349" s="5"/>
      <c r="H349" s="31"/>
      <c r="I349" s="5"/>
      <c r="J349" s="5"/>
      <c r="K349" s="31"/>
      <c r="L349" s="5"/>
      <c r="M349" s="5"/>
      <c r="N349" s="31"/>
    </row>
    <row r="350" spans="3:14" x14ac:dyDescent="0.3">
      <c r="C350" s="4"/>
      <c r="D350" s="4"/>
      <c r="E350" s="39"/>
      <c r="F350" s="24"/>
      <c r="G350" s="5"/>
      <c r="H350" s="31"/>
      <c r="I350" s="5"/>
      <c r="J350" s="5"/>
      <c r="K350" s="31"/>
      <c r="L350" s="5"/>
      <c r="M350" s="5"/>
      <c r="N350" s="31"/>
    </row>
    <row r="351" spans="3:14" x14ac:dyDescent="0.3">
      <c r="C351" s="4"/>
      <c r="D351" s="4"/>
      <c r="E351" s="39"/>
      <c r="F351" s="24"/>
      <c r="G351" s="5"/>
      <c r="H351" s="31"/>
      <c r="I351" s="5"/>
      <c r="J351" s="5"/>
      <c r="K351" s="31"/>
      <c r="L351" s="5"/>
      <c r="M351" s="5"/>
      <c r="N351" s="31"/>
    </row>
    <row r="352" spans="3:14" x14ac:dyDescent="0.3">
      <c r="C352" s="4"/>
      <c r="D352" s="4"/>
      <c r="E352" s="39"/>
      <c r="F352" s="24"/>
      <c r="G352" s="5"/>
      <c r="H352" s="31"/>
      <c r="I352" s="5"/>
      <c r="J352" s="5"/>
      <c r="K352" s="31"/>
      <c r="L352" s="5"/>
      <c r="M352" s="5"/>
      <c r="N352" s="31"/>
    </row>
    <row r="353" spans="3:14" x14ac:dyDescent="0.3">
      <c r="C353" s="4"/>
      <c r="D353" s="4"/>
      <c r="E353" s="39"/>
      <c r="F353" s="24"/>
      <c r="G353" s="5"/>
      <c r="H353" s="31"/>
      <c r="I353" s="5"/>
      <c r="J353" s="5"/>
      <c r="K353" s="31"/>
      <c r="L353" s="5"/>
      <c r="M353" s="5"/>
      <c r="N353" s="31"/>
    </row>
    <row r="354" spans="3:14" x14ac:dyDescent="0.3">
      <c r="C354" s="4"/>
      <c r="D354" s="4"/>
      <c r="E354" s="39"/>
      <c r="F354" s="24"/>
      <c r="G354" s="5"/>
      <c r="H354" s="31"/>
      <c r="I354" s="5"/>
      <c r="J354" s="5"/>
      <c r="K354" s="31"/>
      <c r="L354" s="5"/>
      <c r="M354" s="5"/>
      <c r="N354" s="31"/>
    </row>
    <row r="355" spans="3:14" x14ac:dyDescent="0.3">
      <c r="C355" s="4"/>
      <c r="D355" s="4"/>
      <c r="E355" s="39"/>
      <c r="F355" s="24"/>
      <c r="G355" s="5"/>
      <c r="H355" s="31"/>
      <c r="I355" s="5"/>
      <c r="J355" s="5"/>
      <c r="K355" s="31"/>
      <c r="L355" s="5"/>
      <c r="M355" s="5"/>
      <c r="N355" s="31"/>
    </row>
    <row r="356" spans="3:14" x14ac:dyDescent="0.3">
      <c r="C356" s="4"/>
      <c r="D356" s="4"/>
      <c r="E356" s="39"/>
      <c r="F356" s="24"/>
      <c r="G356" s="5"/>
      <c r="H356" s="31"/>
      <c r="I356" s="5"/>
      <c r="J356" s="5"/>
      <c r="K356" s="31"/>
      <c r="L356" s="5"/>
      <c r="M356" s="5"/>
      <c r="N356" s="31"/>
    </row>
    <row r="357" spans="3:14" x14ac:dyDescent="0.3">
      <c r="C357" s="4"/>
      <c r="D357" s="4"/>
      <c r="E357" s="39"/>
      <c r="F357" s="24"/>
      <c r="G357" s="5"/>
      <c r="H357" s="31"/>
      <c r="I357" s="5"/>
      <c r="J357" s="5"/>
      <c r="K357" s="31"/>
      <c r="L357" s="5"/>
      <c r="M357" s="5"/>
      <c r="N357" s="31"/>
    </row>
    <row r="358" spans="3:14" x14ac:dyDescent="0.3">
      <c r="C358" s="4"/>
      <c r="D358" s="4"/>
      <c r="E358" s="39"/>
      <c r="F358" s="24"/>
      <c r="G358" s="5"/>
      <c r="H358" s="31"/>
      <c r="I358" s="5"/>
      <c r="J358" s="5"/>
      <c r="K358" s="31"/>
      <c r="L358" s="5"/>
      <c r="M358" s="5"/>
      <c r="N358" s="31"/>
    </row>
    <row r="359" spans="3:14" x14ac:dyDescent="0.3">
      <c r="C359" s="4"/>
      <c r="D359" s="4"/>
      <c r="E359" s="39"/>
      <c r="F359" s="24"/>
      <c r="G359" s="5"/>
      <c r="H359" s="31"/>
      <c r="I359" s="5"/>
      <c r="J359" s="5"/>
      <c r="K359" s="31"/>
      <c r="L359" s="5"/>
      <c r="M359" s="5"/>
      <c r="N359" s="31"/>
    </row>
    <row r="360" spans="3:14" x14ac:dyDescent="0.3">
      <c r="C360" s="4"/>
      <c r="D360" s="4"/>
      <c r="E360" s="39"/>
      <c r="F360" s="24"/>
      <c r="G360" s="5"/>
      <c r="H360" s="31"/>
      <c r="I360" s="5"/>
      <c r="J360" s="5"/>
      <c r="K360" s="31"/>
      <c r="L360" s="5"/>
      <c r="M360" s="5"/>
      <c r="N360" s="31"/>
    </row>
    <row r="361" spans="3:14" x14ac:dyDescent="0.3">
      <c r="C361" s="4"/>
      <c r="D361" s="4"/>
      <c r="E361" s="39"/>
      <c r="F361" s="24"/>
      <c r="G361" s="5"/>
      <c r="H361" s="31"/>
      <c r="I361" s="5"/>
      <c r="J361" s="5"/>
      <c r="K361" s="31"/>
      <c r="L361" s="5"/>
      <c r="M361" s="5"/>
      <c r="N361" s="31"/>
    </row>
    <row r="362" spans="3:14" x14ac:dyDescent="0.3">
      <c r="C362" s="4"/>
      <c r="D362" s="4"/>
      <c r="E362" s="39"/>
      <c r="F362" s="24"/>
      <c r="G362" s="5"/>
      <c r="H362" s="31"/>
      <c r="I362" s="5"/>
      <c r="J362" s="5"/>
      <c r="K362" s="31"/>
      <c r="L362" s="5"/>
      <c r="M362" s="5"/>
      <c r="N362" s="31"/>
    </row>
    <row r="363" spans="3:14" x14ac:dyDescent="0.3">
      <c r="C363" s="4"/>
      <c r="D363" s="4"/>
      <c r="E363" s="39"/>
      <c r="F363" s="24"/>
      <c r="G363" s="5"/>
      <c r="H363" s="31"/>
      <c r="I363" s="5"/>
      <c r="J363" s="5"/>
      <c r="K363" s="31"/>
      <c r="L363" s="5"/>
      <c r="M363" s="5"/>
      <c r="N363" s="31"/>
    </row>
    <row r="364" spans="3:14" x14ac:dyDescent="0.3">
      <c r="C364" s="4"/>
      <c r="D364" s="4"/>
      <c r="E364" s="39"/>
      <c r="F364" s="24"/>
      <c r="G364" s="5"/>
      <c r="H364" s="31"/>
      <c r="I364" s="5"/>
      <c r="J364" s="5"/>
      <c r="K364" s="31"/>
      <c r="L364" s="5"/>
      <c r="M364" s="5"/>
      <c r="N364" s="31"/>
    </row>
    <row r="365" spans="3:14" x14ac:dyDescent="0.3">
      <c r="C365" s="4"/>
      <c r="D365" s="4"/>
      <c r="E365" s="39"/>
      <c r="F365" s="24"/>
      <c r="G365" s="5"/>
      <c r="H365" s="31"/>
      <c r="I365" s="5"/>
      <c r="J365" s="5"/>
      <c r="K365" s="31"/>
      <c r="L365" s="5"/>
      <c r="M365" s="5"/>
      <c r="N365" s="31"/>
    </row>
    <row r="366" spans="3:14" x14ac:dyDescent="0.3">
      <c r="C366" s="4"/>
      <c r="D366" s="4"/>
      <c r="E366" s="39"/>
      <c r="F366" s="24"/>
      <c r="G366" s="5"/>
      <c r="H366" s="31"/>
      <c r="I366" s="5"/>
      <c r="J366" s="5"/>
      <c r="K366" s="31"/>
      <c r="L366" s="5"/>
      <c r="M366" s="5"/>
      <c r="N366" s="31"/>
    </row>
    <row r="367" spans="3:14" x14ac:dyDescent="0.3">
      <c r="C367" s="4"/>
      <c r="D367" s="4"/>
      <c r="E367" s="39"/>
      <c r="F367" s="24"/>
      <c r="G367" s="5"/>
      <c r="H367" s="31"/>
      <c r="I367" s="5"/>
      <c r="J367" s="5"/>
      <c r="K367" s="31"/>
      <c r="L367" s="5"/>
      <c r="M367" s="5"/>
      <c r="N367" s="31"/>
    </row>
    <row r="368" spans="3:14" x14ac:dyDescent="0.3">
      <c r="C368" s="4"/>
      <c r="D368" s="4"/>
      <c r="E368" s="39"/>
      <c r="F368" s="24"/>
      <c r="G368" s="5"/>
      <c r="H368" s="31"/>
      <c r="I368" s="5"/>
      <c r="J368" s="5"/>
      <c r="K368" s="31"/>
      <c r="L368" s="5"/>
      <c r="M368" s="5"/>
      <c r="N368" s="31"/>
    </row>
    <row r="369" spans="3:14" x14ac:dyDescent="0.3">
      <c r="C369" s="4"/>
      <c r="D369" s="4"/>
      <c r="E369" s="39"/>
      <c r="F369" s="24"/>
      <c r="G369" s="5"/>
      <c r="H369" s="31"/>
      <c r="I369" s="5"/>
      <c r="J369" s="5"/>
      <c r="K369" s="31"/>
      <c r="L369" s="5"/>
      <c r="M369" s="5"/>
      <c r="N369" s="31"/>
    </row>
    <row r="370" spans="3:14" x14ac:dyDescent="0.3">
      <c r="C370" s="4"/>
      <c r="D370" s="4"/>
      <c r="E370" s="39"/>
      <c r="F370" s="24"/>
      <c r="G370" s="5"/>
      <c r="H370" s="31"/>
      <c r="I370" s="5"/>
      <c r="J370" s="5"/>
      <c r="K370" s="31"/>
      <c r="L370" s="5"/>
      <c r="M370" s="5"/>
      <c r="N370" s="31"/>
    </row>
    <row r="371" spans="3:14" x14ac:dyDescent="0.3">
      <c r="C371" s="4"/>
      <c r="D371" s="4"/>
      <c r="E371" s="39"/>
      <c r="F371" s="24"/>
      <c r="G371" s="5"/>
      <c r="H371" s="31"/>
      <c r="I371" s="5"/>
      <c r="J371" s="5"/>
      <c r="K371" s="31"/>
      <c r="L371" s="5"/>
      <c r="M371" s="5"/>
      <c r="N371" s="31"/>
    </row>
    <row r="372" spans="3:14" x14ac:dyDescent="0.3">
      <c r="C372" s="4"/>
      <c r="D372" s="4"/>
      <c r="E372" s="39"/>
      <c r="F372" s="24"/>
      <c r="G372" s="5"/>
      <c r="H372" s="31"/>
      <c r="I372" s="5"/>
      <c r="J372" s="5"/>
      <c r="K372" s="31"/>
      <c r="L372" s="5"/>
      <c r="M372" s="5"/>
      <c r="N372" s="31"/>
    </row>
    <row r="373" spans="3:14" x14ac:dyDescent="0.3">
      <c r="C373" s="4"/>
      <c r="D373" s="4"/>
      <c r="E373" s="39"/>
      <c r="F373" s="24"/>
      <c r="G373" s="5"/>
      <c r="H373" s="31"/>
      <c r="I373" s="5"/>
      <c r="J373" s="5"/>
      <c r="K373" s="31"/>
      <c r="L373" s="5"/>
      <c r="M373" s="5"/>
      <c r="N373" s="31"/>
    </row>
    <row r="374" spans="3:14" x14ac:dyDescent="0.3">
      <c r="C374" s="4"/>
      <c r="D374" s="4"/>
      <c r="E374" s="39"/>
      <c r="F374" s="24"/>
      <c r="G374" s="5"/>
      <c r="H374" s="31"/>
      <c r="I374" s="5"/>
      <c r="J374" s="5"/>
      <c r="K374" s="31"/>
      <c r="L374" s="5"/>
      <c r="M374" s="5"/>
      <c r="N374" s="31"/>
    </row>
    <row r="375" spans="3:14" x14ac:dyDescent="0.3">
      <c r="C375" s="4"/>
      <c r="D375" s="4"/>
      <c r="E375" s="39"/>
      <c r="F375" s="24"/>
      <c r="G375" s="5"/>
      <c r="H375" s="31"/>
      <c r="I375" s="5"/>
      <c r="J375" s="5"/>
      <c r="K375" s="31"/>
      <c r="L375" s="5"/>
      <c r="M375" s="5"/>
      <c r="N375" s="31"/>
    </row>
    <row r="376" spans="3:14" x14ac:dyDescent="0.3">
      <c r="C376" s="4"/>
      <c r="D376" s="4"/>
      <c r="E376" s="39"/>
      <c r="F376" s="24"/>
      <c r="G376" s="5"/>
      <c r="H376" s="31"/>
      <c r="I376" s="5"/>
      <c r="J376" s="5"/>
      <c r="K376" s="31"/>
      <c r="L376" s="5"/>
      <c r="M376" s="5"/>
      <c r="N376" s="31"/>
    </row>
    <row r="377" spans="3:14" x14ac:dyDescent="0.3">
      <c r="C377" s="4"/>
      <c r="D377" s="4"/>
      <c r="E377" s="39"/>
      <c r="F377" s="24"/>
      <c r="G377" s="5"/>
      <c r="H377" s="31"/>
      <c r="I377" s="5"/>
      <c r="J377" s="5"/>
      <c r="K377" s="31"/>
      <c r="L377" s="5"/>
      <c r="M377" s="5"/>
      <c r="N377" s="31"/>
    </row>
    <row r="378" spans="3:14" x14ac:dyDescent="0.3">
      <c r="C378" s="4"/>
      <c r="D378" s="4"/>
      <c r="E378" s="39"/>
      <c r="F378" s="24"/>
      <c r="G378" s="5"/>
      <c r="H378" s="31"/>
      <c r="I378" s="5"/>
      <c r="J378" s="5"/>
      <c r="K378" s="31"/>
      <c r="L378" s="5"/>
      <c r="M378" s="5"/>
      <c r="N378" s="31"/>
    </row>
    <row r="379" spans="3:14" x14ac:dyDescent="0.3">
      <c r="C379" s="4"/>
      <c r="D379" s="4"/>
      <c r="E379" s="39"/>
      <c r="F379" s="24"/>
      <c r="G379" s="5"/>
      <c r="H379" s="31"/>
      <c r="I379" s="5"/>
      <c r="J379" s="5"/>
      <c r="K379" s="31"/>
      <c r="L379" s="5"/>
      <c r="M379" s="5"/>
      <c r="N379" s="31"/>
    </row>
    <row r="380" spans="3:14" x14ac:dyDescent="0.3">
      <c r="C380" s="4"/>
      <c r="D380" s="4"/>
      <c r="E380" s="39"/>
      <c r="F380" s="24"/>
      <c r="G380" s="5"/>
      <c r="H380" s="31"/>
      <c r="I380" s="5"/>
      <c r="J380" s="5"/>
      <c r="K380" s="31"/>
      <c r="L380" s="5"/>
      <c r="M380" s="5"/>
      <c r="N380" s="31"/>
    </row>
    <row r="381" spans="3:14" x14ac:dyDescent="0.3">
      <c r="C381" s="4"/>
      <c r="D381" s="4"/>
      <c r="E381" s="39"/>
      <c r="F381" s="24"/>
      <c r="G381" s="5"/>
      <c r="H381" s="31"/>
      <c r="I381" s="5"/>
      <c r="J381" s="5"/>
      <c r="K381" s="31"/>
      <c r="L381" s="5"/>
      <c r="M381" s="5"/>
      <c r="N381" s="31"/>
    </row>
    <row r="382" spans="3:14" x14ac:dyDescent="0.3">
      <c r="C382" s="4"/>
      <c r="D382" s="4"/>
      <c r="E382" s="39"/>
      <c r="F382" s="24"/>
      <c r="G382" s="5"/>
      <c r="H382" s="31"/>
      <c r="I382" s="5"/>
      <c r="J382" s="5"/>
      <c r="K382" s="31"/>
      <c r="L382" s="5"/>
      <c r="M382" s="5"/>
      <c r="N382" s="31"/>
    </row>
    <row r="383" spans="3:14" x14ac:dyDescent="0.3">
      <c r="C383" s="4"/>
      <c r="D383" s="4"/>
      <c r="E383" s="39"/>
      <c r="F383" s="24"/>
      <c r="G383" s="5"/>
      <c r="H383" s="31"/>
      <c r="I383" s="5"/>
      <c r="J383" s="5"/>
      <c r="K383" s="31"/>
      <c r="L383" s="5"/>
      <c r="M383" s="5"/>
      <c r="N383" s="31"/>
    </row>
    <row r="384" spans="3:14" x14ac:dyDescent="0.3">
      <c r="C384" s="4"/>
      <c r="D384" s="4"/>
      <c r="E384" s="39"/>
      <c r="F384" s="24"/>
      <c r="G384" s="5"/>
      <c r="H384" s="31"/>
      <c r="I384" s="5"/>
      <c r="J384" s="5"/>
      <c r="K384" s="31"/>
      <c r="L384" s="5"/>
      <c r="M384" s="5"/>
      <c r="N384" s="31"/>
    </row>
    <row r="385" spans="3:14" x14ac:dyDescent="0.3">
      <c r="C385" s="4"/>
      <c r="D385" s="4"/>
      <c r="E385" s="39"/>
      <c r="F385" s="24"/>
      <c r="G385" s="5"/>
      <c r="H385" s="31"/>
      <c r="I385" s="5"/>
      <c r="J385" s="5"/>
      <c r="K385" s="31"/>
      <c r="L385" s="5"/>
      <c r="M385" s="5"/>
      <c r="N385" s="31"/>
    </row>
    <row r="386" spans="3:14" x14ac:dyDescent="0.3">
      <c r="C386" s="4"/>
      <c r="D386" s="4"/>
      <c r="E386" s="39"/>
      <c r="F386" s="24"/>
      <c r="G386" s="5"/>
      <c r="H386" s="31"/>
      <c r="I386" s="5"/>
      <c r="J386" s="5"/>
      <c r="K386" s="31"/>
      <c r="L386" s="5"/>
      <c r="M386" s="5"/>
      <c r="N386" s="31"/>
    </row>
    <row r="387" spans="3:14" x14ac:dyDescent="0.3">
      <c r="C387" s="4"/>
      <c r="D387" s="4"/>
      <c r="E387" s="39"/>
      <c r="F387" s="24"/>
      <c r="G387" s="5"/>
      <c r="H387" s="31"/>
      <c r="I387" s="5"/>
      <c r="J387" s="5"/>
      <c r="K387" s="31"/>
      <c r="L387" s="5"/>
      <c r="M387" s="5"/>
      <c r="N387" s="31"/>
    </row>
    <row r="388" spans="3:14" x14ac:dyDescent="0.3">
      <c r="C388" s="4"/>
      <c r="D388" s="4"/>
      <c r="E388" s="39"/>
      <c r="F388" s="24"/>
      <c r="G388" s="5"/>
      <c r="H388" s="31"/>
      <c r="I388" s="5"/>
      <c r="J388" s="5"/>
      <c r="K388" s="31"/>
      <c r="L388" s="5"/>
      <c r="M388" s="5"/>
      <c r="N388" s="31"/>
    </row>
    <row r="389" spans="3:14" x14ac:dyDescent="0.3">
      <c r="C389" s="4"/>
      <c r="D389" s="4"/>
      <c r="E389" s="39"/>
      <c r="F389" s="24"/>
      <c r="G389" s="5"/>
      <c r="H389" s="31"/>
      <c r="I389" s="5"/>
      <c r="J389" s="5"/>
      <c r="K389" s="31"/>
      <c r="L389" s="5"/>
      <c r="M389" s="5"/>
      <c r="N389" s="31"/>
    </row>
    <row r="390" spans="3:14" x14ac:dyDescent="0.3">
      <c r="C390" s="4"/>
      <c r="D390" s="4"/>
      <c r="E390" s="39"/>
      <c r="F390" s="24"/>
      <c r="G390" s="5"/>
      <c r="H390" s="31"/>
      <c r="I390" s="5"/>
      <c r="J390" s="5"/>
      <c r="K390" s="31"/>
      <c r="L390" s="5"/>
      <c r="M390" s="5"/>
      <c r="N390" s="31"/>
    </row>
    <row r="391" spans="3:14" x14ac:dyDescent="0.3">
      <c r="C391" s="4"/>
      <c r="D391" s="4"/>
      <c r="E391" s="39"/>
      <c r="F391" s="24"/>
      <c r="G391" s="5"/>
      <c r="H391" s="31"/>
      <c r="I391" s="5"/>
      <c r="J391" s="5"/>
      <c r="K391" s="31"/>
      <c r="L391" s="5"/>
      <c r="M391" s="5"/>
      <c r="N391" s="31"/>
    </row>
    <row r="392" spans="3:14" x14ac:dyDescent="0.3">
      <c r="C392" s="4"/>
      <c r="D392" s="4"/>
      <c r="E392" s="39"/>
      <c r="F392" s="24"/>
      <c r="G392" s="5"/>
      <c r="H392" s="31"/>
      <c r="I392" s="5"/>
      <c r="J392" s="5"/>
      <c r="K392" s="31"/>
      <c r="L392" s="5"/>
      <c r="M392" s="5"/>
      <c r="N392" s="31"/>
    </row>
    <row r="393" spans="3:14" x14ac:dyDescent="0.3">
      <c r="C393" s="4"/>
      <c r="D393" s="4"/>
      <c r="E393" s="39"/>
      <c r="F393" s="24"/>
      <c r="G393" s="5"/>
      <c r="H393" s="31"/>
      <c r="I393" s="5"/>
      <c r="J393" s="5"/>
      <c r="K393" s="31"/>
      <c r="L393" s="5"/>
      <c r="M393" s="5"/>
      <c r="N393" s="31"/>
    </row>
    <row r="394" spans="3:14" x14ac:dyDescent="0.3">
      <c r="C394" s="4"/>
      <c r="D394" s="4"/>
      <c r="E394" s="39"/>
      <c r="F394" s="24"/>
      <c r="G394" s="5"/>
      <c r="H394" s="31"/>
      <c r="I394" s="5"/>
      <c r="J394" s="5"/>
      <c r="K394" s="31"/>
      <c r="L394" s="5"/>
      <c r="M394" s="5"/>
      <c r="N394" s="31"/>
    </row>
    <row r="395" spans="3:14" x14ac:dyDescent="0.3">
      <c r="C395" s="4"/>
      <c r="D395" s="4"/>
      <c r="E395" s="39"/>
      <c r="F395" s="24"/>
      <c r="G395" s="5"/>
      <c r="H395" s="31"/>
      <c r="I395" s="5"/>
      <c r="J395" s="5"/>
      <c r="K395" s="31"/>
      <c r="L395" s="5"/>
      <c r="M395" s="5"/>
      <c r="N395" s="31"/>
    </row>
    <row r="396" spans="3:14" x14ac:dyDescent="0.3">
      <c r="C396" s="4"/>
      <c r="D396" s="4"/>
      <c r="E396" s="39"/>
      <c r="F396" s="24"/>
      <c r="G396" s="5"/>
      <c r="H396" s="31"/>
      <c r="I396" s="5"/>
      <c r="J396" s="5"/>
      <c r="K396" s="31"/>
      <c r="L396" s="5"/>
      <c r="M396" s="5"/>
      <c r="N396" s="31"/>
    </row>
    <row r="397" spans="3:14" x14ac:dyDescent="0.3">
      <c r="C397" s="4"/>
      <c r="D397" s="4"/>
      <c r="E397" s="39"/>
      <c r="F397" s="24"/>
      <c r="G397" s="5"/>
      <c r="H397" s="31"/>
      <c r="I397" s="5"/>
      <c r="J397" s="5"/>
      <c r="K397" s="31"/>
      <c r="L397" s="5"/>
      <c r="M397" s="5"/>
      <c r="N397" s="31"/>
    </row>
    <row r="398" spans="3:14" x14ac:dyDescent="0.3">
      <c r="C398" s="4"/>
      <c r="D398" s="4"/>
      <c r="E398" s="39"/>
      <c r="F398" s="24"/>
      <c r="G398" s="5"/>
      <c r="H398" s="31"/>
      <c r="I398" s="5"/>
      <c r="J398" s="5"/>
      <c r="K398" s="31"/>
      <c r="L398" s="5"/>
      <c r="M398" s="5"/>
      <c r="N398" s="31"/>
    </row>
    <row r="399" spans="3:14" x14ac:dyDescent="0.3">
      <c r="C399" s="4"/>
      <c r="D399" s="4"/>
      <c r="E399" s="39"/>
      <c r="F399" s="24"/>
      <c r="G399" s="5"/>
      <c r="H399" s="31"/>
      <c r="I399" s="5"/>
      <c r="J399" s="5"/>
      <c r="K399" s="31"/>
      <c r="L399" s="5"/>
      <c r="M399" s="5"/>
      <c r="N399" s="31"/>
    </row>
    <row r="400" spans="3:14" x14ac:dyDescent="0.3">
      <c r="C400" s="4"/>
      <c r="D400" s="4"/>
      <c r="E400" s="39"/>
      <c r="F400" s="24"/>
      <c r="G400" s="5"/>
      <c r="H400" s="31"/>
      <c r="I400" s="5"/>
      <c r="J400" s="5"/>
      <c r="K400" s="31"/>
      <c r="L400" s="5"/>
      <c r="M400" s="5"/>
      <c r="N400" s="31"/>
    </row>
    <row r="401" spans="3:14" x14ac:dyDescent="0.3">
      <c r="C401" s="4"/>
      <c r="D401" s="4"/>
      <c r="E401" s="39"/>
      <c r="F401" s="24"/>
      <c r="G401" s="5"/>
      <c r="H401" s="31"/>
      <c r="I401" s="5"/>
      <c r="J401" s="5"/>
      <c r="K401" s="31"/>
      <c r="L401" s="5"/>
      <c r="M401" s="5"/>
      <c r="N401" s="31"/>
    </row>
    <row r="402" spans="3:14" x14ac:dyDescent="0.3">
      <c r="C402" s="4"/>
      <c r="D402" s="4"/>
      <c r="E402" s="39"/>
      <c r="F402" s="24"/>
      <c r="G402" s="5"/>
      <c r="H402" s="31"/>
      <c r="I402" s="5"/>
      <c r="J402" s="5"/>
      <c r="K402" s="31"/>
      <c r="L402" s="5"/>
      <c r="M402" s="5"/>
      <c r="N402" s="31"/>
    </row>
    <row r="403" spans="3:14" x14ac:dyDescent="0.3">
      <c r="C403" s="4"/>
      <c r="D403" s="4"/>
      <c r="E403" s="39"/>
      <c r="F403" s="24"/>
      <c r="G403" s="5"/>
      <c r="H403" s="31"/>
      <c r="I403" s="5"/>
      <c r="J403" s="5"/>
      <c r="K403" s="31"/>
      <c r="L403" s="5"/>
      <c r="M403" s="5"/>
      <c r="N403" s="31"/>
    </row>
    <row r="404" spans="3:14" x14ac:dyDescent="0.3">
      <c r="C404" s="4"/>
      <c r="D404" s="4"/>
      <c r="E404" s="39"/>
      <c r="F404" s="24"/>
      <c r="G404" s="5"/>
      <c r="H404" s="31"/>
      <c r="I404" s="5"/>
      <c r="J404" s="5"/>
      <c r="K404" s="31"/>
      <c r="L404" s="5"/>
      <c r="M404" s="5"/>
      <c r="N404" s="31"/>
    </row>
    <row r="405" spans="3:14" x14ac:dyDescent="0.3">
      <c r="C405" s="4"/>
      <c r="D405" s="4"/>
      <c r="E405" s="39"/>
      <c r="F405" s="24"/>
      <c r="G405" s="5"/>
      <c r="H405" s="31"/>
      <c r="I405" s="5"/>
      <c r="J405" s="5"/>
      <c r="K405" s="31"/>
      <c r="L405" s="5"/>
      <c r="M405" s="5"/>
      <c r="N405" s="31"/>
    </row>
    <row r="406" spans="3:14" x14ac:dyDescent="0.3">
      <c r="C406" s="4"/>
      <c r="D406" s="4"/>
      <c r="E406" s="39"/>
      <c r="F406" s="24"/>
      <c r="G406" s="5"/>
      <c r="H406" s="31"/>
      <c r="I406" s="5"/>
      <c r="J406" s="5"/>
      <c r="K406" s="31"/>
      <c r="L406" s="5"/>
      <c r="M406" s="5"/>
      <c r="N406" s="31"/>
    </row>
    <row r="407" spans="3:14" x14ac:dyDescent="0.3">
      <c r="C407" s="4"/>
      <c r="D407" s="4"/>
      <c r="E407" s="39"/>
      <c r="F407" s="24"/>
      <c r="G407" s="5"/>
      <c r="H407" s="31"/>
      <c r="I407" s="5"/>
      <c r="J407" s="5"/>
      <c r="K407" s="31"/>
      <c r="L407" s="5"/>
      <c r="M407" s="5"/>
      <c r="N407" s="31"/>
    </row>
    <row r="408" spans="3:14" x14ac:dyDescent="0.3">
      <c r="C408" s="4"/>
      <c r="D408" s="4"/>
      <c r="E408" s="39"/>
      <c r="F408" s="24"/>
      <c r="G408" s="5"/>
      <c r="H408" s="31"/>
      <c r="I408" s="5"/>
      <c r="J408" s="5"/>
      <c r="K408" s="31"/>
      <c r="L408" s="5"/>
      <c r="M408" s="5"/>
      <c r="N408" s="31"/>
    </row>
    <row r="409" spans="3:14" x14ac:dyDescent="0.3">
      <c r="C409" s="4"/>
      <c r="D409" s="4"/>
      <c r="E409" s="39"/>
      <c r="F409" s="24"/>
      <c r="G409" s="5"/>
      <c r="H409" s="31"/>
      <c r="I409" s="5"/>
      <c r="J409" s="5"/>
      <c r="K409" s="31"/>
      <c r="L409" s="5"/>
      <c r="M409" s="5"/>
      <c r="N409" s="31"/>
    </row>
    <row r="410" spans="3:14" x14ac:dyDescent="0.3">
      <c r="C410" s="4"/>
      <c r="D410" s="4"/>
      <c r="E410" s="39"/>
      <c r="F410" s="24"/>
      <c r="G410" s="5"/>
      <c r="H410" s="31"/>
      <c r="I410" s="5"/>
      <c r="J410" s="5"/>
      <c r="K410" s="31"/>
      <c r="L410" s="5"/>
      <c r="M410" s="5"/>
      <c r="N410" s="31"/>
    </row>
    <row r="411" spans="3:14" x14ac:dyDescent="0.3">
      <c r="C411" s="4"/>
      <c r="D411" s="4"/>
      <c r="E411" s="39"/>
      <c r="F411" s="24"/>
      <c r="G411" s="5"/>
      <c r="H411" s="31"/>
      <c r="I411" s="5"/>
      <c r="J411" s="5"/>
      <c r="K411" s="31"/>
      <c r="L411" s="5"/>
      <c r="M411" s="5"/>
      <c r="N411" s="31"/>
    </row>
    <row r="412" spans="3:14" x14ac:dyDescent="0.3">
      <c r="C412" s="4"/>
      <c r="D412" s="4"/>
      <c r="E412" s="39"/>
      <c r="F412" s="24"/>
      <c r="G412" s="5"/>
      <c r="H412" s="31"/>
      <c r="I412" s="5"/>
      <c r="J412" s="5"/>
      <c r="K412" s="31"/>
      <c r="L412" s="5"/>
      <c r="M412" s="5"/>
      <c r="N412" s="31"/>
    </row>
    <row r="413" spans="3:14" x14ac:dyDescent="0.3">
      <c r="C413" s="4"/>
      <c r="D413" s="4"/>
      <c r="E413" s="39"/>
      <c r="F413" s="24"/>
      <c r="G413" s="5"/>
      <c r="H413" s="31"/>
      <c r="I413" s="5"/>
      <c r="J413" s="5"/>
      <c r="K413" s="31"/>
      <c r="L413" s="5"/>
      <c r="M413" s="5"/>
      <c r="N413" s="31"/>
    </row>
    <row r="414" spans="3:14" x14ac:dyDescent="0.3">
      <c r="C414" s="4"/>
      <c r="D414" s="4"/>
      <c r="E414" s="39"/>
      <c r="F414" s="24"/>
      <c r="G414" s="5"/>
      <c r="H414" s="31"/>
      <c r="I414" s="5"/>
      <c r="J414" s="5"/>
      <c r="K414" s="31"/>
      <c r="L414" s="5"/>
      <c r="M414" s="5"/>
      <c r="N414" s="31"/>
    </row>
    <row r="415" spans="3:14" x14ac:dyDescent="0.3">
      <c r="C415" s="4"/>
      <c r="D415" s="4"/>
      <c r="E415" s="39"/>
      <c r="F415" s="24"/>
      <c r="G415" s="5"/>
      <c r="H415" s="31"/>
      <c r="I415" s="5"/>
      <c r="J415" s="5"/>
      <c r="K415" s="31"/>
      <c r="L415" s="5"/>
      <c r="M415" s="5"/>
      <c r="N415" s="31"/>
    </row>
    <row r="416" spans="3:14" x14ac:dyDescent="0.3">
      <c r="C416" s="4"/>
      <c r="D416" s="4"/>
      <c r="E416" s="39"/>
      <c r="F416" s="24"/>
      <c r="G416" s="5"/>
      <c r="H416" s="31"/>
      <c r="I416" s="5"/>
      <c r="J416" s="5"/>
      <c r="K416" s="31"/>
      <c r="L416" s="5"/>
      <c r="M416" s="5"/>
      <c r="N416" s="31"/>
    </row>
    <row r="417" spans="3:14" x14ac:dyDescent="0.3">
      <c r="C417" s="4"/>
      <c r="D417" s="4"/>
      <c r="E417" s="39"/>
      <c r="F417" s="24"/>
      <c r="G417" s="5"/>
      <c r="H417" s="31"/>
      <c r="I417" s="5"/>
      <c r="J417" s="5"/>
      <c r="K417" s="31"/>
      <c r="L417" s="5"/>
      <c r="M417" s="5"/>
      <c r="N417" s="31"/>
    </row>
    <row r="418" spans="3:14" x14ac:dyDescent="0.3">
      <c r="C418" s="4"/>
      <c r="D418" s="4"/>
      <c r="E418" s="39"/>
      <c r="F418" s="24"/>
      <c r="G418" s="5"/>
      <c r="H418" s="31"/>
      <c r="I418" s="5"/>
      <c r="J418" s="5"/>
      <c r="K418" s="31"/>
      <c r="L418" s="5"/>
      <c r="M418" s="5"/>
      <c r="N418" s="31"/>
    </row>
    <row r="419" spans="3:14" x14ac:dyDescent="0.3">
      <c r="C419" s="4"/>
      <c r="D419" s="4"/>
      <c r="E419" s="39"/>
      <c r="F419" s="24"/>
      <c r="G419" s="5"/>
      <c r="H419" s="31"/>
      <c r="I419" s="5"/>
      <c r="J419" s="5"/>
      <c r="K419" s="31"/>
      <c r="L419" s="5"/>
      <c r="M419" s="5"/>
      <c r="N419" s="31"/>
    </row>
    <row r="420" spans="3:14" x14ac:dyDescent="0.3">
      <c r="C420" s="4"/>
      <c r="D420" s="4"/>
      <c r="E420" s="39"/>
      <c r="F420" s="24"/>
      <c r="G420" s="5"/>
      <c r="H420" s="31"/>
      <c r="I420" s="5"/>
      <c r="J420" s="5"/>
      <c r="K420" s="31"/>
      <c r="L420" s="5"/>
      <c r="M420" s="5"/>
      <c r="N420" s="31"/>
    </row>
    <row r="421" spans="3:14" x14ac:dyDescent="0.3">
      <c r="C421" s="4"/>
      <c r="D421" s="4"/>
      <c r="E421" s="39"/>
      <c r="F421" s="24"/>
      <c r="G421" s="5"/>
      <c r="H421" s="31"/>
      <c r="I421" s="5"/>
      <c r="J421" s="5"/>
      <c r="K421" s="31"/>
      <c r="L421" s="5"/>
      <c r="M421" s="5"/>
      <c r="N421" s="31"/>
    </row>
    <row r="422" spans="3:14" x14ac:dyDescent="0.3">
      <c r="C422" s="4"/>
      <c r="D422" s="4"/>
      <c r="E422" s="39"/>
      <c r="F422" s="24"/>
      <c r="G422" s="5"/>
      <c r="H422" s="31"/>
      <c r="I422" s="5"/>
      <c r="J422" s="5"/>
      <c r="K422" s="31"/>
      <c r="L422" s="5"/>
      <c r="M422" s="5"/>
      <c r="N422" s="31"/>
    </row>
    <row r="423" spans="3:14" x14ac:dyDescent="0.3">
      <c r="C423" s="4"/>
      <c r="D423" s="4"/>
      <c r="E423" s="39"/>
      <c r="F423" s="24"/>
      <c r="G423" s="5"/>
      <c r="H423" s="31"/>
      <c r="I423" s="5"/>
      <c r="J423" s="5"/>
      <c r="K423" s="31"/>
      <c r="L423" s="5"/>
      <c r="M423" s="5"/>
      <c r="N423" s="31"/>
    </row>
    <row r="424" spans="3:14" x14ac:dyDescent="0.3">
      <c r="C424" s="4"/>
      <c r="D424" s="4"/>
      <c r="E424" s="39"/>
      <c r="F424" s="24"/>
      <c r="G424" s="5"/>
      <c r="H424" s="31"/>
      <c r="I424" s="5"/>
      <c r="J424" s="5"/>
      <c r="K424" s="31"/>
      <c r="L424" s="5"/>
      <c r="M424" s="5"/>
      <c r="N424" s="31"/>
    </row>
    <row r="425" spans="3:14" x14ac:dyDescent="0.3">
      <c r="C425" s="4"/>
      <c r="D425" s="4"/>
      <c r="E425" s="39"/>
      <c r="F425" s="24"/>
      <c r="G425" s="5"/>
      <c r="H425" s="31"/>
      <c r="I425" s="5"/>
      <c r="J425" s="5"/>
      <c r="K425" s="31"/>
      <c r="L425" s="5"/>
      <c r="M425" s="5"/>
      <c r="N425" s="31"/>
    </row>
    <row r="426" spans="3:14" x14ac:dyDescent="0.3">
      <c r="C426" s="4"/>
      <c r="D426" s="4"/>
      <c r="E426" s="39"/>
      <c r="F426" s="24"/>
      <c r="G426" s="5"/>
      <c r="H426" s="31"/>
      <c r="I426" s="5"/>
      <c r="J426" s="5"/>
      <c r="K426" s="31"/>
      <c r="L426" s="5"/>
      <c r="M426" s="5"/>
      <c r="N426" s="31"/>
    </row>
    <row r="427" spans="3:14" x14ac:dyDescent="0.3">
      <c r="C427" s="4"/>
      <c r="D427" s="4"/>
      <c r="E427" s="39"/>
      <c r="F427" s="24"/>
      <c r="G427" s="5"/>
      <c r="H427" s="31"/>
      <c r="I427" s="5"/>
      <c r="J427" s="5"/>
      <c r="K427" s="31"/>
      <c r="L427" s="5"/>
      <c r="M427" s="5"/>
      <c r="N427" s="31"/>
    </row>
    <row r="428" spans="3:14" x14ac:dyDescent="0.3">
      <c r="C428" s="4"/>
      <c r="D428" s="4"/>
      <c r="E428" s="39"/>
      <c r="F428" s="24"/>
      <c r="G428" s="5"/>
      <c r="H428" s="31"/>
      <c r="I428" s="5"/>
      <c r="J428" s="5"/>
      <c r="K428" s="31"/>
      <c r="L428" s="5"/>
      <c r="M428" s="5"/>
      <c r="N428" s="31"/>
    </row>
    <row r="429" spans="3:14" x14ac:dyDescent="0.3">
      <c r="C429" s="4"/>
      <c r="D429" s="4"/>
      <c r="E429" s="39"/>
      <c r="F429" s="24"/>
      <c r="G429" s="5"/>
      <c r="H429" s="31"/>
      <c r="I429" s="5"/>
      <c r="J429" s="5"/>
      <c r="K429" s="31"/>
      <c r="L429" s="5"/>
      <c r="M429" s="5"/>
      <c r="N429" s="31"/>
    </row>
    <row r="430" spans="3:14" x14ac:dyDescent="0.3">
      <c r="C430" s="4"/>
      <c r="D430" s="4"/>
      <c r="E430" s="39"/>
      <c r="F430" s="24"/>
      <c r="G430" s="5"/>
      <c r="H430" s="31"/>
      <c r="I430" s="5"/>
      <c r="J430" s="5"/>
      <c r="K430" s="31"/>
      <c r="L430" s="5"/>
      <c r="M430" s="5"/>
      <c r="N430" s="31"/>
    </row>
    <row r="431" spans="3:14" x14ac:dyDescent="0.3">
      <c r="C431" s="4"/>
      <c r="D431" s="4"/>
      <c r="E431" s="39"/>
      <c r="F431" s="24"/>
      <c r="G431" s="5"/>
      <c r="H431" s="31"/>
      <c r="I431" s="5"/>
      <c r="J431" s="5"/>
      <c r="K431" s="31"/>
      <c r="L431" s="5"/>
      <c r="M431" s="5"/>
      <c r="N431" s="31"/>
    </row>
    <row r="432" spans="3:14" x14ac:dyDescent="0.3">
      <c r="C432" s="4"/>
      <c r="D432" s="4"/>
      <c r="E432" s="39"/>
      <c r="F432" s="24"/>
      <c r="G432" s="5"/>
      <c r="H432" s="31"/>
      <c r="I432" s="5"/>
      <c r="J432" s="5"/>
      <c r="K432" s="31"/>
      <c r="L432" s="5"/>
      <c r="M432" s="5"/>
      <c r="N432" s="31"/>
    </row>
    <row r="433" spans="3:14" x14ac:dyDescent="0.3">
      <c r="C433" s="4"/>
      <c r="D433" s="4"/>
      <c r="E433" s="39"/>
      <c r="F433" s="24"/>
      <c r="G433" s="5"/>
      <c r="H433" s="31"/>
      <c r="I433" s="5"/>
      <c r="J433" s="5"/>
      <c r="K433" s="31"/>
      <c r="L433" s="5"/>
      <c r="M433" s="5"/>
      <c r="N433" s="31"/>
    </row>
    <row r="434" spans="3:14" x14ac:dyDescent="0.3">
      <c r="C434" s="4"/>
      <c r="D434" s="4"/>
      <c r="E434" s="39"/>
      <c r="F434" s="24"/>
      <c r="G434" s="5"/>
      <c r="H434" s="31"/>
      <c r="I434" s="5"/>
      <c r="J434" s="5"/>
      <c r="K434" s="31"/>
      <c r="L434" s="5"/>
      <c r="M434" s="5"/>
      <c r="N434" s="31"/>
    </row>
    <row r="435" spans="3:14" x14ac:dyDescent="0.3">
      <c r="C435" s="4"/>
      <c r="D435" s="4"/>
      <c r="E435" s="39"/>
      <c r="F435" s="24"/>
      <c r="G435" s="5"/>
      <c r="H435" s="31"/>
      <c r="I435" s="5"/>
      <c r="J435" s="5"/>
      <c r="K435" s="31"/>
      <c r="L435" s="5"/>
      <c r="M435" s="5"/>
      <c r="N435" s="31"/>
    </row>
    <row r="436" spans="3:14" x14ac:dyDescent="0.3">
      <c r="C436" s="4"/>
      <c r="D436" s="4"/>
      <c r="E436" s="39"/>
      <c r="F436" s="24"/>
      <c r="G436" s="5"/>
      <c r="H436" s="31"/>
      <c r="I436" s="5"/>
      <c r="J436" s="5"/>
      <c r="K436" s="31"/>
      <c r="L436" s="5"/>
      <c r="M436" s="5"/>
      <c r="N436" s="31"/>
    </row>
    <row r="437" spans="3:14" x14ac:dyDescent="0.3">
      <c r="C437" s="4"/>
      <c r="D437" s="4"/>
      <c r="E437" s="39"/>
      <c r="F437" s="24"/>
      <c r="G437" s="5"/>
      <c r="H437" s="31"/>
      <c r="I437" s="5"/>
      <c r="J437" s="5"/>
      <c r="K437" s="31"/>
      <c r="L437" s="5"/>
      <c r="M437" s="5"/>
      <c r="N437" s="31"/>
    </row>
    <row r="438" spans="3:14" x14ac:dyDescent="0.3">
      <c r="C438" s="4"/>
      <c r="D438" s="4"/>
      <c r="E438" s="39"/>
      <c r="F438" s="24"/>
      <c r="G438" s="5"/>
      <c r="H438" s="31"/>
      <c r="I438" s="5"/>
      <c r="J438" s="5"/>
      <c r="K438" s="31"/>
      <c r="L438" s="5"/>
      <c r="M438" s="5"/>
      <c r="N438" s="31"/>
    </row>
    <row r="439" spans="3:14" x14ac:dyDescent="0.3">
      <c r="C439" s="4"/>
      <c r="D439" s="4"/>
      <c r="E439" s="39"/>
      <c r="F439" s="24"/>
      <c r="G439" s="5"/>
      <c r="H439" s="31"/>
      <c r="I439" s="5"/>
      <c r="J439" s="5"/>
      <c r="K439" s="31"/>
      <c r="L439" s="5"/>
      <c r="M439" s="5"/>
      <c r="N439" s="31"/>
    </row>
    <row r="440" spans="3:14" x14ac:dyDescent="0.3">
      <c r="C440" s="4"/>
      <c r="D440" s="4"/>
      <c r="E440" s="39"/>
      <c r="F440" s="24"/>
      <c r="G440" s="5"/>
      <c r="H440" s="31"/>
      <c r="I440" s="5"/>
      <c r="J440" s="5"/>
      <c r="K440" s="31"/>
      <c r="L440" s="5"/>
      <c r="M440" s="5"/>
      <c r="N440" s="31"/>
    </row>
    <row r="441" spans="3:14" x14ac:dyDescent="0.3">
      <c r="C441" s="4"/>
      <c r="D441" s="4"/>
      <c r="E441" s="39"/>
      <c r="F441" s="24"/>
      <c r="G441" s="5"/>
      <c r="H441" s="31"/>
      <c r="I441" s="5"/>
      <c r="J441" s="5"/>
      <c r="K441" s="31"/>
      <c r="L441" s="5"/>
      <c r="M441" s="5"/>
      <c r="N441" s="31"/>
    </row>
    <row r="442" spans="3:14" x14ac:dyDescent="0.3">
      <c r="C442" s="4"/>
      <c r="D442" s="4"/>
      <c r="E442" s="39"/>
      <c r="F442" s="24"/>
      <c r="G442" s="5"/>
      <c r="H442" s="31"/>
      <c r="I442" s="5"/>
      <c r="J442" s="5"/>
      <c r="K442" s="31"/>
      <c r="L442" s="5"/>
      <c r="M442" s="5"/>
      <c r="N442" s="31"/>
    </row>
    <row r="443" spans="3:14" x14ac:dyDescent="0.3">
      <c r="C443" s="4"/>
      <c r="D443" s="4"/>
      <c r="E443" s="39"/>
      <c r="F443" s="24"/>
      <c r="G443" s="5"/>
      <c r="H443" s="31"/>
      <c r="I443" s="5"/>
      <c r="J443" s="5"/>
      <c r="K443" s="31"/>
      <c r="L443" s="5"/>
      <c r="M443" s="5"/>
      <c r="N443" s="31"/>
    </row>
    <row r="444" spans="3:14" x14ac:dyDescent="0.3">
      <c r="C444" s="4"/>
      <c r="D444" s="4"/>
      <c r="E444" s="39"/>
      <c r="F444" s="24"/>
      <c r="G444" s="5"/>
      <c r="H444" s="31"/>
      <c r="I444" s="5"/>
      <c r="J444" s="5"/>
      <c r="K444" s="31"/>
      <c r="L444" s="5"/>
      <c r="M444" s="5"/>
      <c r="N444" s="31"/>
    </row>
    <row r="445" spans="3:14" x14ac:dyDescent="0.3">
      <c r="C445" s="4"/>
      <c r="D445" s="4"/>
      <c r="E445" s="39"/>
      <c r="F445" s="24"/>
      <c r="G445" s="5"/>
      <c r="H445" s="31"/>
      <c r="I445" s="5"/>
      <c r="J445" s="5"/>
      <c r="K445" s="31"/>
      <c r="L445" s="5"/>
      <c r="M445" s="5"/>
      <c r="N445" s="31"/>
    </row>
    <row r="446" spans="3:14" x14ac:dyDescent="0.3">
      <c r="C446" s="4"/>
      <c r="D446" s="4"/>
      <c r="E446" s="39"/>
      <c r="F446" s="24"/>
      <c r="G446" s="5"/>
      <c r="H446" s="31"/>
      <c r="I446" s="5"/>
      <c r="J446" s="5"/>
      <c r="K446" s="31"/>
      <c r="L446" s="5"/>
      <c r="M446" s="5"/>
      <c r="N446" s="31"/>
    </row>
    <row r="447" spans="3:14" x14ac:dyDescent="0.3">
      <c r="C447" s="4"/>
      <c r="D447" s="4"/>
      <c r="E447" s="39"/>
      <c r="F447" s="24"/>
      <c r="G447" s="5"/>
      <c r="H447" s="31"/>
      <c r="I447" s="5"/>
      <c r="J447" s="5"/>
      <c r="K447" s="31"/>
      <c r="L447" s="5"/>
      <c r="M447" s="5"/>
      <c r="N447" s="31"/>
    </row>
    <row r="448" spans="3:14" x14ac:dyDescent="0.3">
      <c r="C448" s="4"/>
      <c r="D448" s="4"/>
      <c r="E448" s="39"/>
      <c r="F448" s="24"/>
      <c r="G448" s="5"/>
      <c r="H448" s="31"/>
      <c r="I448" s="5"/>
      <c r="J448" s="5"/>
      <c r="K448" s="31"/>
      <c r="L448" s="5"/>
      <c r="M448" s="5"/>
      <c r="N448" s="31"/>
    </row>
    <row r="449" spans="3:14" x14ac:dyDescent="0.3">
      <c r="C449" s="4"/>
      <c r="D449" s="4"/>
      <c r="E449" s="39"/>
      <c r="F449" s="24"/>
      <c r="G449" s="5"/>
      <c r="H449" s="31"/>
      <c r="I449" s="5"/>
      <c r="J449" s="5"/>
      <c r="K449" s="31"/>
      <c r="L449" s="5"/>
      <c r="M449" s="5"/>
      <c r="N449" s="31"/>
    </row>
    <row r="450" spans="3:14" x14ac:dyDescent="0.3">
      <c r="C450" s="4"/>
      <c r="D450" s="4"/>
      <c r="E450" s="39"/>
      <c r="F450" s="24"/>
      <c r="G450" s="5"/>
      <c r="H450" s="31"/>
      <c r="I450" s="5"/>
      <c r="J450" s="5"/>
      <c r="K450" s="31"/>
      <c r="L450" s="5"/>
      <c r="M450" s="5"/>
      <c r="N450" s="31"/>
    </row>
    <row r="451" spans="3:14" x14ac:dyDescent="0.3">
      <c r="C451" s="4"/>
      <c r="D451" s="4"/>
      <c r="E451" s="39"/>
      <c r="F451" s="24"/>
      <c r="G451" s="5"/>
      <c r="H451" s="31"/>
      <c r="I451" s="5"/>
      <c r="J451" s="5"/>
      <c r="K451" s="31"/>
      <c r="L451" s="5"/>
      <c r="M451" s="5"/>
      <c r="N451" s="31"/>
    </row>
    <row r="452" spans="3:14" x14ac:dyDescent="0.3">
      <c r="C452" s="4"/>
      <c r="D452" s="4"/>
      <c r="E452" s="39"/>
      <c r="F452" s="24"/>
      <c r="G452" s="5"/>
      <c r="H452" s="31"/>
      <c r="I452" s="5"/>
      <c r="J452" s="5"/>
      <c r="K452" s="31"/>
      <c r="L452" s="5"/>
      <c r="M452" s="5"/>
      <c r="N452" s="31"/>
    </row>
    <row r="453" spans="3:14" x14ac:dyDescent="0.3">
      <c r="C453" s="4"/>
      <c r="D453" s="4"/>
      <c r="E453" s="39"/>
      <c r="F453" s="24"/>
      <c r="G453" s="5"/>
      <c r="H453" s="31"/>
      <c r="I453" s="5"/>
      <c r="J453" s="5"/>
      <c r="K453" s="31"/>
      <c r="L453" s="5"/>
      <c r="M453" s="5"/>
      <c r="N453" s="31"/>
    </row>
    <row r="454" spans="3:14" x14ac:dyDescent="0.3">
      <c r="C454" s="4"/>
      <c r="D454" s="4"/>
      <c r="E454" s="39"/>
      <c r="F454" s="24"/>
      <c r="G454" s="5"/>
      <c r="H454" s="31"/>
      <c r="I454" s="5"/>
      <c r="J454" s="5"/>
      <c r="K454" s="31"/>
      <c r="L454" s="5"/>
      <c r="M454" s="5"/>
      <c r="N454" s="31"/>
    </row>
    <row r="455" spans="3:14" x14ac:dyDescent="0.3">
      <c r="C455" s="4"/>
      <c r="D455" s="4"/>
      <c r="E455" s="39"/>
      <c r="F455" s="24"/>
      <c r="G455" s="5"/>
      <c r="H455" s="31"/>
      <c r="I455" s="5"/>
      <c r="J455" s="5"/>
      <c r="K455" s="31"/>
      <c r="L455" s="5"/>
      <c r="M455" s="5"/>
      <c r="N455" s="31"/>
    </row>
    <row r="456" spans="3:14" x14ac:dyDescent="0.3">
      <c r="C456" s="4"/>
      <c r="D456" s="4"/>
      <c r="E456" s="39"/>
      <c r="F456" s="24"/>
      <c r="G456" s="5"/>
      <c r="H456" s="31"/>
      <c r="I456" s="5"/>
      <c r="J456" s="5"/>
      <c r="K456" s="31"/>
      <c r="L456" s="5"/>
      <c r="M456" s="5"/>
      <c r="N456" s="31"/>
    </row>
    <row r="457" spans="3:14" x14ac:dyDescent="0.3">
      <c r="C457" s="4"/>
      <c r="D457" s="4"/>
      <c r="E457" s="39"/>
      <c r="F457" s="24"/>
      <c r="G457" s="5"/>
      <c r="H457" s="31"/>
      <c r="I457" s="5"/>
      <c r="J457" s="5"/>
      <c r="K457" s="31"/>
      <c r="L457" s="5"/>
      <c r="M457" s="5"/>
      <c r="N457" s="31"/>
    </row>
    <row r="458" spans="3:14" x14ac:dyDescent="0.3">
      <c r="C458" s="4"/>
      <c r="D458" s="4"/>
      <c r="E458" s="39"/>
      <c r="F458" s="24"/>
      <c r="G458" s="5"/>
      <c r="H458" s="31"/>
      <c r="I458" s="5"/>
      <c r="J458" s="5"/>
      <c r="K458" s="31"/>
      <c r="L458" s="5"/>
      <c r="M458" s="5"/>
      <c r="N458" s="31"/>
    </row>
    <row r="459" spans="3:14" x14ac:dyDescent="0.3">
      <c r="C459" s="4"/>
      <c r="D459" s="4"/>
      <c r="E459" s="39"/>
      <c r="F459" s="24"/>
      <c r="G459" s="5"/>
      <c r="H459" s="31"/>
      <c r="I459" s="5"/>
      <c r="J459" s="5"/>
      <c r="K459" s="31"/>
      <c r="L459" s="5"/>
      <c r="M459" s="5"/>
      <c r="N459" s="31"/>
    </row>
    <row r="460" spans="3:14" x14ac:dyDescent="0.3">
      <c r="C460" s="4"/>
      <c r="D460" s="4"/>
      <c r="E460" s="39"/>
      <c r="F460" s="24"/>
      <c r="G460" s="5"/>
      <c r="H460" s="31"/>
      <c r="I460" s="5"/>
      <c r="J460" s="5"/>
      <c r="K460" s="31"/>
      <c r="L460" s="5"/>
      <c r="M460" s="5"/>
      <c r="N460" s="31"/>
    </row>
    <row r="461" spans="3:14" x14ac:dyDescent="0.3">
      <c r="C461" s="4"/>
      <c r="D461" s="4"/>
      <c r="E461" s="39"/>
      <c r="F461" s="24"/>
      <c r="G461" s="5"/>
      <c r="H461" s="31"/>
      <c r="I461" s="5"/>
      <c r="J461" s="5"/>
      <c r="K461" s="31"/>
      <c r="L461" s="5"/>
      <c r="M461" s="5"/>
      <c r="N461" s="31"/>
    </row>
    <row r="462" spans="3:14" x14ac:dyDescent="0.3">
      <c r="C462" s="4"/>
      <c r="D462" s="4"/>
      <c r="E462" s="39"/>
      <c r="F462" s="24"/>
      <c r="G462" s="5"/>
      <c r="H462" s="31"/>
      <c r="I462" s="5"/>
      <c r="J462" s="5"/>
      <c r="K462" s="31"/>
      <c r="L462" s="5"/>
      <c r="M462" s="5"/>
      <c r="N462" s="31"/>
    </row>
    <row r="463" spans="3:14" x14ac:dyDescent="0.3">
      <c r="C463" s="4"/>
      <c r="D463" s="4"/>
      <c r="E463" s="39"/>
      <c r="F463" s="24"/>
      <c r="G463" s="5"/>
      <c r="H463" s="31"/>
      <c r="I463" s="5"/>
      <c r="J463" s="5"/>
      <c r="K463" s="31"/>
      <c r="L463" s="5"/>
      <c r="M463" s="5"/>
      <c r="N463" s="31"/>
    </row>
    <row r="464" spans="3:14" x14ac:dyDescent="0.3">
      <c r="C464" s="4"/>
      <c r="D464" s="4"/>
      <c r="E464" s="39"/>
      <c r="F464" s="24"/>
      <c r="G464" s="5"/>
      <c r="H464" s="31"/>
      <c r="I464" s="5"/>
      <c r="J464" s="5"/>
      <c r="K464" s="31"/>
      <c r="L464" s="5"/>
      <c r="M464" s="5"/>
      <c r="N464" s="31"/>
    </row>
    <row r="465" spans="3:14" x14ac:dyDescent="0.3">
      <c r="C465" s="4"/>
      <c r="D465" s="4"/>
      <c r="E465" s="39"/>
      <c r="F465" s="24"/>
      <c r="G465" s="5"/>
      <c r="H465" s="31"/>
      <c r="I465" s="5"/>
      <c r="J465" s="5"/>
      <c r="K465" s="31"/>
      <c r="L465" s="5"/>
      <c r="M465" s="5"/>
      <c r="N465" s="31"/>
    </row>
    <row r="466" spans="3:14" x14ac:dyDescent="0.3">
      <c r="C466" s="4"/>
      <c r="D466" s="4"/>
      <c r="E466" s="39"/>
      <c r="F466" s="24"/>
      <c r="G466" s="5"/>
      <c r="H466" s="31"/>
      <c r="I466" s="5"/>
      <c r="J466" s="5"/>
      <c r="K466" s="31"/>
      <c r="L466" s="5"/>
      <c r="M466" s="5"/>
      <c r="N466" s="31"/>
    </row>
    <row r="467" spans="3:14" x14ac:dyDescent="0.3">
      <c r="C467" s="4"/>
      <c r="D467" s="4"/>
      <c r="E467" s="39"/>
      <c r="F467" s="24"/>
      <c r="G467" s="5"/>
      <c r="H467" s="31"/>
      <c r="I467" s="5"/>
      <c r="J467" s="5"/>
      <c r="K467" s="31"/>
      <c r="L467" s="5"/>
      <c r="M467" s="5"/>
      <c r="N467" s="31"/>
    </row>
    <row r="468" spans="3:14" x14ac:dyDescent="0.3">
      <c r="C468" s="4"/>
      <c r="D468" s="4"/>
      <c r="E468" s="39"/>
      <c r="F468" s="24"/>
      <c r="G468" s="5"/>
      <c r="H468" s="31"/>
      <c r="I468" s="5"/>
      <c r="J468" s="5"/>
      <c r="K468" s="31"/>
      <c r="L468" s="5"/>
      <c r="M468" s="5"/>
      <c r="N468" s="31"/>
    </row>
    <row r="469" spans="3:14" x14ac:dyDescent="0.3">
      <c r="C469" s="4"/>
      <c r="D469" s="4"/>
      <c r="E469" s="39"/>
      <c r="F469" s="24"/>
      <c r="G469" s="5"/>
      <c r="H469" s="31"/>
      <c r="I469" s="5"/>
      <c r="J469" s="5"/>
      <c r="K469" s="31"/>
      <c r="L469" s="5"/>
      <c r="M469" s="5"/>
      <c r="N469" s="31"/>
    </row>
    <row r="470" spans="3:14" x14ac:dyDescent="0.3">
      <c r="C470" s="4"/>
      <c r="D470" s="4"/>
      <c r="E470" s="39"/>
      <c r="F470" s="24"/>
      <c r="G470" s="5"/>
      <c r="H470" s="31"/>
      <c r="I470" s="5"/>
      <c r="J470" s="5"/>
      <c r="K470" s="31"/>
      <c r="L470" s="5"/>
      <c r="M470" s="5"/>
      <c r="N470" s="31"/>
    </row>
    <row r="471" spans="3:14" x14ac:dyDescent="0.3">
      <c r="C471" s="4"/>
      <c r="D471" s="4"/>
      <c r="E471" s="39"/>
      <c r="F471" s="24"/>
      <c r="G471" s="5"/>
      <c r="H471" s="31"/>
      <c r="I471" s="5"/>
      <c r="J471" s="5"/>
      <c r="K471" s="31"/>
      <c r="L471" s="5"/>
      <c r="M471" s="5"/>
      <c r="N471" s="31"/>
    </row>
    <row r="472" spans="3:14" x14ac:dyDescent="0.3">
      <c r="C472" s="4"/>
      <c r="D472" s="4"/>
      <c r="E472" s="39"/>
      <c r="F472" s="24"/>
      <c r="G472" s="5"/>
      <c r="H472" s="31"/>
      <c r="I472" s="5"/>
      <c r="J472" s="5"/>
      <c r="K472" s="31"/>
      <c r="L472" s="5"/>
      <c r="M472" s="5"/>
      <c r="N472" s="31"/>
    </row>
    <row r="473" spans="3:14" x14ac:dyDescent="0.3">
      <c r="C473" s="4"/>
      <c r="D473" s="4"/>
      <c r="E473" s="39"/>
      <c r="F473" s="24"/>
      <c r="G473" s="5"/>
      <c r="H473" s="31"/>
      <c r="I473" s="5"/>
      <c r="J473" s="5"/>
      <c r="K473" s="31"/>
      <c r="L473" s="5"/>
      <c r="M473" s="5"/>
      <c r="N473" s="31"/>
    </row>
    <row r="474" spans="3:14" x14ac:dyDescent="0.3">
      <c r="C474" s="4"/>
      <c r="D474" s="4"/>
      <c r="E474" s="39"/>
      <c r="F474" s="24"/>
      <c r="G474" s="5"/>
      <c r="H474" s="31"/>
      <c r="I474" s="5"/>
      <c r="J474" s="5"/>
      <c r="K474" s="31"/>
      <c r="L474" s="5"/>
      <c r="M474" s="5"/>
      <c r="N474" s="31"/>
    </row>
    <row r="475" spans="3:14" x14ac:dyDescent="0.3">
      <c r="C475" s="4"/>
      <c r="D475" s="4"/>
      <c r="E475" s="39"/>
      <c r="F475" s="24"/>
      <c r="G475" s="5"/>
      <c r="H475" s="31"/>
      <c r="I475" s="5"/>
      <c r="J475" s="5"/>
      <c r="K475" s="31"/>
      <c r="L475" s="5"/>
      <c r="M475" s="5"/>
      <c r="N475" s="31"/>
    </row>
    <row r="476" spans="3:14" x14ac:dyDescent="0.3">
      <c r="C476" s="4"/>
      <c r="D476" s="4"/>
      <c r="E476" s="39"/>
      <c r="F476" s="24"/>
      <c r="G476" s="5"/>
      <c r="H476" s="31"/>
      <c r="I476" s="5"/>
      <c r="J476" s="5"/>
      <c r="K476" s="31"/>
      <c r="L476" s="5"/>
      <c r="M476" s="5"/>
      <c r="N476" s="31"/>
    </row>
    <row r="477" spans="3:14" x14ac:dyDescent="0.3">
      <c r="C477" s="4"/>
      <c r="D477" s="4"/>
      <c r="E477" s="39"/>
      <c r="F477" s="24"/>
      <c r="G477" s="5"/>
      <c r="H477" s="31"/>
      <c r="I477" s="5"/>
      <c r="J477" s="5"/>
      <c r="K477" s="31"/>
      <c r="L477" s="5"/>
      <c r="M477" s="5"/>
      <c r="N477" s="31"/>
    </row>
    <row r="478" spans="3:14" x14ac:dyDescent="0.3">
      <c r="C478" s="4"/>
      <c r="D478" s="4"/>
      <c r="E478" s="39"/>
      <c r="F478" s="24"/>
      <c r="G478" s="5"/>
      <c r="H478" s="31"/>
      <c r="I478" s="5"/>
      <c r="J478" s="5"/>
      <c r="K478" s="31"/>
      <c r="L478" s="5"/>
      <c r="M478" s="5"/>
      <c r="N478" s="31"/>
    </row>
    <row r="479" spans="3:14" x14ac:dyDescent="0.3">
      <c r="C479" s="4"/>
      <c r="D479" s="4"/>
      <c r="E479" s="39"/>
      <c r="F479" s="24"/>
      <c r="G479" s="5"/>
      <c r="H479" s="31"/>
      <c r="I479" s="5"/>
      <c r="J479" s="5"/>
      <c r="K479" s="31"/>
      <c r="L479" s="5"/>
      <c r="M479" s="5"/>
      <c r="N479" s="31"/>
    </row>
    <row r="480" spans="3:14" x14ac:dyDescent="0.3">
      <c r="C480" s="4"/>
      <c r="D480" s="4"/>
      <c r="E480" s="39"/>
      <c r="F480" s="24"/>
      <c r="G480" s="5"/>
      <c r="H480" s="31"/>
      <c r="I480" s="5"/>
      <c r="J480" s="5"/>
      <c r="K480" s="31"/>
      <c r="L480" s="5"/>
      <c r="M480" s="5"/>
      <c r="N480" s="31"/>
    </row>
    <row r="481" spans="3:14" x14ac:dyDescent="0.3">
      <c r="C481" s="4"/>
      <c r="D481" s="4"/>
      <c r="E481" s="39"/>
      <c r="F481" s="24"/>
      <c r="G481" s="5"/>
      <c r="H481" s="31"/>
      <c r="I481" s="5"/>
      <c r="J481" s="5"/>
      <c r="K481" s="31"/>
      <c r="L481" s="5"/>
      <c r="M481" s="5"/>
      <c r="N481" s="31"/>
    </row>
    <row r="482" spans="3:14" x14ac:dyDescent="0.3">
      <c r="C482" s="4"/>
      <c r="D482" s="4"/>
      <c r="E482" s="39"/>
      <c r="F482" s="24"/>
      <c r="G482" s="5"/>
      <c r="H482" s="31"/>
      <c r="I482" s="5"/>
      <c r="J482" s="5"/>
      <c r="K482" s="31"/>
      <c r="L482" s="5"/>
      <c r="M482" s="5"/>
      <c r="N482" s="31"/>
    </row>
    <row r="483" spans="3:14" x14ac:dyDescent="0.3">
      <c r="C483" s="4"/>
      <c r="D483" s="4"/>
      <c r="E483" s="39"/>
      <c r="F483" s="24"/>
      <c r="G483" s="5"/>
      <c r="H483" s="31"/>
      <c r="I483" s="5"/>
      <c r="J483" s="5"/>
      <c r="K483" s="31"/>
      <c r="L483" s="5"/>
      <c r="M483" s="5"/>
      <c r="N483" s="31"/>
    </row>
    <row r="484" spans="3:14" x14ac:dyDescent="0.3">
      <c r="C484" s="4"/>
      <c r="D484" s="4"/>
      <c r="E484" s="39"/>
      <c r="F484" s="24"/>
      <c r="G484" s="5"/>
      <c r="H484" s="31"/>
      <c r="I484" s="5"/>
      <c r="J484" s="5"/>
      <c r="K484" s="31"/>
      <c r="L484" s="5"/>
      <c r="M484" s="5"/>
      <c r="N484" s="31"/>
    </row>
    <row r="485" spans="3:14" x14ac:dyDescent="0.3">
      <c r="C485" s="4"/>
      <c r="D485" s="4"/>
      <c r="E485" s="39"/>
      <c r="F485" s="24"/>
      <c r="G485" s="5"/>
      <c r="H485" s="31"/>
      <c r="I485" s="5"/>
      <c r="J485" s="5"/>
      <c r="K485" s="31"/>
      <c r="L485" s="5"/>
      <c r="M485" s="5"/>
      <c r="N485" s="31"/>
    </row>
    <row r="486" spans="3:14" x14ac:dyDescent="0.3">
      <c r="C486" s="4"/>
      <c r="D486" s="4"/>
      <c r="E486" s="39"/>
      <c r="F486" s="24"/>
      <c r="G486" s="5"/>
      <c r="H486" s="31"/>
      <c r="I486" s="5"/>
      <c r="J486" s="5"/>
      <c r="K486" s="31"/>
      <c r="L486" s="5"/>
      <c r="M486" s="5"/>
      <c r="N486" s="31"/>
    </row>
    <row r="487" spans="3:14" x14ac:dyDescent="0.3">
      <c r="C487" s="4"/>
      <c r="D487" s="4"/>
      <c r="E487" s="39"/>
      <c r="F487" s="24"/>
      <c r="G487" s="5"/>
      <c r="H487" s="31"/>
      <c r="I487" s="5"/>
      <c r="J487" s="5"/>
      <c r="K487" s="31"/>
      <c r="L487" s="5"/>
      <c r="M487" s="5"/>
      <c r="N487" s="31"/>
    </row>
    <row r="488" spans="3:14" x14ac:dyDescent="0.3">
      <c r="C488" s="4"/>
      <c r="D488" s="4"/>
      <c r="E488" s="39"/>
      <c r="F488" s="24"/>
      <c r="G488" s="5"/>
      <c r="H488" s="31"/>
      <c r="I488" s="5"/>
      <c r="J488" s="5"/>
      <c r="K488" s="31"/>
      <c r="L488" s="5"/>
      <c r="M488" s="5"/>
      <c r="N488" s="31"/>
    </row>
    <row r="489" spans="3:14" x14ac:dyDescent="0.3">
      <c r="C489" s="4"/>
      <c r="D489" s="4"/>
      <c r="E489" s="39"/>
      <c r="F489" s="24"/>
      <c r="G489" s="5"/>
      <c r="H489" s="31"/>
      <c r="I489" s="5"/>
      <c r="J489" s="5"/>
      <c r="K489" s="31"/>
      <c r="L489" s="5"/>
      <c r="M489" s="5"/>
      <c r="N489" s="31"/>
    </row>
    <row r="490" spans="3:14" x14ac:dyDescent="0.3">
      <c r="C490" s="4"/>
      <c r="D490" s="4"/>
      <c r="E490" s="39"/>
      <c r="F490" s="24"/>
      <c r="G490" s="5"/>
      <c r="H490" s="31"/>
      <c r="I490" s="5"/>
      <c r="J490" s="5"/>
      <c r="K490" s="31"/>
      <c r="L490" s="5"/>
      <c r="M490" s="5"/>
      <c r="N490" s="31"/>
    </row>
    <row r="491" spans="3:14" x14ac:dyDescent="0.3">
      <c r="C491" s="4"/>
      <c r="D491" s="4"/>
      <c r="E491" s="39"/>
      <c r="F491" s="24"/>
      <c r="G491" s="5"/>
      <c r="H491" s="31"/>
      <c r="I491" s="5"/>
      <c r="J491" s="5"/>
      <c r="K491" s="31"/>
      <c r="L491" s="5"/>
      <c r="M491" s="5"/>
      <c r="N491" s="31"/>
    </row>
    <row r="492" spans="3:14" x14ac:dyDescent="0.3">
      <c r="C492" s="4"/>
      <c r="D492" s="4"/>
      <c r="E492" s="39"/>
      <c r="F492" s="24"/>
      <c r="G492" s="5"/>
      <c r="H492" s="31"/>
      <c r="I492" s="5"/>
      <c r="J492" s="5"/>
      <c r="K492" s="31"/>
      <c r="L492" s="5"/>
      <c r="M492" s="5"/>
      <c r="N492" s="31"/>
    </row>
    <row r="493" spans="3:14" x14ac:dyDescent="0.3">
      <c r="C493" s="4"/>
      <c r="D493" s="4"/>
      <c r="E493" s="39"/>
      <c r="F493" s="24"/>
      <c r="G493" s="5"/>
      <c r="H493" s="31"/>
      <c r="I493" s="5"/>
      <c r="J493" s="5"/>
      <c r="K493" s="31"/>
      <c r="L493" s="5"/>
      <c r="M493" s="5"/>
      <c r="N493" s="31"/>
    </row>
    <row r="494" spans="3:14" x14ac:dyDescent="0.3">
      <c r="C494" s="4"/>
      <c r="D494" s="4"/>
      <c r="E494" s="39"/>
      <c r="F494" s="24"/>
      <c r="G494" s="5"/>
      <c r="H494" s="31"/>
      <c r="I494" s="5"/>
      <c r="J494" s="5"/>
      <c r="K494" s="31"/>
      <c r="L494" s="5"/>
      <c r="M494" s="5"/>
      <c r="N494" s="31"/>
    </row>
    <row r="495" spans="3:14" x14ac:dyDescent="0.3">
      <c r="C495" s="4"/>
      <c r="D495" s="4"/>
      <c r="E495" s="39"/>
      <c r="F495" s="24"/>
      <c r="G495" s="5"/>
      <c r="H495" s="31"/>
      <c r="I495" s="5"/>
      <c r="J495" s="5"/>
      <c r="K495" s="31"/>
      <c r="L495" s="5"/>
      <c r="M495" s="5"/>
      <c r="N495" s="31"/>
    </row>
    <row r="496" spans="3:14" x14ac:dyDescent="0.3">
      <c r="C496" s="4"/>
      <c r="D496" s="4"/>
      <c r="E496" s="39"/>
      <c r="F496" s="24"/>
      <c r="G496" s="5"/>
      <c r="H496" s="31"/>
      <c r="I496" s="5"/>
      <c r="J496" s="5"/>
      <c r="K496" s="31"/>
      <c r="L496" s="5"/>
      <c r="M496" s="5"/>
      <c r="N496" s="31"/>
    </row>
    <row r="497" spans="3:14" x14ac:dyDescent="0.3">
      <c r="C497" s="4"/>
      <c r="D497" s="4"/>
      <c r="E497" s="39"/>
      <c r="F497" s="24"/>
      <c r="G497" s="5"/>
      <c r="H497" s="31"/>
      <c r="I497" s="5"/>
      <c r="J497" s="5"/>
      <c r="K497" s="31"/>
      <c r="L497" s="5"/>
      <c r="M497" s="5"/>
      <c r="N497" s="31"/>
    </row>
    <row r="498" spans="3:14" x14ac:dyDescent="0.3">
      <c r="C498" s="4"/>
      <c r="D498" s="4"/>
      <c r="E498" s="39"/>
      <c r="F498" s="24"/>
      <c r="G498" s="5"/>
      <c r="H498" s="31"/>
      <c r="I498" s="5"/>
      <c r="J498" s="5"/>
      <c r="K498" s="31"/>
      <c r="L498" s="5"/>
      <c r="M498" s="5"/>
      <c r="N498" s="31"/>
    </row>
    <row r="499" spans="3:14" x14ac:dyDescent="0.3">
      <c r="C499" s="4"/>
      <c r="D499" s="4"/>
      <c r="E499" s="39"/>
      <c r="F499" s="24"/>
      <c r="G499" s="5"/>
      <c r="H499" s="31"/>
      <c r="I499" s="5"/>
      <c r="J499" s="5"/>
      <c r="K499" s="31"/>
      <c r="L499" s="5"/>
      <c r="M499" s="5"/>
      <c r="N499" s="31"/>
    </row>
    <row r="500" spans="3:14" x14ac:dyDescent="0.3">
      <c r="C500" s="4"/>
      <c r="D500" s="4"/>
      <c r="E500" s="39"/>
      <c r="F500" s="24"/>
      <c r="G500" s="5"/>
      <c r="H500" s="31"/>
      <c r="I500" s="5"/>
      <c r="J500" s="5"/>
      <c r="K500" s="31"/>
      <c r="L500" s="5"/>
      <c r="M500" s="5"/>
      <c r="N500" s="31"/>
    </row>
    <row r="501" spans="3:14" x14ac:dyDescent="0.3">
      <c r="C501" s="4"/>
      <c r="D501" s="4"/>
      <c r="E501" s="39"/>
      <c r="F501" s="24"/>
      <c r="G501" s="5"/>
      <c r="H501" s="31"/>
      <c r="I501" s="5"/>
      <c r="J501" s="5"/>
      <c r="K501" s="31"/>
      <c r="L501" s="5"/>
      <c r="M501" s="5"/>
      <c r="N501" s="31"/>
    </row>
    <row r="502" spans="3:14" x14ac:dyDescent="0.3">
      <c r="C502" s="4"/>
      <c r="D502" s="4"/>
      <c r="E502" s="39"/>
      <c r="F502" s="24"/>
      <c r="G502" s="5"/>
      <c r="H502" s="31"/>
      <c r="I502" s="5"/>
      <c r="J502" s="5"/>
      <c r="K502" s="31"/>
      <c r="L502" s="5"/>
      <c r="M502" s="5"/>
      <c r="N502" s="31"/>
    </row>
    <row r="503" spans="3:14" x14ac:dyDescent="0.3">
      <c r="C503" s="4"/>
      <c r="D503" s="4"/>
      <c r="E503" s="39"/>
      <c r="F503" s="24"/>
      <c r="G503" s="5"/>
      <c r="H503" s="31"/>
      <c r="I503" s="5"/>
      <c r="J503" s="5"/>
      <c r="K503" s="31"/>
      <c r="L503" s="5"/>
      <c r="M503" s="5"/>
      <c r="N503" s="31"/>
    </row>
    <row r="504" spans="3:14" x14ac:dyDescent="0.3">
      <c r="C504" s="4"/>
      <c r="D504" s="4"/>
      <c r="E504" s="39"/>
      <c r="F504" s="24"/>
      <c r="G504" s="5"/>
      <c r="H504" s="31"/>
      <c r="I504" s="5"/>
      <c r="J504" s="5"/>
      <c r="K504" s="31"/>
      <c r="L504" s="5"/>
      <c r="M504" s="5"/>
      <c r="N504" s="31"/>
    </row>
    <row r="505" spans="3:14" x14ac:dyDescent="0.3">
      <c r="C505" s="4"/>
      <c r="D505" s="4"/>
      <c r="E505" s="39"/>
      <c r="F505" s="24"/>
      <c r="G505" s="5"/>
      <c r="H505" s="31"/>
      <c r="I505" s="5"/>
      <c r="J505" s="5"/>
      <c r="K505" s="31"/>
      <c r="L505" s="5"/>
      <c r="M505" s="5"/>
      <c r="N505" s="31"/>
    </row>
    <row r="506" spans="3:14" x14ac:dyDescent="0.3">
      <c r="C506" s="4"/>
      <c r="D506" s="4"/>
      <c r="E506" s="39"/>
      <c r="F506" s="24"/>
      <c r="G506" s="5"/>
      <c r="H506" s="31"/>
      <c r="I506" s="5"/>
      <c r="J506" s="5"/>
      <c r="K506" s="31"/>
      <c r="L506" s="5"/>
      <c r="M506" s="5"/>
      <c r="N506" s="31"/>
    </row>
    <row r="507" spans="3:14" x14ac:dyDescent="0.3">
      <c r="C507" s="4"/>
      <c r="D507" s="4"/>
      <c r="E507" s="39"/>
      <c r="F507" s="24"/>
      <c r="G507" s="5"/>
      <c r="H507" s="31"/>
      <c r="I507" s="5"/>
      <c r="J507" s="5"/>
      <c r="K507" s="31"/>
      <c r="L507" s="5"/>
      <c r="M507" s="5"/>
      <c r="N507" s="31"/>
    </row>
    <row r="508" spans="3:14" x14ac:dyDescent="0.3">
      <c r="C508" s="4"/>
      <c r="D508" s="4"/>
      <c r="E508" s="39"/>
      <c r="F508" s="24"/>
      <c r="G508" s="5"/>
      <c r="H508" s="31"/>
      <c r="I508" s="5"/>
      <c r="J508" s="5"/>
      <c r="K508" s="31"/>
      <c r="L508" s="5"/>
      <c r="M508" s="5"/>
      <c r="N508" s="31"/>
    </row>
    <row r="509" spans="3:14" x14ac:dyDescent="0.3">
      <c r="C509" s="4"/>
      <c r="D509" s="4"/>
      <c r="E509" s="39"/>
      <c r="F509" s="24"/>
      <c r="G509" s="5"/>
      <c r="H509" s="31"/>
      <c r="I509" s="5"/>
      <c r="J509" s="5"/>
      <c r="K509" s="31"/>
      <c r="L509" s="5"/>
      <c r="M509" s="5"/>
      <c r="N509" s="31"/>
    </row>
    <row r="510" spans="3:14" x14ac:dyDescent="0.3">
      <c r="C510" s="4"/>
      <c r="D510" s="4"/>
      <c r="E510" s="39"/>
      <c r="F510" s="24"/>
      <c r="G510" s="5"/>
      <c r="H510" s="31"/>
      <c r="I510" s="5"/>
      <c r="J510" s="5"/>
      <c r="K510" s="31"/>
      <c r="L510" s="5"/>
      <c r="M510" s="5"/>
      <c r="N510" s="31"/>
    </row>
    <row r="511" spans="3:14" x14ac:dyDescent="0.3">
      <c r="C511" s="4"/>
      <c r="D511" s="4"/>
      <c r="E511" s="39"/>
      <c r="F511" s="24"/>
      <c r="G511" s="5"/>
      <c r="H511" s="31"/>
      <c r="I511" s="5"/>
      <c r="J511" s="5"/>
      <c r="K511" s="31"/>
      <c r="L511" s="5"/>
      <c r="M511" s="5"/>
      <c r="N511" s="31"/>
    </row>
    <row r="512" spans="3:14" x14ac:dyDescent="0.3">
      <c r="C512" s="4"/>
      <c r="D512" s="4"/>
      <c r="E512" s="39"/>
      <c r="F512" s="24"/>
      <c r="G512" s="5"/>
      <c r="H512" s="31"/>
      <c r="I512" s="5"/>
      <c r="J512" s="5"/>
      <c r="K512" s="31"/>
      <c r="L512" s="5"/>
      <c r="M512" s="5"/>
      <c r="N512" s="31"/>
    </row>
    <row r="513" spans="3:14" x14ac:dyDescent="0.3">
      <c r="C513" s="4"/>
      <c r="D513" s="4"/>
      <c r="E513" s="39"/>
      <c r="F513" s="24"/>
      <c r="G513" s="5"/>
      <c r="H513" s="31"/>
      <c r="I513" s="5"/>
      <c r="J513" s="5"/>
      <c r="K513" s="31"/>
      <c r="L513" s="5"/>
      <c r="M513" s="5"/>
      <c r="N513" s="31"/>
    </row>
    <row r="514" spans="3:14" x14ac:dyDescent="0.3">
      <c r="C514" s="4"/>
      <c r="D514" s="4"/>
      <c r="E514" s="39"/>
      <c r="F514" s="24"/>
      <c r="G514" s="5"/>
      <c r="H514" s="31"/>
      <c r="I514" s="5"/>
      <c r="J514" s="5"/>
      <c r="K514" s="31"/>
      <c r="L514" s="5"/>
      <c r="M514" s="5"/>
      <c r="N514" s="31"/>
    </row>
    <row r="515" spans="3:14" x14ac:dyDescent="0.3">
      <c r="C515" s="4"/>
      <c r="D515" s="4"/>
      <c r="E515" s="39"/>
      <c r="F515" s="24"/>
      <c r="G515" s="5"/>
      <c r="H515" s="31"/>
      <c r="I515" s="5"/>
      <c r="J515" s="5"/>
      <c r="K515" s="31"/>
      <c r="L515" s="5"/>
      <c r="M515" s="5"/>
      <c r="N515" s="31"/>
    </row>
    <row r="516" spans="3:14" x14ac:dyDescent="0.3">
      <c r="C516" s="4"/>
      <c r="D516" s="4"/>
      <c r="E516" s="39"/>
      <c r="F516" s="24"/>
      <c r="G516" s="5"/>
      <c r="H516" s="31"/>
      <c r="I516" s="5"/>
      <c r="J516" s="5"/>
      <c r="K516" s="31"/>
      <c r="L516" s="5"/>
      <c r="M516" s="5"/>
      <c r="N516" s="31"/>
    </row>
    <row r="517" spans="3:14" x14ac:dyDescent="0.3">
      <c r="C517" s="4"/>
      <c r="D517" s="4"/>
      <c r="E517" s="39"/>
      <c r="F517" s="24"/>
      <c r="G517" s="5"/>
      <c r="H517" s="31"/>
      <c r="I517" s="5"/>
      <c r="J517" s="5"/>
      <c r="K517" s="31"/>
      <c r="L517" s="5"/>
      <c r="M517" s="5"/>
      <c r="N517" s="31"/>
    </row>
    <row r="518" spans="3:14" x14ac:dyDescent="0.3">
      <c r="C518" s="4"/>
      <c r="D518" s="4"/>
      <c r="E518" s="39"/>
      <c r="F518" s="24"/>
      <c r="G518" s="5"/>
      <c r="H518" s="31"/>
      <c r="I518" s="5"/>
      <c r="J518" s="5"/>
      <c r="K518" s="31"/>
      <c r="L518" s="5"/>
      <c r="M518" s="5"/>
      <c r="N518" s="31"/>
    </row>
    <row r="519" spans="3:14" x14ac:dyDescent="0.3">
      <c r="C519" s="4"/>
      <c r="D519" s="4"/>
      <c r="E519" s="39"/>
      <c r="F519" s="24"/>
      <c r="G519" s="5"/>
      <c r="H519" s="31"/>
      <c r="I519" s="5"/>
      <c r="J519" s="5"/>
      <c r="K519" s="31"/>
      <c r="L519" s="5"/>
      <c r="M519" s="5"/>
      <c r="N519" s="31"/>
    </row>
    <row r="520" spans="3:14" x14ac:dyDescent="0.3">
      <c r="C520" s="4"/>
      <c r="D520" s="4"/>
      <c r="E520" s="39"/>
      <c r="F520" s="24"/>
      <c r="G520" s="5"/>
      <c r="H520" s="31"/>
      <c r="I520" s="5"/>
      <c r="J520" s="5"/>
      <c r="K520" s="31"/>
      <c r="L520" s="5"/>
      <c r="M520" s="5"/>
      <c r="N520" s="31"/>
    </row>
    <row r="521" spans="3:14" x14ac:dyDescent="0.3">
      <c r="C521" s="4"/>
      <c r="D521" s="4"/>
      <c r="E521" s="39"/>
      <c r="F521" s="24"/>
      <c r="G521" s="5"/>
      <c r="H521" s="31"/>
      <c r="I521" s="5"/>
      <c r="J521" s="5"/>
      <c r="K521" s="31"/>
      <c r="L521" s="5"/>
      <c r="M521" s="5"/>
      <c r="N521" s="31"/>
    </row>
    <row r="522" spans="3:14" x14ac:dyDescent="0.3">
      <c r="C522" s="4"/>
      <c r="D522" s="4"/>
      <c r="E522" s="39"/>
      <c r="F522" s="24"/>
      <c r="G522" s="5"/>
      <c r="H522" s="31"/>
      <c r="I522" s="5"/>
      <c r="J522" s="5"/>
      <c r="K522" s="31"/>
      <c r="L522" s="5"/>
      <c r="M522" s="5"/>
      <c r="N522" s="31"/>
    </row>
    <row r="523" spans="3:14" x14ac:dyDescent="0.3">
      <c r="C523" s="4"/>
      <c r="D523" s="4"/>
      <c r="E523" s="39"/>
      <c r="F523" s="24"/>
      <c r="G523" s="5"/>
      <c r="H523" s="31"/>
      <c r="I523" s="5"/>
      <c r="J523" s="5"/>
      <c r="K523" s="31"/>
      <c r="L523" s="5"/>
      <c r="M523" s="5"/>
      <c r="N523" s="31"/>
    </row>
    <row r="524" spans="3:14" x14ac:dyDescent="0.3">
      <c r="C524" s="4"/>
      <c r="D524" s="4"/>
      <c r="E524" s="39"/>
      <c r="F524" s="24"/>
      <c r="G524" s="5"/>
      <c r="H524" s="31"/>
      <c r="I524" s="5"/>
      <c r="J524" s="5"/>
      <c r="K524" s="31"/>
      <c r="L524" s="5"/>
      <c r="M524" s="5"/>
      <c r="N524" s="31"/>
    </row>
    <row r="525" spans="3:14" x14ac:dyDescent="0.3">
      <c r="C525" s="4"/>
      <c r="D525" s="4"/>
      <c r="E525" s="39"/>
      <c r="F525" s="24"/>
      <c r="G525" s="5"/>
      <c r="H525" s="31"/>
      <c r="I525" s="5"/>
      <c r="J525" s="5"/>
      <c r="K525" s="31"/>
      <c r="L525" s="5"/>
      <c r="M525" s="5"/>
      <c r="N525" s="31"/>
    </row>
    <row r="526" spans="3:14" x14ac:dyDescent="0.3">
      <c r="C526" s="4"/>
      <c r="D526" s="4"/>
      <c r="E526" s="39"/>
      <c r="F526" s="24"/>
      <c r="G526" s="5"/>
      <c r="H526" s="31"/>
      <c r="I526" s="5"/>
      <c r="J526" s="5"/>
      <c r="K526" s="31"/>
      <c r="L526" s="5"/>
      <c r="M526" s="5"/>
      <c r="N526" s="31"/>
    </row>
    <row r="527" spans="3:14" x14ac:dyDescent="0.3">
      <c r="C527" s="4"/>
      <c r="D527" s="4"/>
      <c r="E527" s="39"/>
      <c r="F527" s="24"/>
      <c r="G527" s="5"/>
      <c r="H527" s="31"/>
      <c r="I527" s="5"/>
      <c r="J527" s="5"/>
      <c r="K527" s="31"/>
      <c r="L527" s="5"/>
      <c r="M527" s="5"/>
      <c r="N527" s="31"/>
    </row>
    <row r="528" spans="3:14" x14ac:dyDescent="0.3">
      <c r="C528" s="4"/>
      <c r="D528" s="4"/>
      <c r="E528" s="39"/>
      <c r="F528" s="24"/>
      <c r="G528" s="5"/>
      <c r="H528" s="31"/>
      <c r="I528" s="5"/>
      <c r="J528" s="5"/>
      <c r="K528" s="31"/>
      <c r="L528" s="5"/>
      <c r="M528" s="5"/>
      <c r="N528" s="31"/>
    </row>
    <row r="529" spans="3:14" x14ac:dyDescent="0.3">
      <c r="C529" s="4"/>
      <c r="D529" s="4"/>
      <c r="E529" s="39"/>
      <c r="F529" s="24"/>
      <c r="G529" s="5"/>
      <c r="H529" s="31"/>
      <c r="I529" s="5"/>
      <c r="J529" s="5"/>
      <c r="K529" s="31"/>
      <c r="L529" s="5"/>
      <c r="M529" s="5"/>
      <c r="N529" s="31"/>
    </row>
    <row r="530" spans="3:14" x14ac:dyDescent="0.3">
      <c r="C530" s="4"/>
      <c r="D530" s="4"/>
      <c r="E530" s="39"/>
      <c r="F530" s="24"/>
      <c r="G530" s="5"/>
      <c r="H530" s="31"/>
      <c r="I530" s="5"/>
      <c r="J530" s="5"/>
      <c r="K530" s="31"/>
      <c r="L530" s="5"/>
      <c r="M530" s="5"/>
      <c r="N530" s="31"/>
    </row>
    <row r="531" spans="3:14" x14ac:dyDescent="0.3">
      <c r="C531" s="4"/>
      <c r="D531" s="4"/>
      <c r="E531" s="39"/>
      <c r="F531" s="24"/>
      <c r="G531" s="5"/>
      <c r="H531" s="31"/>
      <c r="I531" s="5"/>
      <c r="J531" s="5"/>
      <c r="K531" s="31"/>
      <c r="L531" s="5"/>
      <c r="M531" s="5"/>
      <c r="N531" s="31"/>
    </row>
    <row r="532" spans="3:14" x14ac:dyDescent="0.3">
      <c r="C532" s="4"/>
      <c r="D532" s="4"/>
      <c r="E532" s="39"/>
      <c r="F532" s="24"/>
      <c r="G532" s="5"/>
      <c r="H532" s="31"/>
      <c r="I532" s="5"/>
      <c r="J532" s="5"/>
      <c r="K532" s="31"/>
      <c r="L532" s="5"/>
      <c r="M532" s="5"/>
      <c r="N532" s="31"/>
    </row>
    <row r="533" spans="3:14" x14ac:dyDescent="0.3">
      <c r="C533" s="4"/>
      <c r="D533" s="4"/>
      <c r="E533" s="39"/>
      <c r="F533" s="24"/>
      <c r="G533" s="5"/>
      <c r="H533" s="31"/>
      <c r="I533" s="5"/>
      <c r="J533" s="5"/>
      <c r="K533" s="31"/>
      <c r="L533" s="5"/>
      <c r="M533" s="5"/>
      <c r="N533" s="31"/>
    </row>
    <row r="534" spans="3:14" x14ac:dyDescent="0.3">
      <c r="C534" s="4"/>
      <c r="D534" s="4"/>
      <c r="E534" s="39"/>
      <c r="F534" s="24"/>
      <c r="G534" s="5"/>
      <c r="H534" s="31"/>
      <c r="I534" s="5"/>
      <c r="J534" s="5"/>
      <c r="K534" s="31"/>
      <c r="L534" s="5"/>
      <c r="M534" s="5"/>
      <c r="N534" s="31"/>
    </row>
    <row r="535" spans="3:14" x14ac:dyDescent="0.3">
      <c r="C535" s="4"/>
      <c r="D535" s="4"/>
      <c r="E535" s="39"/>
      <c r="F535" s="24"/>
      <c r="G535" s="5"/>
      <c r="H535" s="31"/>
      <c r="I535" s="5"/>
      <c r="J535" s="5"/>
      <c r="K535" s="31"/>
      <c r="L535" s="5"/>
      <c r="M535" s="5"/>
      <c r="N535" s="31"/>
    </row>
    <row r="536" spans="3:14" x14ac:dyDescent="0.3">
      <c r="C536" s="4"/>
      <c r="D536" s="4"/>
      <c r="E536" s="39"/>
      <c r="F536" s="24"/>
      <c r="G536" s="5"/>
      <c r="H536" s="31"/>
      <c r="I536" s="5"/>
      <c r="J536" s="5"/>
      <c r="K536" s="31"/>
      <c r="L536" s="5"/>
      <c r="M536" s="5"/>
      <c r="N536" s="31"/>
    </row>
    <row r="537" spans="3:14" x14ac:dyDescent="0.3">
      <c r="C537" s="4"/>
      <c r="D537" s="4"/>
      <c r="E537" s="39"/>
      <c r="F537" s="24"/>
      <c r="G537" s="5"/>
      <c r="H537" s="31"/>
      <c r="I537" s="5"/>
      <c r="J537" s="5"/>
      <c r="K537" s="31"/>
      <c r="L537" s="5"/>
      <c r="M537" s="5"/>
      <c r="N537" s="31"/>
    </row>
    <row r="538" spans="3:14" x14ac:dyDescent="0.3">
      <c r="C538" s="4"/>
      <c r="D538" s="4"/>
      <c r="E538" s="39"/>
      <c r="F538" s="24"/>
      <c r="G538" s="5"/>
      <c r="H538" s="31"/>
      <c r="I538" s="5"/>
      <c r="J538" s="5"/>
      <c r="K538" s="31"/>
      <c r="L538" s="5"/>
      <c r="M538" s="5"/>
      <c r="N538" s="31"/>
    </row>
    <row r="539" spans="3:14" x14ac:dyDescent="0.3">
      <c r="C539" s="4"/>
      <c r="D539" s="4"/>
      <c r="E539" s="39"/>
      <c r="F539" s="24"/>
      <c r="G539" s="5"/>
      <c r="H539" s="31"/>
      <c r="I539" s="5"/>
      <c r="J539" s="5"/>
      <c r="K539" s="31"/>
      <c r="L539" s="5"/>
      <c r="M539" s="5"/>
      <c r="N539" s="31"/>
    </row>
    <row r="540" spans="3:14" x14ac:dyDescent="0.3">
      <c r="C540" s="4"/>
      <c r="D540" s="4"/>
      <c r="E540" s="39"/>
      <c r="F540" s="24"/>
      <c r="G540" s="5"/>
      <c r="H540" s="31"/>
      <c r="I540" s="5"/>
      <c r="J540" s="5"/>
      <c r="K540" s="31"/>
      <c r="L540" s="5"/>
      <c r="M540" s="5"/>
      <c r="N540" s="31"/>
    </row>
    <row r="541" spans="3:14" x14ac:dyDescent="0.3">
      <c r="C541" s="4"/>
      <c r="D541" s="4"/>
      <c r="E541" s="39"/>
      <c r="F541" s="24"/>
      <c r="G541" s="5"/>
      <c r="H541" s="31"/>
      <c r="I541" s="5"/>
      <c r="J541" s="5"/>
      <c r="K541" s="31"/>
      <c r="L541" s="5"/>
      <c r="M541" s="5"/>
      <c r="N541" s="31"/>
    </row>
    <row r="542" spans="3:14" x14ac:dyDescent="0.3">
      <c r="C542" s="4"/>
      <c r="D542" s="4"/>
      <c r="E542" s="39"/>
      <c r="F542" s="24"/>
      <c r="G542" s="5"/>
      <c r="H542" s="31"/>
      <c r="I542" s="5"/>
      <c r="J542" s="5"/>
      <c r="K542" s="31"/>
      <c r="L542" s="5"/>
      <c r="M542" s="5"/>
      <c r="N542" s="31"/>
    </row>
    <row r="543" spans="3:14" x14ac:dyDescent="0.3">
      <c r="C543" s="4"/>
      <c r="D543" s="4"/>
      <c r="E543" s="39"/>
      <c r="F543" s="24"/>
      <c r="G543" s="5"/>
      <c r="H543" s="31"/>
      <c r="I543" s="5"/>
      <c r="J543" s="5"/>
      <c r="K543" s="31"/>
      <c r="L543" s="5"/>
      <c r="M543" s="5"/>
      <c r="N543" s="31"/>
    </row>
    <row r="544" spans="3:14" x14ac:dyDescent="0.3">
      <c r="C544" s="4"/>
      <c r="D544" s="4"/>
      <c r="E544" s="39"/>
      <c r="F544" s="24"/>
      <c r="G544" s="5"/>
      <c r="H544" s="31"/>
      <c r="I544" s="5"/>
      <c r="J544" s="5"/>
      <c r="K544" s="31"/>
      <c r="L544" s="5"/>
      <c r="M544" s="5"/>
      <c r="N544" s="31"/>
    </row>
    <row r="545" spans="3:14" x14ac:dyDescent="0.3">
      <c r="C545" s="4"/>
      <c r="D545" s="4"/>
      <c r="E545" s="39"/>
      <c r="F545" s="24"/>
      <c r="G545" s="5"/>
      <c r="H545" s="31"/>
      <c r="I545" s="5"/>
      <c r="J545" s="5"/>
      <c r="K545" s="31"/>
      <c r="L545" s="5"/>
      <c r="M545" s="5"/>
      <c r="N545" s="31"/>
    </row>
    <row r="546" spans="3:14" x14ac:dyDescent="0.3">
      <c r="C546" s="4"/>
      <c r="D546" s="4"/>
      <c r="E546" s="39"/>
      <c r="F546" s="24"/>
      <c r="G546" s="5"/>
      <c r="H546" s="31"/>
      <c r="I546" s="5"/>
      <c r="J546" s="5"/>
      <c r="K546" s="31"/>
      <c r="L546" s="5"/>
      <c r="M546" s="5"/>
      <c r="N546" s="31"/>
    </row>
    <row r="547" spans="3:14" x14ac:dyDescent="0.3">
      <c r="C547" s="4"/>
      <c r="D547" s="4"/>
      <c r="E547" s="39"/>
      <c r="F547" s="24"/>
      <c r="G547" s="5"/>
      <c r="H547" s="31"/>
      <c r="I547" s="5"/>
      <c r="J547" s="5"/>
      <c r="K547" s="31"/>
      <c r="L547" s="5"/>
      <c r="M547" s="5"/>
      <c r="N547" s="31"/>
    </row>
    <row r="548" spans="3:14" x14ac:dyDescent="0.3">
      <c r="C548" s="4"/>
      <c r="D548" s="4"/>
      <c r="E548" s="39"/>
      <c r="F548" s="24"/>
      <c r="G548" s="5"/>
      <c r="H548" s="31"/>
      <c r="I548" s="5"/>
      <c r="J548" s="5"/>
      <c r="K548" s="31"/>
      <c r="L548" s="5"/>
      <c r="M548" s="5"/>
      <c r="N548" s="31"/>
    </row>
    <row r="549" spans="3:14" x14ac:dyDescent="0.3">
      <c r="C549" s="4"/>
      <c r="D549" s="4"/>
      <c r="E549" s="39"/>
      <c r="F549" s="24"/>
      <c r="G549" s="5"/>
      <c r="H549" s="31"/>
      <c r="I549" s="5"/>
      <c r="J549" s="5"/>
      <c r="K549" s="31"/>
      <c r="L549" s="5"/>
      <c r="M549" s="5"/>
      <c r="N549" s="31"/>
    </row>
    <row r="550" spans="3:14" x14ac:dyDescent="0.3">
      <c r="C550" s="4"/>
      <c r="D550" s="4"/>
      <c r="E550" s="39"/>
      <c r="F550" s="24"/>
      <c r="G550" s="5"/>
      <c r="H550" s="31"/>
      <c r="I550" s="5"/>
      <c r="J550" s="5"/>
      <c r="K550" s="31"/>
      <c r="L550" s="5"/>
      <c r="M550" s="5"/>
      <c r="N550" s="31"/>
    </row>
    <row r="551" spans="3:14" x14ac:dyDescent="0.3">
      <c r="C551" s="4"/>
      <c r="D551" s="4"/>
      <c r="E551" s="39"/>
      <c r="F551" s="24"/>
      <c r="G551" s="5"/>
      <c r="H551" s="31"/>
      <c r="I551" s="5"/>
      <c r="J551" s="5"/>
      <c r="K551" s="31"/>
      <c r="L551" s="5"/>
      <c r="M551" s="5"/>
      <c r="N551" s="31"/>
    </row>
    <row r="552" spans="3:14" x14ac:dyDescent="0.3">
      <c r="C552" s="4"/>
      <c r="D552" s="4"/>
      <c r="E552" s="39"/>
      <c r="F552" s="24"/>
      <c r="G552" s="5"/>
      <c r="H552" s="31"/>
      <c r="I552" s="5"/>
      <c r="J552" s="5"/>
      <c r="K552" s="31"/>
      <c r="L552" s="5"/>
      <c r="M552" s="5"/>
      <c r="N552" s="31"/>
    </row>
    <row r="553" spans="3:14" x14ac:dyDescent="0.3">
      <c r="C553" s="4"/>
      <c r="D553" s="4"/>
      <c r="E553" s="39"/>
      <c r="F553" s="24"/>
      <c r="G553" s="5"/>
      <c r="H553" s="31"/>
      <c r="I553" s="5"/>
      <c r="J553" s="5"/>
      <c r="K553" s="31"/>
      <c r="L553" s="5"/>
      <c r="M553" s="5"/>
      <c r="N553" s="31"/>
    </row>
    <row r="554" spans="3:14" x14ac:dyDescent="0.3">
      <c r="C554" s="4"/>
      <c r="D554" s="4"/>
      <c r="E554" s="39"/>
      <c r="F554" s="24"/>
      <c r="G554" s="5"/>
      <c r="H554" s="31"/>
      <c r="I554" s="5"/>
      <c r="J554" s="5"/>
      <c r="K554" s="31"/>
      <c r="L554" s="5"/>
      <c r="M554" s="5"/>
      <c r="N554" s="31"/>
    </row>
    <row r="555" spans="3:14" x14ac:dyDescent="0.3">
      <c r="C555" s="4"/>
      <c r="D555" s="4"/>
      <c r="E555" s="39"/>
      <c r="F555" s="24"/>
      <c r="G555" s="5"/>
      <c r="H555" s="31"/>
      <c r="I555" s="5"/>
      <c r="J555" s="5"/>
      <c r="K555" s="31"/>
      <c r="L555" s="5"/>
      <c r="M555" s="5"/>
      <c r="N555" s="31"/>
    </row>
    <row r="556" spans="3:14" x14ac:dyDescent="0.3">
      <c r="C556" s="4"/>
      <c r="D556" s="4"/>
      <c r="E556" s="39"/>
      <c r="F556" s="24"/>
      <c r="G556" s="5"/>
      <c r="H556" s="31"/>
      <c r="I556" s="5"/>
      <c r="J556" s="5"/>
      <c r="K556" s="31"/>
      <c r="L556" s="5"/>
      <c r="M556" s="5"/>
      <c r="N556" s="31"/>
    </row>
    <row r="557" spans="3:14" x14ac:dyDescent="0.3">
      <c r="C557" s="4"/>
      <c r="D557" s="4"/>
      <c r="E557" s="39"/>
      <c r="F557" s="24"/>
      <c r="G557" s="5"/>
      <c r="H557" s="31"/>
      <c r="I557" s="5"/>
      <c r="J557" s="5"/>
      <c r="K557" s="31"/>
      <c r="L557" s="5"/>
      <c r="M557" s="5"/>
      <c r="N557" s="31"/>
    </row>
    <row r="558" spans="3:14" x14ac:dyDescent="0.3">
      <c r="C558" s="4"/>
      <c r="D558" s="4"/>
      <c r="E558" s="39"/>
      <c r="F558" s="24"/>
      <c r="G558" s="5"/>
      <c r="H558" s="31"/>
      <c r="I558" s="5"/>
      <c r="J558" s="5"/>
      <c r="K558" s="31"/>
      <c r="L558" s="5"/>
      <c r="M558" s="5"/>
      <c r="N558" s="31"/>
    </row>
    <row r="559" spans="3:14" x14ac:dyDescent="0.3">
      <c r="C559" s="4"/>
      <c r="D559" s="4"/>
      <c r="E559" s="39"/>
      <c r="F559" s="24"/>
      <c r="G559" s="5"/>
      <c r="H559" s="31"/>
      <c r="I559" s="5"/>
      <c r="J559" s="5"/>
      <c r="K559" s="31"/>
      <c r="L559" s="5"/>
      <c r="M559" s="5"/>
      <c r="N559" s="31"/>
    </row>
    <row r="560" spans="3:14" x14ac:dyDescent="0.3">
      <c r="C560" s="4"/>
      <c r="D560" s="4"/>
      <c r="E560" s="39"/>
      <c r="F560" s="24"/>
      <c r="G560" s="5"/>
      <c r="H560" s="31"/>
      <c r="I560" s="5"/>
      <c r="J560" s="5"/>
      <c r="K560" s="31"/>
      <c r="L560" s="5"/>
      <c r="M560" s="5"/>
      <c r="N560" s="31"/>
    </row>
    <row r="561" spans="3:14" x14ac:dyDescent="0.3">
      <c r="C561" s="4"/>
      <c r="D561" s="4"/>
      <c r="E561" s="39"/>
      <c r="F561" s="24"/>
      <c r="G561" s="5"/>
      <c r="H561" s="31"/>
      <c r="I561" s="5"/>
      <c r="J561" s="5"/>
      <c r="K561" s="31"/>
      <c r="L561" s="5"/>
      <c r="M561" s="5"/>
      <c r="N561" s="31"/>
    </row>
    <row r="562" spans="3:14" x14ac:dyDescent="0.3">
      <c r="C562" s="4"/>
      <c r="D562" s="4"/>
      <c r="E562" s="39"/>
      <c r="F562" s="24"/>
      <c r="G562" s="5"/>
      <c r="H562" s="31"/>
      <c r="I562" s="5"/>
      <c r="J562" s="5"/>
      <c r="K562" s="31"/>
      <c r="L562" s="5"/>
      <c r="M562" s="5"/>
      <c r="N562" s="31"/>
    </row>
    <row r="563" spans="3:14" x14ac:dyDescent="0.3">
      <c r="C563" s="4"/>
      <c r="D563" s="4"/>
      <c r="E563" s="39"/>
      <c r="F563" s="24"/>
      <c r="G563" s="5"/>
      <c r="H563" s="31"/>
      <c r="I563" s="5"/>
      <c r="J563" s="5"/>
      <c r="K563" s="31"/>
      <c r="L563" s="5"/>
      <c r="M563" s="5"/>
      <c r="N563" s="31"/>
    </row>
    <row r="564" spans="3:14" x14ac:dyDescent="0.3">
      <c r="C564" s="4"/>
      <c r="D564" s="4"/>
      <c r="E564" s="39"/>
      <c r="F564" s="24"/>
      <c r="G564" s="5"/>
      <c r="H564" s="31"/>
      <c r="I564" s="5"/>
      <c r="J564" s="5"/>
      <c r="K564" s="31"/>
      <c r="L564" s="5"/>
      <c r="M564" s="5"/>
      <c r="N564" s="31"/>
    </row>
    <row r="565" spans="3:14" x14ac:dyDescent="0.3">
      <c r="C565" s="4"/>
      <c r="D565" s="4"/>
      <c r="E565" s="39"/>
      <c r="F565" s="24"/>
      <c r="G565" s="5"/>
      <c r="H565" s="31"/>
      <c r="I565" s="5"/>
      <c r="J565" s="5"/>
      <c r="K565" s="31"/>
      <c r="L565" s="5"/>
      <c r="M565" s="5"/>
      <c r="N565" s="31"/>
    </row>
    <row r="566" spans="3:14" x14ac:dyDescent="0.3">
      <c r="C566" s="4"/>
      <c r="D566" s="4"/>
      <c r="E566" s="39"/>
      <c r="F566" s="24"/>
      <c r="G566" s="5"/>
      <c r="H566" s="31"/>
      <c r="I566" s="5"/>
      <c r="J566" s="5"/>
      <c r="K566" s="31"/>
      <c r="L566" s="5"/>
      <c r="M566" s="5"/>
      <c r="N566" s="31"/>
    </row>
    <row r="567" spans="3:14" x14ac:dyDescent="0.3">
      <c r="C567" s="4"/>
      <c r="D567" s="4"/>
      <c r="E567" s="39"/>
      <c r="F567" s="24"/>
      <c r="G567" s="5"/>
      <c r="H567" s="31"/>
      <c r="I567" s="5"/>
      <c r="J567" s="5"/>
      <c r="K567" s="31"/>
      <c r="L567" s="5"/>
      <c r="M567" s="5"/>
      <c r="N567" s="31"/>
    </row>
    <row r="568" spans="3:14" x14ac:dyDescent="0.3">
      <c r="C568" s="4"/>
      <c r="D568" s="4"/>
      <c r="E568" s="39"/>
      <c r="F568" s="24"/>
      <c r="G568" s="5"/>
      <c r="H568" s="31"/>
      <c r="I568" s="5"/>
      <c r="J568" s="5"/>
      <c r="K568" s="31"/>
      <c r="L568" s="5"/>
      <c r="M568" s="5"/>
      <c r="N568" s="31"/>
    </row>
    <row r="569" spans="3:14" x14ac:dyDescent="0.3">
      <c r="C569" s="4"/>
      <c r="D569" s="4"/>
      <c r="E569" s="39"/>
      <c r="F569" s="24"/>
      <c r="G569" s="5"/>
      <c r="H569" s="31"/>
      <c r="I569" s="5"/>
      <c r="J569" s="5"/>
      <c r="K569" s="31"/>
      <c r="L569" s="5"/>
      <c r="M569" s="5"/>
      <c r="N569" s="31"/>
    </row>
    <row r="570" spans="3:14" x14ac:dyDescent="0.3">
      <c r="C570" s="4"/>
      <c r="D570" s="4"/>
      <c r="E570" s="39"/>
      <c r="F570" s="24"/>
      <c r="G570" s="5"/>
      <c r="H570" s="31"/>
      <c r="I570" s="5"/>
      <c r="J570" s="5"/>
      <c r="K570" s="31"/>
      <c r="L570" s="5"/>
      <c r="M570" s="5"/>
      <c r="N570" s="31"/>
    </row>
    <row r="571" spans="3:14" x14ac:dyDescent="0.3">
      <c r="C571" s="4"/>
      <c r="D571" s="4"/>
      <c r="E571" s="39"/>
      <c r="F571" s="24"/>
      <c r="G571" s="5"/>
      <c r="H571" s="31"/>
      <c r="I571" s="5"/>
      <c r="J571" s="5"/>
      <c r="K571" s="31"/>
      <c r="L571" s="5"/>
      <c r="M571" s="5"/>
      <c r="N571" s="31"/>
    </row>
    <row r="572" spans="3:14" x14ac:dyDescent="0.3">
      <c r="C572" s="4"/>
      <c r="D572" s="4"/>
      <c r="E572" s="39"/>
      <c r="F572" s="24"/>
      <c r="G572" s="5"/>
      <c r="H572" s="31"/>
      <c r="I572" s="5"/>
      <c r="J572" s="5"/>
      <c r="K572" s="31"/>
      <c r="L572" s="5"/>
      <c r="M572" s="5"/>
      <c r="N572" s="31"/>
    </row>
    <row r="573" spans="3:14" x14ac:dyDescent="0.3">
      <c r="C573" s="4"/>
      <c r="D573" s="4"/>
      <c r="E573" s="39"/>
      <c r="F573" s="24"/>
      <c r="G573" s="5"/>
      <c r="H573" s="31"/>
      <c r="I573" s="5"/>
      <c r="J573" s="5"/>
      <c r="K573" s="31"/>
      <c r="L573" s="5"/>
      <c r="M573" s="5"/>
      <c r="N573" s="31"/>
    </row>
    <row r="574" spans="3:14" x14ac:dyDescent="0.3">
      <c r="C574" s="4"/>
      <c r="D574" s="4"/>
      <c r="E574" s="39"/>
      <c r="F574" s="24"/>
      <c r="G574" s="5"/>
      <c r="H574" s="31"/>
      <c r="I574" s="5"/>
      <c r="J574" s="5"/>
      <c r="K574" s="31"/>
      <c r="L574" s="5"/>
      <c r="M574" s="5"/>
      <c r="N574" s="31"/>
    </row>
    <row r="575" spans="3:14" x14ac:dyDescent="0.3">
      <c r="C575" s="4"/>
      <c r="D575" s="4"/>
      <c r="E575" s="39"/>
      <c r="F575" s="24"/>
      <c r="G575" s="5"/>
      <c r="H575" s="31"/>
      <c r="I575" s="5"/>
      <c r="J575" s="5"/>
      <c r="K575" s="31"/>
      <c r="L575" s="5"/>
      <c r="M575" s="5"/>
      <c r="N575" s="31"/>
    </row>
    <row r="576" spans="3:14" x14ac:dyDescent="0.3">
      <c r="C576" s="4"/>
      <c r="D576" s="4"/>
      <c r="E576" s="39"/>
      <c r="F576" s="24"/>
      <c r="G576" s="5"/>
      <c r="H576" s="31"/>
      <c r="I576" s="5"/>
      <c r="J576" s="5"/>
      <c r="K576" s="31"/>
      <c r="L576" s="5"/>
      <c r="M576" s="5"/>
      <c r="N576" s="31"/>
    </row>
    <row r="577" spans="3:14" x14ac:dyDescent="0.3">
      <c r="C577" s="4"/>
      <c r="D577" s="4"/>
      <c r="E577" s="39"/>
      <c r="F577" s="24"/>
      <c r="G577" s="5"/>
      <c r="H577" s="31"/>
      <c r="I577" s="5"/>
      <c r="J577" s="5"/>
      <c r="K577" s="31"/>
      <c r="L577" s="5"/>
      <c r="M577" s="5"/>
      <c r="N577" s="31"/>
    </row>
    <row r="578" spans="3:14" x14ac:dyDescent="0.3">
      <c r="C578" s="4"/>
      <c r="D578" s="4"/>
      <c r="E578" s="39"/>
      <c r="F578" s="24"/>
      <c r="G578" s="5"/>
      <c r="H578" s="31"/>
      <c r="I578" s="5"/>
      <c r="J578" s="5"/>
      <c r="K578" s="31"/>
      <c r="L578" s="5"/>
      <c r="M578" s="5"/>
      <c r="N578" s="31"/>
    </row>
    <row r="579" spans="3:14" x14ac:dyDescent="0.3">
      <c r="C579" s="4"/>
      <c r="D579" s="4"/>
      <c r="E579" s="39"/>
      <c r="F579" s="24"/>
      <c r="G579" s="5"/>
      <c r="H579" s="31"/>
      <c r="I579" s="5"/>
      <c r="J579" s="5"/>
      <c r="K579" s="31"/>
      <c r="L579" s="5"/>
      <c r="M579" s="5"/>
      <c r="N579" s="31"/>
    </row>
    <row r="580" spans="3:14" x14ac:dyDescent="0.3">
      <c r="C580" s="4"/>
      <c r="D580" s="4"/>
      <c r="E580" s="39"/>
      <c r="F580" s="24"/>
      <c r="G580" s="5"/>
      <c r="H580" s="31"/>
      <c r="I580" s="5"/>
      <c r="J580" s="5"/>
      <c r="K580" s="31"/>
      <c r="L580" s="5"/>
      <c r="M580" s="5"/>
      <c r="N580" s="31"/>
    </row>
    <row r="581" spans="3:14" x14ac:dyDescent="0.3">
      <c r="C581" s="4"/>
      <c r="D581" s="4"/>
      <c r="E581" s="39"/>
      <c r="F581" s="24"/>
      <c r="G581" s="5"/>
      <c r="H581" s="31"/>
      <c r="I581" s="5"/>
      <c r="J581" s="5"/>
      <c r="K581" s="31"/>
      <c r="L581" s="5"/>
      <c r="M581" s="5"/>
      <c r="N581" s="31"/>
    </row>
    <row r="582" spans="3:14" x14ac:dyDescent="0.3">
      <c r="C582" s="4"/>
      <c r="D582" s="4"/>
      <c r="E582" s="39"/>
      <c r="F582" s="24"/>
      <c r="G582" s="5"/>
      <c r="H582" s="31"/>
      <c r="I582" s="5"/>
      <c r="J582" s="5"/>
      <c r="K582" s="31"/>
      <c r="L582" s="5"/>
      <c r="M582" s="5"/>
      <c r="N582" s="31"/>
    </row>
    <row r="583" spans="3:14" x14ac:dyDescent="0.3">
      <c r="C583" s="4"/>
      <c r="D583" s="4"/>
      <c r="E583" s="39"/>
      <c r="F583" s="24"/>
      <c r="G583" s="5"/>
      <c r="H583" s="31"/>
      <c r="I583" s="5"/>
      <c r="J583" s="5"/>
      <c r="K583" s="31"/>
      <c r="L583" s="5"/>
      <c r="M583" s="5"/>
      <c r="N583" s="31"/>
    </row>
    <row r="584" spans="3:14" x14ac:dyDescent="0.3">
      <c r="C584" s="4"/>
      <c r="D584" s="4"/>
      <c r="E584" s="39"/>
      <c r="F584" s="24"/>
      <c r="G584" s="5"/>
      <c r="H584" s="31"/>
      <c r="I584" s="5"/>
      <c r="J584" s="5"/>
      <c r="K584" s="31"/>
      <c r="L584" s="5"/>
      <c r="M584" s="5"/>
      <c r="N584" s="31"/>
    </row>
    <row r="585" spans="3:14" x14ac:dyDescent="0.3">
      <c r="C585" s="4"/>
      <c r="D585" s="4"/>
      <c r="E585" s="39"/>
      <c r="F585" s="24"/>
      <c r="G585" s="5"/>
      <c r="H585" s="31"/>
      <c r="I585" s="5"/>
      <c r="J585" s="5"/>
      <c r="K585" s="31"/>
      <c r="L585" s="5"/>
      <c r="M585" s="5"/>
      <c r="N585" s="31"/>
    </row>
    <row r="586" spans="3:14" x14ac:dyDescent="0.3">
      <c r="C586" s="4"/>
      <c r="D586" s="4"/>
      <c r="E586" s="39"/>
      <c r="F586" s="24"/>
      <c r="G586" s="5"/>
      <c r="H586" s="31"/>
      <c r="I586" s="5"/>
      <c r="J586" s="5"/>
      <c r="K586" s="31"/>
      <c r="L586" s="5"/>
      <c r="M586" s="5"/>
      <c r="N586" s="31"/>
    </row>
    <row r="587" spans="3:14" x14ac:dyDescent="0.3">
      <c r="C587" s="4"/>
      <c r="D587" s="4"/>
      <c r="E587" s="39"/>
      <c r="F587" s="24"/>
      <c r="G587" s="5"/>
      <c r="H587" s="31"/>
      <c r="I587" s="5"/>
      <c r="J587" s="5"/>
      <c r="K587" s="31"/>
      <c r="L587" s="5"/>
      <c r="M587" s="5"/>
      <c r="N587" s="31"/>
    </row>
    <row r="588" spans="3:14" x14ac:dyDescent="0.3">
      <c r="C588" s="4"/>
      <c r="D588" s="4"/>
      <c r="E588" s="39"/>
      <c r="F588" s="24"/>
      <c r="G588" s="5"/>
      <c r="H588" s="31"/>
      <c r="I588" s="5"/>
      <c r="J588" s="5"/>
      <c r="K588" s="31"/>
      <c r="L588" s="5"/>
      <c r="M588" s="5"/>
      <c r="N588" s="31"/>
    </row>
    <row r="589" spans="3:14" x14ac:dyDescent="0.3">
      <c r="C589" s="4"/>
      <c r="D589" s="4"/>
      <c r="E589" s="39"/>
      <c r="F589" s="24"/>
      <c r="G589" s="5"/>
      <c r="H589" s="31"/>
      <c r="I589" s="5"/>
      <c r="J589" s="5"/>
      <c r="K589" s="31"/>
      <c r="L589" s="5"/>
      <c r="M589" s="5"/>
      <c r="N589" s="31"/>
    </row>
    <row r="590" spans="3:14" x14ac:dyDescent="0.3">
      <c r="C590" s="4"/>
      <c r="D590" s="4"/>
      <c r="E590" s="39"/>
      <c r="F590" s="24"/>
      <c r="G590" s="5"/>
      <c r="H590" s="31"/>
      <c r="I590" s="5"/>
      <c r="J590" s="5"/>
      <c r="K590" s="31"/>
      <c r="L590" s="5"/>
      <c r="M590" s="5"/>
      <c r="N590" s="31"/>
    </row>
    <row r="591" spans="3:14" x14ac:dyDescent="0.3">
      <c r="C591" s="4"/>
      <c r="D591" s="4"/>
      <c r="E591" s="39"/>
      <c r="F591" s="24"/>
      <c r="G591" s="5"/>
      <c r="H591" s="31"/>
      <c r="I591" s="5"/>
      <c r="J591" s="5"/>
      <c r="K591" s="31"/>
      <c r="L591" s="5"/>
      <c r="M591" s="5"/>
      <c r="N591" s="31"/>
    </row>
    <row r="592" spans="3:14" x14ac:dyDescent="0.3">
      <c r="C592" s="4"/>
      <c r="D592" s="4"/>
      <c r="E592" s="39"/>
      <c r="F592" s="24"/>
      <c r="G592" s="5"/>
      <c r="H592" s="31"/>
      <c r="I592" s="5"/>
      <c r="J592" s="5"/>
      <c r="K592" s="31"/>
      <c r="L592" s="5"/>
      <c r="M592" s="5"/>
      <c r="N592" s="31"/>
    </row>
    <row r="593" spans="3:14" x14ac:dyDescent="0.3">
      <c r="C593" s="4"/>
      <c r="D593" s="4"/>
      <c r="E593" s="39"/>
      <c r="F593" s="24"/>
      <c r="G593" s="5"/>
      <c r="H593" s="31"/>
      <c r="I593" s="5"/>
      <c r="J593" s="5"/>
      <c r="K593" s="31"/>
      <c r="L593" s="5"/>
      <c r="M593" s="5"/>
      <c r="N593" s="31"/>
    </row>
    <row r="594" spans="3:14" x14ac:dyDescent="0.3">
      <c r="C594" s="4"/>
      <c r="D594" s="4"/>
      <c r="E594" s="39"/>
      <c r="F594" s="24"/>
      <c r="G594" s="5"/>
      <c r="H594" s="31"/>
      <c r="I594" s="5"/>
      <c r="J594" s="5"/>
      <c r="K594" s="31"/>
      <c r="L594" s="5"/>
      <c r="M594" s="5"/>
      <c r="N594" s="31"/>
    </row>
    <row r="595" spans="3:14" x14ac:dyDescent="0.3">
      <c r="C595" s="4"/>
      <c r="D595" s="4"/>
      <c r="E595" s="39"/>
      <c r="F595" s="24"/>
      <c r="G595" s="5"/>
      <c r="H595" s="31"/>
      <c r="I595" s="5"/>
      <c r="J595" s="5"/>
      <c r="K595" s="31"/>
      <c r="L595" s="5"/>
      <c r="M595" s="5"/>
      <c r="N595" s="31"/>
    </row>
    <row r="596" spans="3:14" x14ac:dyDescent="0.3">
      <c r="C596" s="4"/>
      <c r="D596" s="4"/>
      <c r="E596" s="39"/>
      <c r="F596" s="24"/>
      <c r="G596" s="5"/>
      <c r="H596" s="31"/>
      <c r="I596" s="5"/>
      <c r="J596" s="5"/>
      <c r="K596" s="31"/>
      <c r="L596" s="5"/>
      <c r="M596" s="5"/>
      <c r="N596" s="31"/>
    </row>
    <row r="597" spans="3:14" x14ac:dyDescent="0.3">
      <c r="C597" s="4"/>
      <c r="D597" s="4"/>
      <c r="E597" s="39"/>
      <c r="F597" s="24"/>
      <c r="G597" s="5"/>
      <c r="H597" s="31"/>
      <c r="I597" s="5"/>
      <c r="J597" s="5"/>
      <c r="K597" s="31"/>
      <c r="L597" s="5"/>
      <c r="M597" s="5"/>
      <c r="N597" s="31"/>
    </row>
    <row r="598" spans="3:14" x14ac:dyDescent="0.3">
      <c r="C598" s="4"/>
      <c r="D598" s="4"/>
      <c r="E598" s="39"/>
      <c r="F598" s="24"/>
      <c r="G598" s="5"/>
      <c r="H598" s="31"/>
      <c r="I598" s="5"/>
      <c r="J598" s="5"/>
      <c r="K598" s="31"/>
      <c r="L598" s="5"/>
      <c r="M598" s="5"/>
      <c r="N598" s="31"/>
    </row>
    <row r="599" spans="3:14" x14ac:dyDescent="0.3">
      <c r="C599" s="4"/>
      <c r="D599" s="4"/>
      <c r="E599" s="39"/>
      <c r="F599" s="24"/>
      <c r="G599" s="5"/>
      <c r="H599" s="31"/>
      <c r="I599" s="5"/>
      <c r="J599" s="5"/>
      <c r="K599" s="31"/>
      <c r="L599" s="5"/>
      <c r="M599" s="5"/>
      <c r="N599" s="31"/>
    </row>
    <row r="600" spans="3:14" x14ac:dyDescent="0.3">
      <c r="C600" s="4"/>
      <c r="D600" s="4"/>
      <c r="E600" s="39"/>
      <c r="F600" s="24"/>
      <c r="G600" s="5"/>
      <c r="H600" s="31"/>
      <c r="I600" s="5"/>
      <c r="J600" s="5"/>
      <c r="K600" s="31"/>
      <c r="L600" s="5"/>
      <c r="M600" s="5"/>
      <c r="N600" s="31"/>
    </row>
    <row r="601" spans="3:14" x14ac:dyDescent="0.3">
      <c r="C601" s="4"/>
      <c r="D601" s="4"/>
      <c r="E601" s="39"/>
      <c r="F601" s="24"/>
      <c r="G601" s="5"/>
      <c r="H601" s="31"/>
      <c r="I601" s="5"/>
      <c r="J601" s="5"/>
      <c r="K601" s="31"/>
      <c r="L601" s="5"/>
      <c r="M601" s="5"/>
      <c r="N601" s="31"/>
    </row>
    <row r="602" spans="3:14" x14ac:dyDescent="0.3">
      <c r="C602" s="4"/>
      <c r="D602" s="4"/>
      <c r="E602" s="39"/>
      <c r="F602" s="24"/>
      <c r="G602" s="5"/>
      <c r="H602" s="31"/>
      <c r="I602" s="5"/>
      <c r="J602" s="5"/>
      <c r="K602" s="31"/>
      <c r="L602" s="5"/>
      <c r="M602" s="5"/>
      <c r="N602" s="31"/>
    </row>
    <row r="603" spans="3:14" x14ac:dyDescent="0.3">
      <c r="C603" s="4"/>
      <c r="D603" s="4"/>
      <c r="E603" s="39"/>
      <c r="F603" s="24"/>
      <c r="G603" s="5"/>
      <c r="H603" s="31"/>
      <c r="I603" s="5"/>
      <c r="J603" s="5"/>
      <c r="K603" s="31"/>
      <c r="L603" s="5"/>
      <c r="M603" s="5"/>
      <c r="N603" s="31"/>
    </row>
    <row r="604" spans="3:14" x14ac:dyDescent="0.3">
      <c r="C604" s="4"/>
      <c r="D604" s="4"/>
      <c r="E604" s="39"/>
      <c r="F604" s="24"/>
      <c r="G604" s="5"/>
      <c r="H604" s="31"/>
      <c r="I604" s="5"/>
      <c r="J604" s="5"/>
      <c r="K604" s="31"/>
      <c r="L604" s="5"/>
      <c r="M604" s="5"/>
      <c r="N604" s="31"/>
    </row>
    <row r="605" spans="3:14" x14ac:dyDescent="0.3">
      <c r="C605" s="4"/>
      <c r="D605" s="4"/>
      <c r="E605" s="39"/>
      <c r="F605" s="24"/>
      <c r="G605" s="5"/>
      <c r="H605" s="31"/>
      <c r="I605" s="5"/>
      <c r="J605" s="5"/>
      <c r="K605" s="31"/>
      <c r="L605" s="5"/>
      <c r="M605" s="5"/>
      <c r="N605" s="31"/>
    </row>
    <row r="606" spans="3:14" x14ac:dyDescent="0.3">
      <c r="C606" s="4"/>
      <c r="D606" s="4"/>
      <c r="E606" s="39"/>
      <c r="F606" s="24"/>
      <c r="G606" s="5"/>
      <c r="H606" s="31"/>
      <c r="I606" s="5"/>
      <c r="J606" s="5"/>
      <c r="K606" s="31"/>
      <c r="L606" s="5"/>
      <c r="M606" s="5"/>
      <c r="N606" s="31"/>
    </row>
    <row r="607" spans="3:14" x14ac:dyDescent="0.3">
      <c r="C607" s="4"/>
      <c r="D607" s="4"/>
      <c r="E607" s="39"/>
      <c r="F607" s="24"/>
      <c r="G607" s="5"/>
      <c r="H607" s="31"/>
      <c r="I607" s="5"/>
      <c r="J607" s="5"/>
      <c r="K607" s="31"/>
      <c r="L607" s="5"/>
      <c r="M607" s="5"/>
      <c r="N607" s="31"/>
    </row>
    <row r="608" spans="3:14" x14ac:dyDescent="0.3">
      <c r="C608" s="4"/>
      <c r="D608" s="4"/>
      <c r="E608" s="39"/>
      <c r="F608" s="24"/>
      <c r="G608" s="5"/>
      <c r="H608" s="31"/>
      <c r="I608" s="5"/>
      <c r="J608" s="5"/>
      <c r="K608" s="31"/>
      <c r="L608" s="5"/>
      <c r="M608" s="5"/>
      <c r="N608" s="31"/>
    </row>
    <row r="609" spans="3:14" x14ac:dyDescent="0.3">
      <c r="C609" s="4"/>
      <c r="D609" s="4"/>
      <c r="E609" s="39"/>
      <c r="F609" s="24"/>
      <c r="G609" s="5"/>
      <c r="H609" s="31"/>
      <c r="I609" s="5"/>
      <c r="J609" s="5"/>
      <c r="K609" s="31"/>
      <c r="L609" s="5"/>
      <c r="M609" s="5"/>
      <c r="N609" s="31"/>
    </row>
    <row r="610" spans="3:14" x14ac:dyDescent="0.3">
      <c r="C610" s="4"/>
      <c r="D610" s="4"/>
      <c r="E610" s="39"/>
      <c r="F610" s="24"/>
      <c r="G610" s="5"/>
      <c r="H610" s="31"/>
      <c r="I610" s="5"/>
      <c r="J610" s="5"/>
      <c r="K610" s="31"/>
      <c r="L610" s="5"/>
      <c r="M610" s="5"/>
      <c r="N610" s="31"/>
    </row>
    <row r="611" spans="3:14" x14ac:dyDescent="0.3">
      <c r="C611" s="4"/>
      <c r="D611" s="4"/>
      <c r="E611" s="39"/>
      <c r="F611" s="24"/>
      <c r="G611" s="5"/>
      <c r="H611" s="31"/>
      <c r="I611" s="5"/>
      <c r="J611" s="5"/>
      <c r="K611" s="31"/>
      <c r="L611" s="5"/>
      <c r="M611" s="5"/>
      <c r="N611" s="31"/>
    </row>
    <row r="612" spans="3:14" x14ac:dyDescent="0.3">
      <c r="C612" s="4"/>
      <c r="D612" s="4"/>
      <c r="E612" s="39"/>
      <c r="F612" s="24"/>
      <c r="G612" s="5"/>
      <c r="H612" s="31"/>
      <c r="I612" s="5"/>
      <c r="J612" s="5"/>
      <c r="K612" s="31"/>
      <c r="L612" s="5"/>
      <c r="M612" s="5"/>
      <c r="N612" s="31"/>
    </row>
    <row r="613" spans="3:14" x14ac:dyDescent="0.3">
      <c r="C613" s="4"/>
      <c r="D613" s="4"/>
      <c r="E613" s="39"/>
      <c r="F613" s="24"/>
      <c r="G613" s="5"/>
      <c r="H613" s="31"/>
      <c r="I613" s="5"/>
      <c r="J613" s="5"/>
      <c r="K613" s="31"/>
      <c r="L613" s="5"/>
      <c r="M613" s="5"/>
      <c r="N613" s="31"/>
    </row>
    <row r="614" spans="3:14" x14ac:dyDescent="0.3">
      <c r="C614" s="4"/>
      <c r="D614" s="4"/>
      <c r="E614" s="39"/>
      <c r="F614" s="24"/>
      <c r="G614" s="5"/>
      <c r="H614" s="31"/>
      <c r="I614" s="5"/>
      <c r="J614" s="5"/>
      <c r="K614" s="31"/>
      <c r="L614" s="5"/>
      <c r="M614" s="5"/>
      <c r="N614" s="31"/>
    </row>
    <row r="615" spans="3:14" x14ac:dyDescent="0.3">
      <c r="C615" s="4"/>
      <c r="D615" s="4"/>
      <c r="E615" s="39"/>
      <c r="F615" s="24"/>
      <c r="G615" s="5"/>
      <c r="H615" s="31"/>
      <c r="I615" s="5"/>
      <c r="J615" s="5"/>
      <c r="K615" s="31"/>
      <c r="L615" s="5"/>
      <c r="M615" s="5"/>
      <c r="N615" s="31"/>
    </row>
    <row r="616" spans="3:14" x14ac:dyDescent="0.3">
      <c r="C616" s="4"/>
      <c r="D616" s="4"/>
      <c r="E616" s="39"/>
      <c r="F616" s="24"/>
      <c r="G616" s="5"/>
      <c r="H616" s="31"/>
      <c r="I616" s="5"/>
      <c r="J616" s="5"/>
      <c r="K616" s="31"/>
      <c r="L616" s="5"/>
      <c r="M616" s="5"/>
      <c r="N616" s="31"/>
    </row>
    <row r="617" spans="3:14" x14ac:dyDescent="0.3">
      <c r="C617" s="4"/>
      <c r="D617" s="4"/>
      <c r="E617" s="39"/>
      <c r="F617" s="24"/>
      <c r="G617" s="5"/>
      <c r="H617" s="31"/>
      <c r="I617" s="5"/>
      <c r="J617" s="5"/>
      <c r="K617" s="31"/>
      <c r="L617" s="5"/>
      <c r="M617" s="5"/>
      <c r="N617" s="31"/>
    </row>
    <row r="618" spans="3:14" x14ac:dyDescent="0.3">
      <c r="C618" s="4"/>
      <c r="D618" s="4"/>
      <c r="E618" s="39"/>
      <c r="F618" s="24"/>
      <c r="G618" s="5"/>
      <c r="H618" s="31"/>
      <c r="I618" s="5"/>
      <c r="J618" s="5"/>
      <c r="K618" s="31"/>
      <c r="L618" s="5"/>
      <c r="M618" s="5"/>
      <c r="N618" s="31"/>
    </row>
    <row r="619" spans="3:14" x14ac:dyDescent="0.3">
      <c r="C619" s="4"/>
      <c r="D619" s="4"/>
      <c r="E619" s="39"/>
      <c r="F619" s="24"/>
      <c r="G619" s="5"/>
      <c r="H619" s="31"/>
      <c r="I619" s="5"/>
      <c r="J619" s="5"/>
      <c r="K619" s="31"/>
      <c r="L619" s="5"/>
      <c r="M619" s="5"/>
      <c r="N619" s="31"/>
    </row>
    <row r="620" spans="3:14" x14ac:dyDescent="0.3">
      <c r="C620" s="4"/>
      <c r="D620" s="4"/>
      <c r="E620" s="39"/>
      <c r="F620" s="24"/>
      <c r="G620" s="5"/>
      <c r="H620" s="31"/>
      <c r="I620" s="5"/>
      <c r="J620" s="5"/>
      <c r="K620" s="31"/>
      <c r="L620" s="5"/>
      <c r="M620" s="5"/>
      <c r="N620" s="31"/>
    </row>
    <row r="621" spans="3:14" x14ac:dyDescent="0.3">
      <c r="C621" s="4"/>
      <c r="D621" s="4"/>
      <c r="E621" s="39"/>
      <c r="F621" s="24"/>
      <c r="G621" s="5"/>
      <c r="H621" s="31"/>
      <c r="I621" s="5"/>
      <c r="J621" s="5"/>
      <c r="K621" s="31"/>
      <c r="L621" s="5"/>
      <c r="M621" s="5"/>
      <c r="N621" s="31"/>
    </row>
    <row r="622" spans="3:14" x14ac:dyDescent="0.3">
      <c r="C622" s="4"/>
      <c r="D622" s="4"/>
      <c r="E622" s="39"/>
      <c r="F622" s="24"/>
      <c r="G622" s="5"/>
      <c r="H622" s="31"/>
      <c r="I622" s="5"/>
      <c r="J622" s="5"/>
      <c r="K622" s="31"/>
      <c r="L622" s="5"/>
      <c r="M622" s="5"/>
      <c r="N622" s="31"/>
    </row>
    <row r="623" spans="3:14" x14ac:dyDescent="0.3">
      <c r="C623" s="4"/>
      <c r="D623" s="4"/>
      <c r="E623" s="39"/>
      <c r="F623" s="24"/>
      <c r="G623" s="5"/>
      <c r="H623" s="31"/>
      <c r="I623" s="5"/>
      <c r="J623" s="5"/>
      <c r="K623" s="31"/>
      <c r="L623" s="5"/>
      <c r="M623" s="5"/>
      <c r="N623" s="31"/>
    </row>
    <row r="624" spans="3:14" x14ac:dyDescent="0.3">
      <c r="C624" s="4"/>
      <c r="D624" s="4"/>
      <c r="E624" s="39"/>
      <c r="F624" s="24"/>
      <c r="G624" s="5"/>
      <c r="H624" s="31"/>
      <c r="I624" s="5"/>
      <c r="J624" s="5"/>
      <c r="K624" s="31"/>
      <c r="L624" s="5"/>
      <c r="M624" s="5"/>
      <c r="N624" s="31"/>
    </row>
    <row r="625" spans="3:14" x14ac:dyDescent="0.3">
      <c r="C625" s="4"/>
      <c r="D625" s="4"/>
      <c r="E625" s="39"/>
      <c r="F625" s="24"/>
      <c r="G625" s="5"/>
      <c r="H625" s="31"/>
      <c r="I625" s="5"/>
      <c r="J625" s="5"/>
      <c r="K625" s="31"/>
      <c r="L625" s="5"/>
      <c r="M625" s="5"/>
      <c r="N625" s="31"/>
    </row>
    <row r="626" spans="3:14" x14ac:dyDescent="0.3">
      <c r="C626" s="4"/>
      <c r="D626" s="4"/>
      <c r="E626" s="39"/>
      <c r="F626" s="24"/>
      <c r="G626" s="5"/>
      <c r="H626" s="31"/>
      <c r="I626" s="5"/>
      <c r="J626" s="5"/>
      <c r="K626" s="31"/>
      <c r="L626" s="5"/>
      <c r="M626" s="5"/>
      <c r="N626" s="31"/>
    </row>
    <row r="627" spans="3:14" x14ac:dyDescent="0.3">
      <c r="C627" s="4"/>
      <c r="D627" s="4"/>
      <c r="E627" s="39"/>
      <c r="F627" s="24"/>
      <c r="G627" s="5"/>
      <c r="H627" s="31"/>
      <c r="I627" s="5"/>
      <c r="J627" s="5"/>
      <c r="K627" s="31"/>
      <c r="L627" s="5"/>
      <c r="M627" s="5"/>
      <c r="N627" s="31"/>
    </row>
    <row r="628" spans="3:14" x14ac:dyDescent="0.3">
      <c r="C628" s="4"/>
      <c r="D628" s="4"/>
      <c r="E628" s="39"/>
      <c r="F628" s="24"/>
      <c r="G628" s="5"/>
      <c r="H628" s="31"/>
      <c r="I628" s="5"/>
      <c r="J628" s="5"/>
      <c r="K628" s="31"/>
      <c r="L628" s="5"/>
      <c r="M628" s="5"/>
      <c r="N628" s="31"/>
    </row>
    <row r="629" spans="3:14" x14ac:dyDescent="0.3">
      <c r="C629" s="4"/>
      <c r="D629" s="4"/>
      <c r="E629" s="39"/>
      <c r="F629" s="24"/>
      <c r="G629" s="5"/>
      <c r="H629" s="31"/>
      <c r="I629" s="5"/>
      <c r="J629" s="5"/>
      <c r="K629" s="31"/>
      <c r="L629" s="5"/>
      <c r="M629" s="5"/>
      <c r="N629" s="31"/>
    </row>
    <row r="630" spans="3:14" x14ac:dyDescent="0.3">
      <c r="C630" s="4"/>
      <c r="D630" s="4"/>
      <c r="E630" s="39"/>
      <c r="F630" s="24"/>
      <c r="G630" s="5"/>
      <c r="H630" s="31"/>
      <c r="I630" s="5"/>
      <c r="J630" s="5"/>
      <c r="K630" s="31"/>
      <c r="L630" s="5"/>
      <c r="M630" s="5"/>
      <c r="N630" s="31"/>
    </row>
    <row r="631" spans="3:14" x14ac:dyDescent="0.3">
      <c r="C631" s="4"/>
      <c r="D631" s="4"/>
      <c r="E631" s="39"/>
      <c r="F631" s="24"/>
      <c r="G631" s="5"/>
      <c r="H631" s="31"/>
      <c r="I631" s="5"/>
      <c r="J631" s="5"/>
      <c r="K631" s="31"/>
      <c r="L631" s="5"/>
      <c r="M631" s="5"/>
      <c r="N631" s="31"/>
    </row>
    <row r="632" spans="3:14" x14ac:dyDescent="0.3">
      <c r="C632" s="4"/>
      <c r="D632" s="4"/>
      <c r="E632" s="39"/>
      <c r="F632" s="24"/>
      <c r="G632" s="5"/>
      <c r="H632" s="31"/>
      <c r="I632" s="5"/>
      <c r="J632" s="5"/>
      <c r="K632" s="31"/>
      <c r="L632" s="5"/>
      <c r="M632" s="5"/>
      <c r="N632" s="31"/>
    </row>
    <row r="633" spans="3:14" x14ac:dyDescent="0.3">
      <c r="C633" s="4"/>
      <c r="D633" s="4"/>
      <c r="E633" s="39"/>
      <c r="F633" s="24"/>
      <c r="G633" s="5"/>
      <c r="H633" s="31"/>
      <c r="I633" s="5"/>
      <c r="J633" s="5"/>
      <c r="K633" s="31"/>
      <c r="L633" s="5"/>
      <c r="M633" s="5"/>
      <c r="N633" s="31"/>
    </row>
    <row r="634" spans="3:14" x14ac:dyDescent="0.3">
      <c r="C634" s="4"/>
      <c r="D634" s="4"/>
      <c r="E634" s="39"/>
      <c r="F634" s="24"/>
      <c r="G634" s="5"/>
      <c r="H634" s="31"/>
      <c r="I634" s="5"/>
      <c r="J634" s="5"/>
      <c r="K634" s="31"/>
      <c r="L634" s="5"/>
      <c r="M634" s="5"/>
      <c r="N634" s="31"/>
    </row>
    <row r="635" spans="3:14" x14ac:dyDescent="0.3">
      <c r="C635" s="4"/>
      <c r="D635" s="4"/>
      <c r="E635" s="39"/>
      <c r="F635" s="24"/>
      <c r="G635" s="5"/>
      <c r="H635" s="31"/>
      <c r="I635" s="5"/>
      <c r="J635" s="5"/>
      <c r="K635" s="31"/>
      <c r="L635" s="5"/>
      <c r="M635" s="5"/>
      <c r="N635" s="31"/>
    </row>
    <row r="636" spans="3:14" x14ac:dyDescent="0.3">
      <c r="C636" s="4"/>
      <c r="D636" s="4"/>
      <c r="E636" s="39"/>
      <c r="F636" s="24"/>
      <c r="G636" s="5"/>
      <c r="H636" s="31"/>
      <c r="I636" s="5"/>
      <c r="J636" s="5"/>
      <c r="K636" s="31"/>
      <c r="L636" s="5"/>
      <c r="M636" s="5"/>
      <c r="N636" s="31"/>
    </row>
    <row r="637" spans="3:14" x14ac:dyDescent="0.3">
      <c r="C637" s="4"/>
      <c r="D637" s="4"/>
      <c r="E637" s="39"/>
      <c r="F637" s="24"/>
      <c r="G637" s="5"/>
      <c r="H637" s="31"/>
      <c r="I637" s="5"/>
      <c r="J637" s="5"/>
      <c r="K637" s="31"/>
      <c r="L637" s="5"/>
      <c r="M637" s="5"/>
      <c r="N637" s="31"/>
    </row>
    <row r="638" spans="3:14" x14ac:dyDescent="0.3">
      <c r="C638" s="4"/>
      <c r="D638" s="4"/>
      <c r="E638" s="39"/>
      <c r="F638" s="24"/>
      <c r="G638" s="5"/>
      <c r="H638" s="31"/>
      <c r="I638" s="5"/>
      <c r="J638" s="5"/>
      <c r="K638" s="31"/>
      <c r="L638" s="5"/>
      <c r="M638" s="5"/>
      <c r="N638" s="31"/>
    </row>
    <row r="639" spans="3:14" x14ac:dyDescent="0.3">
      <c r="C639" s="4"/>
      <c r="D639" s="4"/>
      <c r="E639" s="39"/>
      <c r="F639" s="24"/>
      <c r="G639" s="5"/>
      <c r="H639" s="31"/>
      <c r="I639" s="5"/>
      <c r="J639" s="5"/>
      <c r="K639" s="31"/>
      <c r="L639" s="5"/>
      <c r="M639" s="5"/>
      <c r="N639" s="31"/>
    </row>
    <row r="640" spans="3:14" x14ac:dyDescent="0.3">
      <c r="C640" s="4"/>
      <c r="D640" s="4"/>
      <c r="E640" s="39"/>
      <c r="F640" s="24"/>
      <c r="G640" s="5"/>
      <c r="H640" s="31"/>
      <c r="I640" s="5"/>
      <c r="J640" s="5"/>
      <c r="K640" s="31"/>
      <c r="L640" s="5"/>
      <c r="M640" s="5"/>
      <c r="N640" s="31"/>
    </row>
    <row r="641" spans="3:14" x14ac:dyDescent="0.3">
      <c r="C641" s="4"/>
      <c r="D641" s="4"/>
      <c r="E641" s="39"/>
      <c r="F641" s="24"/>
      <c r="G641" s="5"/>
      <c r="H641" s="31"/>
      <c r="I641" s="5"/>
      <c r="J641" s="5"/>
      <c r="K641" s="31"/>
      <c r="L641" s="5"/>
      <c r="M641" s="5"/>
      <c r="N641" s="31"/>
    </row>
    <row r="642" spans="3:14" x14ac:dyDescent="0.3">
      <c r="C642" s="4"/>
      <c r="D642" s="4"/>
      <c r="E642" s="39"/>
      <c r="F642" s="24"/>
      <c r="G642" s="5"/>
      <c r="H642" s="31"/>
      <c r="I642" s="5"/>
      <c r="J642" s="5"/>
      <c r="K642" s="31"/>
      <c r="L642" s="5"/>
      <c r="M642" s="5"/>
      <c r="N642" s="31"/>
    </row>
    <row r="643" spans="3:14" x14ac:dyDescent="0.3">
      <c r="C643" s="4"/>
      <c r="D643" s="4"/>
      <c r="E643" s="39"/>
      <c r="F643" s="24"/>
      <c r="G643" s="5"/>
      <c r="H643" s="31"/>
      <c r="I643" s="5"/>
      <c r="J643" s="5"/>
      <c r="K643" s="31"/>
      <c r="L643" s="5"/>
      <c r="M643" s="5"/>
      <c r="N643" s="31"/>
    </row>
    <row r="644" spans="3:14" x14ac:dyDescent="0.3">
      <c r="C644" s="4"/>
      <c r="D644" s="4"/>
      <c r="E644" s="39"/>
      <c r="F644" s="24"/>
      <c r="G644" s="5"/>
      <c r="H644" s="31"/>
      <c r="I644" s="5"/>
      <c r="J644" s="5"/>
      <c r="K644" s="31"/>
      <c r="L644" s="5"/>
      <c r="M644" s="5"/>
      <c r="N644" s="31"/>
    </row>
    <row r="645" spans="3:14" x14ac:dyDescent="0.3">
      <c r="C645" s="4"/>
      <c r="D645" s="4"/>
      <c r="E645" s="39"/>
      <c r="F645" s="24"/>
      <c r="G645" s="5"/>
      <c r="H645" s="31"/>
      <c r="I645" s="5"/>
      <c r="J645" s="5"/>
      <c r="K645" s="31"/>
      <c r="L645" s="5"/>
      <c r="M645" s="5"/>
      <c r="N645" s="31"/>
    </row>
    <row r="646" spans="3:14" x14ac:dyDescent="0.3">
      <c r="C646" s="4"/>
      <c r="D646" s="4"/>
      <c r="E646" s="39"/>
      <c r="F646" s="24"/>
      <c r="G646" s="5"/>
      <c r="H646" s="31"/>
      <c r="I646" s="5"/>
      <c r="J646" s="5"/>
      <c r="K646" s="31"/>
      <c r="L646" s="5"/>
      <c r="M646" s="5"/>
      <c r="N646" s="31"/>
    </row>
    <row r="647" spans="3:14" x14ac:dyDescent="0.3">
      <c r="C647" s="4"/>
      <c r="D647" s="4"/>
      <c r="E647" s="39"/>
      <c r="F647" s="24"/>
      <c r="G647" s="5"/>
      <c r="H647" s="31"/>
      <c r="I647" s="5"/>
      <c r="J647" s="5"/>
      <c r="K647" s="31"/>
      <c r="L647" s="5"/>
      <c r="M647" s="5"/>
      <c r="N647" s="31"/>
    </row>
    <row r="648" spans="3:14" x14ac:dyDescent="0.3">
      <c r="C648" s="4"/>
      <c r="D648" s="4"/>
      <c r="E648" s="39"/>
      <c r="F648" s="24"/>
      <c r="G648" s="5"/>
      <c r="H648" s="31"/>
      <c r="I648" s="5"/>
      <c r="J648" s="5"/>
      <c r="K648" s="31"/>
      <c r="L648" s="5"/>
      <c r="M648" s="5"/>
      <c r="N648" s="31"/>
    </row>
    <row r="649" spans="3:14" x14ac:dyDescent="0.3">
      <c r="C649" s="4"/>
      <c r="D649" s="4"/>
      <c r="E649" s="39"/>
      <c r="F649" s="24"/>
      <c r="G649" s="5"/>
      <c r="H649" s="31"/>
      <c r="I649" s="5"/>
      <c r="J649" s="5"/>
      <c r="K649" s="31"/>
      <c r="L649" s="5"/>
      <c r="M649" s="5"/>
      <c r="N649" s="31"/>
    </row>
    <row r="650" spans="3:14" x14ac:dyDescent="0.3">
      <c r="C650" s="4"/>
      <c r="D650" s="4"/>
      <c r="E650" s="39"/>
      <c r="F650" s="24"/>
      <c r="G650" s="5"/>
      <c r="H650" s="31"/>
      <c r="I650" s="5"/>
      <c r="J650" s="5"/>
      <c r="K650" s="31"/>
      <c r="L650" s="5"/>
      <c r="M650" s="5"/>
      <c r="N650" s="31"/>
    </row>
    <row r="651" spans="3:14" x14ac:dyDescent="0.3">
      <c r="C651" s="4"/>
      <c r="D651" s="4"/>
      <c r="E651" s="39"/>
      <c r="F651" s="24"/>
      <c r="G651" s="5"/>
      <c r="H651" s="31"/>
      <c r="I651" s="5"/>
      <c r="J651" s="5"/>
      <c r="K651" s="31"/>
      <c r="L651" s="5"/>
      <c r="M651" s="5"/>
      <c r="N651" s="31"/>
    </row>
    <row r="652" spans="3:14" x14ac:dyDescent="0.3">
      <c r="C652" s="4"/>
      <c r="D652" s="4"/>
      <c r="E652" s="39"/>
      <c r="F652" s="24"/>
      <c r="G652" s="5"/>
      <c r="H652" s="31"/>
      <c r="I652" s="5"/>
      <c r="J652" s="5"/>
      <c r="K652" s="31"/>
      <c r="L652" s="5"/>
      <c r="M652" s="5"/>
      <c r="N652" s="31"/>
    </row>
    <row r="653" spans="3:14" x14ac:dyDescent="0.3">
      <c r="C653" s="4"/>
      <c r="D653" s="4"/>
      <c r="E653" s="39"/>
      <c r="F653" s="24"/>
      <c r="G653" s="5"/>
      <c r="H653" s="31"/>
      <c r="I653" s="5"/>
      <c r="J653" s="5"/>
      <c r="K653" s="31"/>
      <c r="L653" s="5"/>
      <c r="M653" s="5"/>
      <c r="N653" s="31"/>
    </row>
    <row r="654" spans="3:14" x14ac:dyDescent="0.3">
      <c r="C654" s="4"/>
      <c r="D654" s="4"/>
      <c r="E654" s="39"/>
      <c r="F654" s="24"/>
      <c r="G654" s="5"/>
      <c r="H654" s="31"/>
      <c r="I654" s="5"/>
      <c r="J654" s="5"/>
      <c r="K654" s="31"/>
      <c r="L654" s="5"/>
      <c r="M654" s="5"/>
      <c r="N654" s="31"/>
    </row>
    <row r="655" spans="3:14" x14ac:dyDescent="0.3">
      <c r="C655" s="4"/>
      <c r="D655" s="4"/>
      <c r="E655" s="39"/>
      <c r="F655" s="24"/>
      <c r="G655" s="5"/>
      <c r="H655" s="31"/>
      <c r="I655" s="5"/>
      <c r="J655" s="5"/>
      <c r="K655" s="31"/>
      <c r="L655" s="5"/>
      <c r="M655" s="5"/>
      <c r="N655" s="31"/>
    </row>
    <row r="656" spans="3:14" x14ac:dyDescent="0.3">
      <c r="C656" s="4"/>
      <c r="D656" s="4"/>
      <c r="E656" s="39"/>
      <c r="F656" s="24"/>
      <c r="G656" s="5"/>
      <c r="H656" s="31"/>
      <c r="I656" s="5"/>
      <c r="J656" s="5"/>
      <c r="K656" s="31"/>
      <c r="L656" s="5"/>
      <c r="M656" s="5"/>
      <c r="N656" s="31"/>
    </row>
    <row r="657" spans="3:14" x14ac:dyDescent="0.3">
      <c r="C657" s="4"/>
      <c r="D657" s="4"/>
      <c r="E657" s="39"/>
      <c r="F657" s="24"/>
      <c r="G657" s="5"/>
      <c r="H657" s="31"/>
      <c r="I657" s="5"/>
      <c r="J657" s="5"/>
      <c r="K657" s="31"/>
      <c r="L657" s="5"/>
      <c r="M657" s="5"/>
      <c r="N657" s="31"/>
    </row>
    <row r="658" spans="3:14" x14ac:dyDescent="0.3">
      <c r="C658" s="4"/>
      <c r="D658" s="4"/>
      <c r="E658" s="39"/>
      <c r="F658" s="24"/>
      <c r="G658" s="5"/>
      <c r="H658" s="31"/>
      <c r="I658" s="5"/>
      <c r="J658" s="5"/>
      <c r="K658" s="31"/>
      <c r="L658" s="5"/>
      <c r="M658" s="5"/>
      <c r="N658" s="31"/>
    </row>
    <row r="659" spans="3:14" x14ac:dyDescent="0.3">
      <c r="C659" s="4"/>
      <c r="D659" s="4"/>
      <c r="E659" s="39"/>
      <c r="F659" s="24"/>
      <c r="G659" s="5"/>
      <c r="H659" s="31"/>
      <c r="I659" s="5"/>
      <c r="J659" s="5"/>
      <c r="K659" s="31"/>
      <c r="L659" s="5"/>
      <c r="M659" s="5"/>
      <c r="N659" s="31"/>
    </row>
    <row r="660" spans="3:14" x14ac:dyDescent="0.3">
      <c r="C660" s="4"/>
      <c r="D660" s="4"/>
      <c r="E660" s="39"/>
      <c r="F660" s="24"/>
      <c r="G660" s="5"/>
      <c r="H660" s="31"/>
      <c r="I660" s="5"/>
      <c r="J660" s="5"/>
      <c r="K660" s="31"/>
      <c r="L660" s="5"/>
      <c r="M660" s="5"/>
      <c r="N660" s="31"/>
    </row>
    <row r="661" spans="3:14" x14ac:dyDescent="0.3">
      <c r="C661" s="4"/>
      <c r="D661" s="4"/>
      <c r="E661" s="39"/>
      <c r="F661" s="24"/>
      <c r="G661" s="5"/>
      <c r="H661" s="31"/>
      <c r="I661" s="5"/>
      <c r="J661" s="5"/>
      <c r="K661" s="31"/>
      <c r="L661" s="5"/>
      <c r="M661" s="5"/>
      <c r="N661" s="31"/>
    </row>
    <row r="662" spans="3:14" x14ac:dyDescent="0.3">
      <c r="C662" s="4"/>
      <c r="D662" s="4"/>
      <c r="E662" s="39"/>
      <c r="F662" s="24"/>
      <c r="G662" s="5"/>
      <c r="H662" s="31"/>
      <c r="I662" s="5"/>
      <c r="J662" s="5"/>
      <c r="K662" s="31"/>
      <c r="L662" s="5"/>
      <c r="M662" s="5"/>
      <c r="N662" s="31"/>
    </row>
    <row r="663" spans="3:14" x14ac:dyDescent="0.3">
      <c r="C663" s="4"/>
      <c r="D663" s="4"/>
      <c r="E663" s="39"/>
      <c r="F663" s="24"/>
      <c r="G663" s="5"/>
      <c r="H663" s="31"/>
      <c r="I663" s="5"/>
      <c r="J663" s="5"/>
      <c r="K663" s="31"/>
      <c r="L663" s="5"/>
      <c r="M663" s="5"/>
      <c r="N663" s="31"/>
    </row>
    <row r="664" spans="3:14" x14ac:dyDescent="0.3">
      <c r="C664" s="4"/>
      <c r="D664" s="4"/>
      <c r="E664" s="39"/>
      <c r="F664" s="24"/>
      <c r="G664" s="5"/>
      <c r="H664" s="31"/>
      <c r="I664" s="5"/>
      <c r="J664" s="5"/>
      <c r="K664" s="31"/>
      <c r="L664" s="5"/>
      <c r="M664" s="5"/>
      <c r="N664" s="31"/>
    </row>
    <row r="665" spans="3:14" x14ac:dyDescent="0.3">
      <c r="C665" s="4"/>
      <c r="D665" s="4"/>
      <c r="E665" s="39"/>
      <c r="F665" s="24"/>
      <c r="G665" s="5"/>
      <c r="H665" s="31"/>
      <c r="I665" s="5"/>
      <c r="J665" s="5"/>
      <c r="K665" s="31"/>
      <c r="L665" s="5"/>
      <c r="M665" s="5"/>
      <c r="N665" s="31"/>
    </row>
    <row r="666" spans="3:14" x14ac:dyDescent="0.3">
      <c r="C666" s="4"/>
      <c r="D666" s="4"/>
      <c r="E666" s="39"/>
      <c r="F666" s="24"/>
      <c r="G666" s="5"/>
      <c r="H666" s="31"/>
      <c r="I666" s="5"/>
      <c r="J666" s="5"/>
      <c r="K666" s="31"/>
      <c r="L666" s="5"/>
      <c r="M666" s="5"/>
      <c r="N666" s="31"/>
    </row>
    <row r="667" spans="3:14" x14ac:dyDescent="0.3">
      <c r="C667" s="4"/>
      <c r="D667" s="4"/>
      <c r="E667" s="39"/>
      <c r="F667" s="24"/>
      <c r="G667" s="5"/>
      <c r="H667" s="31"/>
      <c r="I667" s="5"/>
      <c r="J667" s="5"/>
      <c r="K667" s="31"/>
      <c r="L667" s="5"/>
      <c r="M667" s="5"/>
      <c r="N667" s="31"/>
    </row>
    <row r="668" spans="3:14" x14ac:dyDescent="0.3">
      <c r="C668" s="4"/>
      <c r="D668" s="4"/>
      <c r="E668" s="39"/>
      <c r="F668" s="24"/>
      <c r="G668" s="5"/>
      <c r="H668" s="31"/>
      <c r="I668" s="5"/>
      <c r="J668" s="5"/>
      <c r="K668" s="31"/>
      <c r="L668" s="5"/>
      <c r="M668" s="5"/>
      <c r="N668" s="31"/>
    </row>
    <row r="669" spans="3:14" x14ac:dyDescent="0.3">
      <c r="C669" s="4"/>
      <c r="D669" s="4"/>
      <c r="E669" s="39"/>
      <c r="F669" s="24"/>
      <c r="G669" s="5"/>
      <c r="H669" s="31"/>
      <c r="I669" s="5"/>
      <c r="J669" s="5"/>
      <c r="K669" s="31"/>
      <c r="L669" s="5"/>
      <c r="M669" s="5"/>
      <c r="N669" s="31"/>
    </row>
    <row r="670" spans="3:14" x14ac:dyDescent="0.3">
      <c r="C670" s="4"/>
      <c r="D670" s="4"/>
      <c r="E670" s="39"/>
      <c r="F670" s="24"/>
      <c r="G670" s="5"/>
      <c r="H670" s="31"/>
      <c r="I670" s="5"/>
      <c r="J670" s="5"/>
      <c r="K670" s="31"/>
      <c r="L670" s="5"/>
      <c r="M670" s="5"/>
      <c r="N670" s="31"/>
    </row>
    <row r="671" spans="3:14" x14ac:dyDescent="0.3">
      <c r="C671" s="4"/>
      <c r="D671" s="4"/>
      <c r="E671" s="39"/>
      <c r="F671" s="24"/>
      <c r="G671" s="5"/>
      <c r="H671" s="31"/>
      <c r="I671" s="5"/>
      <c r="J671" s="5"/>
      <c r="K671" s="31"/>
      <c r="L671" s="5"/>
      <c r="M671" s="5"/>
      <c r="N671" s="31"/>
    </row>
    <row r="672" spans="3:14" x14ac:dyDescent="0.3">
      <c r="C672" s="4"/>
      <c r="D672" s="4"/>
      <c r="E672" s="39"/>
      <c r="F672" s="24"/>
      <c r="G672" s="5"/>
      <c r="H672" s="31"/>
      <c r="I672" s="5"/>
      <c r="J672" s="5"/>
      <c r="K672" s="31"/>
      <c r="L672" s="5"/>
      <c r="M672" s="5"/>
      <c r="N672" s="31"/>
    </row>
    <row r="673" spans="3:14" x14ac:dyDescent="0.3">
      <c r="C673" s="4"/>
      <c r="D673" s="4"/>
      <c r="E673" s="39"/>
      <c r="F673" s="24"/>
      <c r="G673" s="5"/>
      <c r="H673" s="31"/>
      <c r="I673" s="5"/>
      <c r="J673" s="5"/>
      <c r="K673" s="31"/>
      <c r="L673" s="5"/>
      <c r="M673" s="5"/>
      <c r="N673" s="31"/>
    </row>
    <row r="674" spans="3:14" x14ac:dyDescent="0.3">
      <c r="C674" s="4"/>
      <c r="D674" s="4"/>
      <c r="E674" s="39"/>
      <c r="F674" s="24"/>
      <c r="G674" s="5"/>
      <c r="H674" s="31"/>
      <c r="I674" s="5"/>
      <c r="J674" s="5"/>
      <c r="K674" s="31"/>
      <c r="L674" s="5"/>
      <c r="M674" s="5"/>
      <c r="N674" s="31"/>
    </row>
    <row r="675" spans="3:14" x14ac:dyDescent="0.3">
      <c r="C675" s="4"/>
      <c r="D675" s="4"/>
      <c r="E675" s="39"/>
      <c r="F675" s="24"/>
      <c r="G675" s="5"/>
      <c r="H675" s="31"/>
      <c r="I675" s="5"/>
      <c r="J675" s="5"/>
      <c r="K675" s="31"/>
      <c r="L675" s="5"/>
      <c r="M675" s="5"/>
      <c r="N675" s="31"/>
    </row>
    <row r="676" spans="3:14" x14ac:dyDescent="0.3">
      <c r="C676" s="4"/>
      <c r="D676" s="4"/>
      <c r="E676" s="39"/>
      <c r="F676" s="24"/>
      <c r="G676" s="5"/>
      <c r="H676" s="31"/>
      <c r="I676" s="5"/>
      <c r="J676" s="5"/>
      <c r="K676" s="31"/>
      <c r="L676" s="5"/>
      <c r="M676" s="5"/>
      <c r="N676" s="31"/>
    </row>
    <row r="677" spans="3:14" x14ac:dyDescent="0.3">
      <c r="C677" s="4"/>
      <c r="D677" s="4"/>
      <c r="E677" s="39"/>
      <c r="F677" s="24"/>
      <c r="G677" s="5"/>
      <c r="H677" s="31"/>
      <c r="I677" s="5"/>
      <c r="J677" s="5"/>
      <c r="K677" s="31"/>
      <c r="L677" s="5"/>
      <c r="M677" s="5"/>
      <c r="N677" s="31"/>
    </row>
    <row r="678" spans="3:14" x14ac:dyDescent="0.3">
      <c r="C678" s="4"/>
      <c r="D678" s="4"/>
      <c r="E678" s="39"/>
      <c r="F678" s="24"/>
      <c r="G678" s="5"/>
      <c r="H678" s="31"/>
      <c r="I678" s="5"/>
      <c r="J678" s="5"/>
      <c r="K678" s="31"/>
      <c r="L678" s="5"/>
      <c r="M678" s="5"/>
      <c r="N678" s="31"/>
    </row>
    <row r="679" spans="3:14" x14ac:dyDescent="0.3">
      <c r="C679" s="4"/>
      <c r="D679" s="4"/>
      <c r="E679" s="39"/>
      <c r="F679" s="24"/>
      <c r="G679" s="5"/>
      <c r="H679" s="31"/>
      <c r="I679" s="5"/>
      <c r="J679" s="5"/>
      <c r="K679" s="31"/>
      <c r="L679" s="5"/>
      <c r="M679" s="5"/>
      <c r="N679" s="31"/>
    </row>
    <row r="680" spans="3:14" x14ac:dyDescent="0.3">
      <c r="C680" s="4"/>
      <c r="D680" s="4"/>
      <c r="E680" s="39"/>
      <c r="F680" s="24"/>
      <c r="G680" s="5"/>
      <c r="H680" s="31"/>
      <c r="I680" s="5"/>
      <c r="J680" s="5"/>
      <c r="K680" s="31"/>
      <c r="L680" s="5"/>
      <c r="M680" s="5"/>
      <c r="N680" s="31"/>
    </row>
    <row r="681" spans="3:14" x14ac:dyDescent="0.3">
      <c r="C681" s="4"/>
      <c r="D681" s="4"/>
      <c r="E681" s="39"/>
      <c r="F681" s="24"/>
      <c r="G681" s="5"/>
      <c r="H681" s="31"/>
      <c r="I681" s="5"/>
      <c r="J681" s="5"/>
      <c r="K681" s="31"/>
      <c r="L681" s="5"/>
      <c r="M681" s="5"/>
      <c r="N681" s="31"/>
    </row>
    <row r="682" spans="3:14" x14ac:dyDescent="0.3">
      <c r="C682" s="4"/>
      <c r="D682" s="4"/>
      <c r="E682" s="39"/>
      <c r="F682" s="24"/>
      <c r="G682" s="5"/>
      <c r="H682" s="31"/>
      <c r="I682" s="5"/>
      <c r="J682" s="5"/>
      <c r="K682" s="31"/>
      <c r="L682" s="5"/>
      <c r="M682" s="5"/>
      <c r="N682" s="31"/>
    </row>
    <row r="683" spans="3:14" x14ac:dyDescent="0.3">
      <c r="C683" s="4"/>
      <c r="D683" s="4"/>
      <c r="E683" s="39"/>
      <c r="F683" s="24"/>
      <c r="G683" s="5"/>
      <c r="H683" s="31"/>
      <c r="I683" s="5"/>
      <c r="J683" s="5"/>
      <c r="K683" s="31"/>
      <c r="L683" s="5"/>
      <c r="M683" s="5"/>
      <c r="N683" s="31"/>
    </row>
    <row r="684" spans="3:14" x14ac:dyDescent="0.3">
      <c r="C684" s="4"/>
      <c r="D684" s="4"/>
      <c r="E684" s="39"/>
      <c r="F684" s="24"/>
      <c r="G684" s="5"/>
      <c r="H684" s="31"/>
      <c r="I684" s="5"/>
      <c r="J684" s="5"/>
      <c r="K684" s="31"/>
      <c r="L684" s="5"/>
      <c r="M684" s="5"/>
      <c r="N684" s="31"/>
    </row>
    <row r="685" spans="3:14" x14ac:dyDescent="0.3">
      <c r="C685" s="4"/>
      <c r="D685" s="4"/>
      <c r="E685" s="39"/>
      <c r="F685" s="24"/>
      <c r="G685" s="5"/>
      <c r="H685" s="31"/>
      <c r="I685" s="5"/>
      <c r="J685" s="5"/>
      <c r="K685" s="31"/>
      <c r="L685" s="5"/>
      <c r="M685" s="5"/>
      <c r="N685" s="31"/>
    </row>
    <row r="686" spans="3:14" x14ac:dyDescent="0.3">
      <c r="C686" s="4"/>
      <c r="D686" s="4"/>
      <c r="E686" s="39"/>
      <c r="F686" s="24"/>
      <c r="G686" s="5"/>
      <c r="H686" s="31"/>
      <c r="I686" s="5"/>
      <c r="J686" s="5"/>
      <c r="K686" s="31"/>
      <c r="L686" s="5"/>
      <c r="M686" s="5"/>
      <c r="N686" s="31"/>
    </row>
    <row r="687" spans="3:14" x14ac:dyDescent="0.3">
      <c r="C687" s="4"/>
      <c r="D687" s="4"/>
      <c r="E687" s="39"/>
      <c r="F687" s="24"/>
      <c r="G687" s="5"/>
      <c r="H687" s="31"/>
      <c r="I687" s="5"/>
      <c r="J687" s="5"/>
      <c r="K687" s="31"/>
      <c r="L687" s="5"/>
      <c r="M687" s="5"/>
      <c r="N687" s="31"/>
    </row>
    <row r="688" spans="3:14" x14ac:dyDescent="0.3">
      <c r="C688" s="4"/>
      <c r="D688" s="4"/>
      <c r="E688" s="39"/>
      <c r="F688" s="24"/>
      <c r="G688" s="5"/>
      <c r="H688" s="31"/>
      <c r="I688" s="5"/>
      <c r="J688" s="5"/>
      <c r="K688" s="31"/>
      <c r="L688" s="5"/>
      <c r="M688" s="5"/>
      <c r="N688" s="31"/>
    </row>
    <row r="689" spans="3:14" x14ac:dyDescent="0.3">
      <c r="C689" s="4"/>
      <c r="D689" s="4"/>
      <c r="E689" s="39"/>
      <c r="F689" s="24"/>
      <c r="G689" s="5"/>
      <c r="H689" s="31"/>
      <c r="I689" s="5"/>
      <c r="J689" s="5"/>
      <c r="K689" s="31"/>
      <c r="L689" s="5"/>
      <c r="M689" s="5"/>
      <c r="N689" s="31"/>
    </row>
    <row r="690" spans="3:14" x14ac:dyDescent="0.3">
      <c r="C690" s="4"/>
      <c r="D690" s="4"/>
      <c r="E690" s="39"/>
      <c r="F690" s="24"/>
      <c r="G690" s="5"/>
      <c r="H690" s="31"/>
      <c r="I690" s="5"/>
      <c r="J690" s="5"/>
      <c r="K690" s="31"/>
      <c r="L690" s="5"/>
      <c r="M690" s="5"/>
      <c r="N690" s="31"/>
    </row>
    <row r="691" spans="3:14" x14ac:dyDescent="0.3">
      <c r="C691" s="4"/>
      <c r="D691" s="4"/>
      <c r="E691" s="39"/>
      <c r="F691" s="24"/>
      <c r="G691" s="5"/>
      <c r="H691" s="31"/>
      <c r="I691" s="5"/>
      <c r="J691" s="5"/>
      <c r="K691" s="31"/>
      <c r="L691" s="5"/>
      <c r="M691" s="5"/>
      <c r="N691" s="31"/>
    </row>
    <row r="692" spans="3:14" x14ac:dyDescent="0.3">
      <c r="C692" s="4"/>
      <c r="D692" s="4"/>
      <c r="E692" s="39"/>
      <c r="F692" s="24"/>
      <c r="G692" s="5"/>
      <c r="H692" s="31"/>
      <c r="I692" s="5"/>
      <c r="J692" s="5"/>
      <c r="K692" s="31"/>
      <c r="L692" s="5"/>
      <c r="M692" s="5"/>
      <c r="N692" s="31"/>
    </row>
    <row r="693" spans="3:14" x14ac:dyDescent="0.3">
      <c r="C693" s="4"/>
      <c r="D693" s="4"/>
      <c r="E693" s="39"/>
      <c r="F693" s="24"/>
      <c r="G693" s="5"/>
      <c r="H693" s="31"/>
      <c r="I693" s="5"/>
      <c r="J693" s="5"/>
      <c r="K693" s="31"/>
      <c r="L693" s="5"/>
      <c r="M693" s="5"/>
      <c r="N693" s="31"/>
    </row>
    <row r="694" spans="3:14" x14ac:dyDescent="0.3">
      <c r="C694" s="4"/>
      <c r="D694" s="4"/>
      <c r="E694" s="39"/>
      <c r="F694" s="24"/>
      <c r="G694" s="5"/>
      <c r="H694" s="31"/>
      <c r="I694" s="5"/>
      <c r="J694" s="5"/>
      <c r="K694" s="31"/>
      <c r="L694" s="5"/>
      <c r="M694" s="5"/>
      <c r="N694" s="31"/>
    </row>
    <row r="695" spans="3:14" x14ac:dyDescent="0.3">
      <c r="C695" s="4"/>
      <c r="D695" s="4"/>
      <c r="E695" s="39"/>
      <c r="F695" s="24"/>
      <c r="G695" s="5"/>
      <c r="H695" s="31"/>
      <c r="I695" s="5"/>
      <c r="J695" s="5"/>
      <c r="K695" s="31"/>
      <c r="L695" s="5"/>
      <c r="M695" s="5"/>
      <c r="N695" s="31"/>
    </row>
    <row r="696" spans="3:14" x14ac:dyDescent="0.3">
      <c r="C696" s="4"/>
      <c r="D696" s="4"/>
      <c r="E696" s="39"/>
      <c r="F696" s="24"/>
      <c r="G696" s="5"/>
      <c r="H696" s="31"/>
      <c r="I696" s="5"/>
      <c r="J696" s="5"/>
      <c r="K696" s="31"/>
      <c r="L696" s="5"/>
      <c r="M696" s="5"/>
      <c r="N696" s="31"/>
    </row>
    <row r="697" spans="3:14" x14ac:dyDescent="0.3">
      <c r="C697" s="4"/>
      <c r="D697" s="4"/>
      <c r="E697" s="39"/>
      <c r="F697" s="24"/>
      <c r="G697" s="5"/>
      <c r="H697" s="31"/>
      <c r="I697" s="5"/>
      <c r="J697" s="5"/>
      <c r="K697" s="31"/>
      <c r="L697" s="5"/>
      <c r="M697" s="5"/>
      <c r="N697" s="31"/>
    </row>
    <row r="698" spans="3:14" x14ac:dyDescent="0.3">
      <c r="C698" s="4"/>
      <c r="D698" s="4"/>
      <c r="E698" s="39"/>
      <c r="F698" s="24"/>
      <c r="G698" s="5"/>
      <c r="H698" s="31"/>
      <c r="I698" s="5"/>
      <c r="J698" s="5"/>
      <c r="K698" s="31"/>
      <c r="L698" s="5"/>
      <c r="M698" s="5"/>
      <c r="N698" s="31"/>
    </row>
    <row r="699" spans="3:14" x14ac:dyDescent="0.3">
      <c r="C699" s="4"/>
      <c r="D699" s="4"/>
      <c r="E699" s="39"/>
      <c r="F699" s="24"/>
      <c r="G699" s="5"/>
      <c r="H699" s="31"/>
      <c r="I699" s="5"/>
      <c r="J699" s="5"/>
      <c r="K699" s="31"/>
      <c r="L699" s="5"/>
      <c r="M699" s="5"/>
      <c r="N699" s="31"/>
    </row>
    <row r="700" spans="3:14" x14ac:dyDescent="0.3">
      <c r="C700" s="4"/>
      <c r="D700" s="4"/>
      <c r="E700" s="39"/>
      <c r="F700" s="24"/>
      <c r="G700" s="5"/>
      <c r="H700" s="31"/>
      <c r="I700" s="5"/>
      <c r="J700" s="5"/>
      <c r="K700" s="31"/>
      <c r="L700" s="5"/>
      <c r="M700" s="5"/>
      <c r="N700" s="31"/>
    </row>
    <row r="701" spans="3:14" x14ac:dyDescent="0.3">
      <c r="C701" s="4"/>
      <c r="D701" s="4"/>
      <c r="E701" s="39"/>
      <c r="F701" s="24"/>
      <c r="G701" s="5"/>
      <c r="H701" s="31"/>
      <c r="I701" s="5"/>
      <c r="J701" s="5"/>
      <c r="K701" s="31"/>
      <c r="L701" s="5"/>
      <c r="M701" s="5"/>
      <c r="N701" s="31"/>
    </row>
    <row r="702" spans="3:14" x14ac:dyDescent="0.3">
      <c r="C702" s="4"/>
      <c r="D702" s="4"/>
      <c r="E702" s="39"/>
      <c r="F702" s="24"/>
      <c r="G702" s="5"/>
      <c r="H702" s="31"/>
      <c r="I702" s="5"/>
      <c r="J702" s="5"/>
      <c r="K702" s="31"/>
      <c r="L702" s="5"/>
      <c r="M702" s="5"/>
      <c r="N702" s="31"/>
    </row>
    <row r="703" spans="3:14" x14ac:dyDescent="0.3">
      <c r="C703" s="4"/>
      <c r="D703" s="4"/>
      <c r="E703" s="39"/>
      <c r="F703" s="24"/>
      <c r="G703" s="5"/>
      <c r="H703" s="31"/>
      <c r="I703" s="5"/>
      <c r="J703" s="5"/>
      <c r="K703" s="31"/>
      <c r="L703" s="5"/>
      <c r="M703" s="5"/>
      <c r="N703" s="31"/>
    </row>
    <row r="704" spans="3:14" x14ac:dyDescent="0.3">
      <c r="C704" s="4"/>
      <c r="D704" s="4"/>
      <c r="E704" s="39"/>
      <c r="F704" s="24"/>
      <c r="G704" s="5"/>
      <c r="H704" s="31"/>
      <c r="I704" s="5"/>
      <c r="J704" s="5"/>
      <c r="K704" s="31"/>
      <c r="L704" s="5"/>
      <c r="M704" s="5"/>
      <c r="N704" s="31"/>
    </row>
    <row r="705" spans="3:14" x14ac:dyDescent="0.3">
      <c r="C705" s="4"/>
      <c r="D705" s="4"/>
      <c r="E705" s="39"/>
      <c r="F705" s="24"/>
      <c r="G705" s="5"/>
      <c r="H705" s="31"/>
      <c r="I705" s="5"/>
      <c r="J705" s="5"/>
      <c r="K705" s="31"/>
      <c r="L705" s="5"/>
      <c r="M705" s="5"/>
      <c r="N705" s="31"/>
    </row>
    <row r="706" spans="3:14" x14ac:dyDescent="0.3">
      <c r="C706" s="4"/>
      <c r="D706" s="4"/>
      <c r="E706" s="39"/>
      <c r="F706" s="24"/>
      <c r="G706" s="5"/>
      <c r="H706" s="31"/>
      <c r="I706" s="5"/>
      <c r="J706" s="5"/>
      <c r="K706" s="31"/>
      <c r="L706" s="5"/>
      <c r="M706" s="5"/>
      <c r="N706" s="31"/>
    </row>
    <row r="707" spans="3:14" x14ac:dyDescent="0.3">
      <c r="C707" s="4"/>
      <c r="D707" s="4"/>
      <c r="E707" s="39"/>
      <c r="F707" s="24"/>
      <c r="G707" s="5"/>
      <c r="H707" s="31"/>
      <c r="I707" s="5"/>
      <c r="J707" s="5"/>
      <c r="K707" s="31"/>
      <c r="L707" s="5"/>
      <c r="M707" s="5"/>
      <c r="N707" s="31"/>
    </row>
    <row r="708" spans="3:14" x14ac:dyDescent="0.3">
      <c r="C708" s="4"/>
      <c r="D708" s="4"/>
      <c r="E708" s="39"/>
      <c r="F708" s="24"/>
      <c r="G708" s="5"/>
      <c r="H708" s="31"/>
      <c r="I708" s="5"/>
      <c r="J708" s="5"/>
      <c r="K708" s="31"/>
      <c r="L708" s="5"/>
      <c r="M708" s="5"/>
      <c r="N708" s="31"/>
    </row>
    <row r="709" spans="3:14" x14ac:dyDescent="0.3">
      <c r="C709" s="4"/>
      <c r="D709" s="4"/>
      <c r="E709" s="39"/>
      <c r="F709" s="24"/>
      <c r="G709" s="5"/>
      <c r="H709" s="31"/>
      <c r="I709" s="5"/>
      <c r="J709" s="5"/>
      <c r="K709" s="31"/>
      <c r="L709" s="5"/>
      <c r="M709" s="5"/>
      <c r="N709" s="31"/>
    </row>
    <row r="710" spans="3:14" x14ac:dyDescent="0.3">
      <c r="C710" s="4"/>
      <c r="D710" s="4"/>
      <c r="E710" s="39"/>
      <c r="F710" s="24"/>
      <c r="G710" s="5"/>
      <c r="H710" s="31"/>
      <c r="I710" s="5"/>
      <c r="J710" s="5"/>
      <c r="K710" s="31"/>
      <c r="L710" s="5"/>
      <c r="M710" s="5"/>
      <c r="N710" s="31"/>
    </row>
    <row r="711" spans="3:14" x14ac:dyDescent="0.3">
      <c r="C711" s="4"/>
      <c r="D711" s="4"/>
      <c r="E711" s="39"/>
      <c r="F711" s="24"/>
      <c r="G711" s="5"/>
      <c r="H711" s="31"/>
      <c r="I711" s="5"/>
      <c r="J711" s="5"/>
      <c r="K711" s="31"/>
      <c r="L711" s="5"/>
      <c r="M711" s="5"/>
      <c r="N711" s="31"/>
    </row>
    <row r="712" spans="3:14" x14ac:dyDescent="0.3">
      <c r="C712" s="4"/>
      <c r="D712" s="4"/>
      <c r="E712" s="39"/>
      <c r="F712" s="24"/>
      <c r="G712" s="5"/>
      <c r="H712" s="31"/>
      <c r="I712" s="5"/>
      <c r="J712" s="5"/>
      <c r="K712" s="31"/>
      <c r="L712" s="5"/>
      <c r="M712" s="5"/>
      <c r="N712" s="31"/>
    </row>
    <row r="713" spans="3:14" x14ac:dyDescent="0.3">
      <c r="C713" s="4"/>
      <c r="D713" s="4"/>
      <c r="E713" s="39"/>
      <c r="F713" s="24"/>
      <c r="G713" s="5"/>
      <c r="H713" s="31"/>
      <c r="I713" s="5"/>
      <c r="J713" s="5"/>
      <c r="K713" s="31"/>
      <c r="L713" s="5"/>
      <c r="M713" s="5"/>
      <c r="N713" s="31"/>
    </row>
    <row r="714" spans="3:14" x14ac:dyDescent="0.3">
      <c r="C714" s="4"/>
      <c r="D714" s="4"/>
      <c r="E714" s="39"/>
      <c r="F714" s="24"/>
      <c r="G714" s="5"/>
      <c r="H714" s="31"/>
      <c r="I714" s="5"/>
      <c r="J714" s="5"/>
      <c r="K714" s="31"/>
      <c r="L714" s="5"/>
      <c r="M714" s="5"/>
      <c r="N714" s="31"/>
    </row>
    <row r="715" spans="3:14" x14ac:dyDescent="0.3">
      <c r="C715" s="4"/>
      <c r="D715" s="4"/>
      <c r="E715" s="39"/>
      <c r="F715" s="24"/>
      <c r="G715" s="5"/>
      <c r="H715" s="31"/>
      <c r="I715" s="5"/>
      <c r="J715" s="5"/>
      <c r="K715" s="31"/>
      <c r="L715" s="5"/>
      <c r="M715" s="5"/>
      <c r="N715" s="31"/>
    </row>
    <row r="716" spans="3:14" x14ac:dyDescent="0.3">
      <c r="C716" s="4"/>
      <c r="D716" s="4"/>
      <c r="E716" s="39"/>
      <c r="F716" s="24"/>
      <c r="G716" s="5"/>
      <c r="H716" s="31"/>
      <c r="I716" s="5"/>
      <c r="J716" s="5"/>
      <c r="K716" s="31"/>
      <c r="L716" s="5"/>
      <c r="M716" s="5"/>
      <c r="N716" s="31"/>
    </row>
    <row r="717" spans="3:14" x14ac:dyDescent="0.3">
      <c r="C717" s="4"/>
      <c r="D717" s="4"/>
      <c r="E717" s="39"/>
      <c r="F717" s="24"/>
      <c r="G717" s="5"/>
      <c r="H717" s="31"/>
      <c r="I717" s="5"/>
      <c r="J717" s="5"/>
      <c r="K717" s="31"/>
      <c r="L717" s="5"/>
      <c r="M717" s="5"/>
      <c r="N717" s="31"/>
    </row>
    <row r="718" spans="3:14" x14ac:dyDescent="0.3">
      <c r="C718" s="4"/>
      <c r="D718" s="4"/>
      <c r="E718" s="39"/>
      <c r="F718" s="24"/>
      <c r="G718" s="5"/>
      <c r="H718" s="31"/>
      <c r="I718" s="5"/>
      <c r="J718" s="5"/>
      <c r="K718" s="31"/>
      <c r="L718" s="5"/>
      <c r="M718" s="5"/>
      <c r="N718" s="31"/>
    </row>
    <row r="719" spans="3:14" x14ac:dyDescent="0.3">
      <c r="C719" s="4"/>
      <c r="D719" s="4"/>
      <c r="E719" s="39"/>
      <c r="F719" s="24"/>
      <c r="G719" s="5"/>
      <c r="H719" s="31"/>
      <c r="I719" s="5"/>
      <c r="J719" s="5"/>
      <c r="K719" s="31"/>
      <c r="L719" s="5"/>
      <c r="M719" s="5"/>
      <c r="N719" s="31"/>
    </row>
    <row r="720" spans="3:14" x14ac:dyDescent="0.3">
      <c r="C720" s="4"/>
      <c r="D720" s="4"/>
      <c r="E720" s="39"/>
      <c r="F720" s="24"/>
      <c r="G720" s="5"/>
      <c r="H720" s="31"/>
      <c r="I720" s="5"/>
      <c r="J720" s="5"/>
      <c r="K720" s="31"/>
      <c r="L720" s="5"/>
      <c r="M720" s="5"/>
      <c r="N720" s="31"/>
    </row>
    <row r="721" spans="3:14" x14ac:dyDescent="0.3">
      <c r="C721" s="4"/>
      <c r="D721" s="4"/>
      <c r="E721" s="39"/>
      <c r="F721" s="24"/>
      <c r="G721" s="5"/>
      <c r="H721" s="31"/>
      <c r="I721" s="5"/>
      <c r="J721" s="5"/>
      <c r="K721" s="31"/>
      <c r="L721" s="5"/>
      <c r="M721" s="5"/>
      <c r="N721" s="31"/>
    </row>
    <row r="722" spans="3:14" x14ac:dyDescent="0.3">
      <c r="C722" s="4"/>
      <c r="D722" s="4"/>
      <c r="E722" s="39"/>
      <c r="F722" s="24"/>
      <c r="G722" s="5"/>
      <c r="H722" s="31"/>
      <c r="I722" s="5"/>
      <c r="J722" s="5"/>
      <c r="K722" s="31"/>
      <c r="L722" s="5"/>
      <c r="M722" s="5"/>
      <c r="N722" s="31"/>
    </row>
    <row r="723" spans="3:14" x14ac:dyDescent="0.3">
      <c r="C723" s="4"/>
      <c r="D723" s="4"/>
      <c r="E723" s="39"/>
      <c r="F723" s="24"/>
      <c r="G723" s="5"/>
      <c r="H723" s="31"/>
      <c r="I723" s="5"/>
      <c r="J723" s="5"/>
      <c r="K723" s="31"/>
      <c r="L723" s="5"/>
      <c r="M723" s="5"/>
      <c r="N723" s="31"/>
    </row>
    <row r="724" spans="3:14" x14ac:dyDescent="0.3">
      <c r="C724" s="4"/>
      <c r="D724" s="4"/>
      <c r="E724" s="39"/>
      <c r="F724" s="24"/>
      <c r="G724" s="5"/>
      <c r="H724" s="31"/>
      <c r="I724" s="5"/>
      <c r="J724" s="5"/>
      <c r="K724" s="31"/>
      <c r="L724" s="5"/>
      <c r="M724" s="5"/>
      <c r="N724" s="31"/>
    </row>
    <row r="725" spans="3:14" x14ac:dyDescent="0.3">
      <c r="C725" s="4"/>
      <c r="D725" s="4"/>
      <c r="E725" s="39"/>
      <c r="F725" s="24"/>
      <c r="G725" s="5"/>
      <c r="H725" s="31"/>
      <c r="I725" s="5"/>
      <c r="J725" s="5"/>
      <c r="K725" s="31"/>
      <c r="L725" s="5"/>
      <c r="M725" s="5"/>
      <c r="N725" s="31"/>
    </row>
    <row r="726" spans="3:14" x14ac:dyDescent="0.3">
      <c r="C726" s="4"/>
      <c r="D726" s="4"/>
      <c r="E726" s="39"/>
      <c r="F726" s="24"/>
      <c r="G726" s="5"/>
      <c r="H726" s="31"/>
      <c r="I726" s="5"/>
      <c r="J726" s="5"/>
      <c r="K726" s="31"/>
      <c r="L726" s="5"/>
      <c r="M726" s="5"/>
      <c r="N726" s="31"/>
    </row>
    <row r="727" spans="3:14" x14ac:dyDescent="0.3">
      <c r="C727" s="4"/>
      <c r="D727" s="4"/>
      <c r="E727" s="39"/>
      <c r="F727" s="24"/>
      <c r="G727" s="5"/>
      <c r="H727" s="31"/>
      <c r="I727" s="5"/>
      <c r="J727" s="5"/>
      <c r="K727" s="31"/>
      <c r="L727" s="5"/>
      <c r="M727" s="5"/>
      <c r="N727" s="31"/>
    </row>
    <row r="728" spans="3:14" x14ac:dyDescent="0.3">
      <c r="C728" s="4"/>
      <c r="D728" s="4"/>
      <c r="E728" s="39"/>
      <c r="F728" s="24"/>
      <c r="G728" s="5"/>
      <c r="H728" s="31"/>
      <c r="I728" s="5"/>
      <c r="J728" s="5"/>
      <c r="K728" s="31"/>
      <c r="L728" s="5"/>
      <c r="M728" s="5"/>
      <c r="N728" s="31"/>
    </row>
    <row r="729" spans="3:14" x14ac:dyDescent="0.3">
      <c r="C729" s="4"/>
      <c r="D729" s="4"/>
      <c r="E729" s="39"/>
      <c r="F729" s="24"/>
      <c r="G729" s="5"/>
      <c r="H729" s="31"/>
      <c r="I729" s="5"/>
      <c r="J729" s="5"/>
      <c r="K729" s="31"/>
      <c r="L729" s="5"/>
      <c r="M729" s="5"/>
      <c r="N729" s="31"/>
    </row>
    <row r="730" spans="3:14" x14ac:dyDescent="0.3">
      <c r="C730" s="4"/>
      <c r="D730" s="4"/>
      <c r="E730" s="39"/>
      <c r="F730" s="24"/>
      <c r="G730" s="5"/>
      <c r="H730" s="31"/>
      <c r="I730" s="5"/>
      <c r="J730" s="5"/>
      <c r="K730" s="31"/>
      <c r="L730" s="5"/>
      <c r="M730" s="5"/>
      <c r="N730" s="31"/>
    </row>
    <row r="731" spans="3:14" x14ac:dyDescent="0.3">
      <c r="C731" s="4"/>
      <c r="D731" s="4"/>
      <c r="E731" s="39"/>
      <c r="F731" s="24"/>
      <c r="G731" s="5"/>
      <c r="H731" s="31"/>
      <c r="I731" s="5"/>
      <c r="J731" s="5"/>
      <c r="K731" s="31"/>
      <c r="L731" s="5"/>
      <c r="M731" s="5"/>
      <c r="N731" s="31"/>
    </row>
    <row r="732" spans="3:14" x14ac:dyDescent="0.3">
      <c r="C732" s="4"/>
      <c r="D732" s="4"/>
      <c r="E732" s="39"/>
      <c r="F732" s="24"/>
      <c r="G732" s="5"/>
      <c r="H732" s="31"/>
      <c r="I732" s="5"/>
      <c r="J732" s="5"/>
      <c r="K732" s="31"/>
      <c r="L732" s="5"/>
      <c r="M732" s="5"/>
      <c r="N732" s="31"/>
    </row>
    <row r="733" spans="3:14" x14ac:dyDescent="0.3">
      <c r="C733" s="4"/>
      <c r="D733" s="4"/>
      <c r="E733" s="39"/>
      <c r="F733" s="24"/>
      <c r="G733" s="5"/>
      <c r="H733" s="31"/>
      <c r="I733" s="5"/>
      <c r="J733" s="5"/>
      <c r="K733" s="31"/>
      <c r="L733" s="5"/>
      <c r="M733" s="5"/>
      <c r="N733" s="31"/>
    </row>
    <row r="734" spans="3:14" x14ac:dyDescent="0.3">
      <c r="C734" s="4"/>
      <c r="D734" s="4"/>
      <c r="E734" s="39"/>
      <c r="F734" s="24"/>
      <c r="G734" s="5"/>
      <c r="H734" s="31"/>
      <c r="I734" s="5"/>
      <c r="J734" s="5"/>
      <c r="K734" s="31"/>
      <c r="L734" s="5"/>
      <c r="M734" s="5"/>
      <c r="N734" s="31"/>
    </row>
    <row r="735" spans="3:14" x14ac:dyDescent="0.3">
      <c r="C735" s="4"/>
      <c r="D735" s="4"/>
      <c r="E735" s="39"/>
      <c r="F735" s="24"/>
      <c r="G735" s="5"/>
      <c r="H735" s="31"/>
      <c r="I735" s="5"/>
      <c r="J735" s="5"/>
      <c r="K735" s="31"/>
      <c r="L735" s="5"/>
      <c r="M735" s="5"/>
      <c r="N735" s="31"/>
    </row>
    <row r="736" spans="3:14" x14ac:dyDescent="0.3">
      <c r="C736" s="4"/>
      <c r="D736" s="4"/>
      <c r="E736" s="39"/>
      <c r="F736" s="24"/>
      <c r="G736" s="5"/>
      <c r="H736" s="31"/>
      <c r="I736" s="5"/>
      <c r="J736" s="5"/>
      <c r="K736" s="31"/>
      <c r="L736" s="5"/>
      <c r="M736" s="5"/>
      <c r="N736" s="31"/>
    </row>
    <row r="737" spans="3:14" x14ac:dyDescent="0.3">
      <c r="C737" s="4"/>
      <c r="D737" s="4"/>
      <c r="E737" s="39"/>
      <c r="F737" s="24"/>
      <c r="G737" s="5"/>
      <c r="H737" s="31"/>
      <c r="I737" s="5"/>
      <c r="J737" s="5"/>
      <c r="K737" s="31"/>
      <c r="L737" s="5"/>
      <c r="M737" s="5"/>
      <c r="N737" s="31"/>
    </row>
    <row r="738" spans="3:14" x14ac:dyDescent="0.3">
      <c r="C738" s="4"/>
      <c r="D738" s="4"/>
      <c r="E738" s="39"/>
      <c r="F738" s="24"/>
      <c r="G738" s="5"/>
      <c r="H738" s="31"/>
      <c r="I738" s="5"/>
      <c r="J738" s="5"/>
      <c r="K738" s="31"/>
      <c r="L738" s="5"/>
      <c r="M738" s="5"/>
      <c r="N738" s="31"/>
    </row>
    <row r="739" spans="3:14" x14ac:dyDescent="0.3">
      <c r="C739" s="4"/>
      <c r="D739" s="4"/>
      <c r="E739" s="39"/>
      <c r="F739" s="24"/>
      <c r="G739" s="5"/>
      <c r="H739" s="31"/>
      <c r="I739" s="5"/>
      <c r="J739" s="5"/>
      <c r="K739" s="31"/>
      <c r="L739" s="5"/>
      <c r="M739" s="5"/>
      <c r="N739" s="31"/>
    </row>
    <row r="740" spans="3:14" x14ac:dyDescent="0.3">
      <c r="C740" s="4"/>
      <c r="D740" s="4"/>
      <c r="E740" s="39"/>
      <c r="F740" s="24"/>
      <c r="G740" s="5"/>
      <c r="H740" s="31"/>
      <c r="I740" s="5"/>
      <c r="J740" s="5"/>
      <c r="K740" s="31"/>
      <c r="L740" s="5"/>
      <c r="M740" s="5"/>
      <c r="N740" s="31"/>
    </row>
    <row r="741" spans="3:14" x14ac:dyDescent="0.3">
      <c r="C741" s="4"/>
      <c r="D741" s="4"/>
      <c r="E741" s="39"/>
      <c r="F741" s="24"/>
      <c r="G741" s="5"/>
      <c r="H741" s="31"/>
      <c r="I741" s="5"/>
      <c r="J741" s="5"/>
      <c r="K741" s="31"/>
      <c r="L741" s="5"/>
      <c r="M741" s="5"/>
      <c r="N741" s="31"/>
    </row>
    <row r="742" spans="3:14" x14ac:dyDescent="0.3">
      <c r="C742" s="4"/>
      <c r="D742" s="4"/>
      <c r="E742" s="39"/>
      <c r="F742" s="24"/>
      <c r="G742" s="5"/>
      <c r="H742" s="31"/>
      <c r="I742" s="5"/>
      <c r="J742" s="5"/>
      <c r="K742" s="31"/>
      <c r="L742" s="5"/>
      <c r="M742" s="5"/>
      <c r="N742" s="31"/>
    </row>
    <row r="743" spans="3:14" x14ac:dyDescent="0.3">
      <c r="C743" s="4"/>
      <c r="D743" s="4"/>
      <c r="E743" s="39"/>
      <c r="F743" s="24"/>
      <c r="G743" s="5"/>
      <c r="H743" s="31"/>
      <c r="I743" s="5"/>
      <c r="J743" s="5"/>
      <c r="K743" s="31"/>
      <c r="L743" s="5"/>
      <c r="M743" s="5"/>
      <c r="N743" s="31"/>
    </row>
    <row r="744" spans="3:14" x14ac:dyDescent="0.3">
      <c r="C744" s="4"/>
      <c r="D744" s="4"/>
      <c r="E744" s="39"/>
      <c r="F744" s="24"/>
      <c r="G744" s="5"/>
      <c r="H744" s="31"/>
      <c r="I744" s="5"/>
      <c r="J744" s="5"/>
      <c r="K744" s="31"/>
      <c r="L744" s="5"/>
      <c r="M744" s="5"/>
      <c r="N744" s="31"/>
    </row>
    <row r="745" spans="3:14" x14ac:dyDescent="0.3">
      <c r="C745" s="4"/>
      <c r="D745" s="4"/>
      <c r="E745" s="39"/>
      <c r="F745" s="24"/>
      <c r="G745" s="5"/>
      <c r="H745" s="31"/>
      <c r="I745" s="5"/>
      <c r="J745" s="5"/>
      <c r="K745" s="31"/>
      <c r="L745" s="5"/>
      <c r="M745" s="5"/>
      <c r="N745" s="31"/>
    </row>
    <row r="746" spans="3:14" x14ac:dyDescent="0.3">
      <c r="C746" s="4"/>
      <c r="D746" s="4"/>
      <c r="E746" s="39"/>
      <c r="F746" s="24"/>
      <c r="G746" s="5"/>
      <c r="H746" s="31"/>
      <c r="I746" s="5"/>
      <c r="J746" s="5"/>
      <c r="K746" s="31"/>
      <c r="L746" s="5"/>
      <c r="M746" s="5"/>
      <c r="N746" s="31"/>
    </row>
    <row r="747" spans="3:14" x14ac:dyDescent="0.3">
      <c r="C747" s="4"/>
      <c r="D747" s="4"/>
      <c r="E747" s="39"/>
      <c r="F747" s="24"/>
      <c r="G747" s="5"/>
      <c r="H747" s="31"/>
      <c r="I747" s="5"/>
      <c r="J747" s="5"/>
      <c r="K747" s="31"/>
      <c r="L747" s="5"/>
      <c r="M747" s="5"/>
      <c r="N747" s="31"/>
    </row>
    <row r="748" spans="3:14" x14ac:dyDescent="0.3">
      <c r="C748" s="4"/>
      <c r="D748" s="4"/>
      <c r="E748" s="39"/>
      <c r="F748" s="24"/>
      <c r="G748" s="5"/>
      <c r="H748" s="31"/>
      <c r="I748" s="5"/>
      <c r="J748" s="5"/>
      <c r="K748" s="31"/>
      <c r="L748" s="5"/>
      <c r="M748" s="5"/>
      <c r="N748" s="31"/>
    </row>
    <row r="749" spans="3:14" x14ac:dyDescent="0.3">
      <c r="C749" s="4"/>
      <c r="D749" s="4"/>
      <c r="E749" s="39"/>
      <c r="F749" s="24"/>
      <c r="G749" s="5"/>
      <c r="H749" s="31"/>
      <c r="I749" s="5"/>
      <c r="J749" s="5"/>
      <c r="K749" s="31"/>
      <c r="L749" s="5"/>
      <c r="M749" s="5"/>
      <c r="N749" s="31"/>
    </row>
    <row r="750" spans="3:14" x14ac:dyDescent="0.3">
      <c r="C750" s="4"/>
      <c r="D750" s="4"/>
      <c r="E750" s="39"/>
      <c r="F750" s="24"/>
      <c r="G750" s="5"/>
      <c r="H750" s="31"/>
      <c r="I750" s="5"/>
      <c r="J750" s="5"/>
      <c r="K750" s="31"/>
      <c r="L750" s="5"/>
      <c r="M750" s="5"/>
      <c r="N750" s="31"/>
    </row>
    <row r="751" spans="3:14" x14ac:dyDescent="0.3">
      <c r="C751" s="4"/>
      <c r="D751" s="4"/>
      <c r="E751" s="39"/>
      <c r="F751" s="24"/>
      <c r="G751" s="5"/>
      <c r="H751" s="31"/>
      <c r="I751" s="5"/>
      <c r="J751" s="5"/>
      <c r="K751" s="31"/>
      <c r="L751" s="5"/>
      <c r="M751" s="5"/>
      <c r="N751" s="31"/>
    </row>
    <row r="752" spans="3:14" x14ac:dyDescent="0.3">
      <c r="C752" s="4"/>
      <c r="D752" s="4"/>
      <c r="E752" s="39"/>
      <c r="F752" s="24"/>
      <c r="G752" s="5"/>
      <c r="H752" s="31"/>
      <c r="I752" s="5"/>
      <c r="J752" s="5"/>
      <c r="K752" s="31"/>
      <c r="L752" s="5"/>
      <c r="M752" s="5"/>
      <c r="N752" s="31"/>
    </row>
    <row r="753" spans="3:14" x14ac:dyDescent="0.3">
      <c r="C753" s="4"/>
      <c r="D753" s="4"/>
      <c r="E753" s="39"/>
      <c r="F753" s="24"/>
      <c r="G753" s="5"/>
      <c r="H753" s="31"/>
      <c r="I753" s="5"/>
      <c r="J753" s="5"/>
      <c r="K753" s="31"/>
      <c r="L753" s="5"/>
      <c r="M753" s="5"/>
      <c r="N753" s="31"/>
    </row>
    <row r="754" spans="3:14" x14ac:dyDescent="0.3">
      <c r="C754" s="4"/>
      <c r="D754" s="4"/>
      <c r="E754" s="39"/>
      <c r="F754" s="24"/>
      <c r="G754" s="5"/>
      <c r="H754" s="31"/>
      <c r="I754" s="5"/>
      <c r="J754" s="5"/>
      <c r="K754" s="31"/>
      <c r="L754" s="5"/>
      <c r="M754" s="5"/>
      <c r="N754" s="31"/>
    </row>
    <row r="755" spans="3:14" x14ac:dyDescent="0.3">
      <c r="C755" s="4"/>
      <c r="D755" s="4"/>
      <c r="E755" s="39"/>
      <c r="F755" s="24"/>
      <c r="G755" s="5"/>
      <c r="H755" s="31"/>
      <c r="I755" s="5"/>
      <c r="J755" s="5"/>
      <c r="K755" s="31"/>
      <c r="L755" s="5"/>
      <c r="M755" s="5"/>
      <c r="N755" s="31"/>
    </row>
    <row r="756" spans="3:14" x14ac:dyDescent="0.3">
      <c r="C756" s="4"/>
      <c r="D756" s="4"/>
      <c r="E756" s="39"/>
      <c r="F756" s="24"/>
      <c r="G756" s="5"/>
      <c r="H756" s="31"/>
      <c r="I756" s="5"/>
      <c r="J756" s="5"/>
      <c r="K756" s="31"/>
      <c r="L756" s="5"/>
      <c r="M756" s="5"/>
      <c r="N756" s="31"/>
    </row>
    <row r="757" spans="3:14" x14ac:dyDescent="0.3">
      <c r="C757" s="4"/>
      <c r="D757" s="4"/>
      <c r="E757" s="39"/>
      <c r="F757" s="24"/>
      <c r="G757" s="5"/>
      <c r="H757" s="31"/>
      <c r="I757" s="5"/>
      <c r="J757" s="5"/>
      <c r="K757" s="31"/>
      <c r="L757" s="5"/>
      <c r="M757" s="5"/>
      <c r="N757" s="31"/>
    </row>
    <row r="758" spans="3:14" x14ac:dyDescent="0.3">
      <c r="C758" s="4"/>
      <c r="D758" s="4"/>
      <c r="E758" s="39"/>
      <c r="F758" s="24"/>
      <c r="G758" s="5"/>
      <c r="H758" s="31"/>
      <c r="I758" s="5"/>
      <c r="J758" s="5"/>
      <c r="K758" s="31"/>
      <c r="L758" s="5"/>
      <c r="M758" s="5"/>
      <c r="N758" s="31"/>
    </row>
    <row r="759" spans="3:14" x14ac:dyDescent="0.3">
      <c r="C759" s="4"/>
      <c r="D759" s="4"/>
      <c r="E759" s="39"/>
      <c r="F759" s="24"/>
      <c r="G759" s="5"/>
      <c r="H759" s="31"/>
      <c r="I759" s="5"/>
      <c r="J759" s="5"/>
      <c r="K759" s="31"/>
      <c r="L759" s="5"/>
      <c r="M759" s="5"/>
      <c r="N759" s="31"/>
    </row>
    <row r="760" spans="3:14" x14ac:dyDescent="0.3">
      <c r="C760" s="4"/>
      <c r="D760" s="4"/>
      <c r="E760" s="39"/>
      <c r="F760" s="24"/>
      <c r="G760" s="5"/>
      <c r="H760" s="31"/>
      <c r="I760" s="5"/>
      <c r="J760" s="5"/>
      <c r="K760" s="31"/>
      <c r="L760" s="5"/>
      <c r="M760" s="5"/>
      <c r="N760" s="31"/>
    </row>
    <row r="761" spans="3:14" x14ac:dyDescent="0.3">
      <c r="C761" s="4"/>
      <c r="D761" s="4"/>
      <c r="E761" s="39"/>
      <c r="F761" s="24"/>
      <c r="G761" s="5"/>
      <c r="H761" s="31"/>
      <c r="I761" s="5"/>
      <c r="J761" s="5"/>
      <c r="K761" s="31"/>
      <c r="L761" s="5"/>
      <c r="M761" s="5"/>
      <c r="N761" s="31"/>
    </row>
    <row r="762" spans="3:14" x14ac:dyDescent="0.3">
      <c r="C762" s="4"/>
      <c r="D762" s="4"/>
      <c r="E762" s="39"/>
      <c r="F762" s="24"/>
      <c r="G762" s="5"/>
      <c r="H762" s="31"/>
      <c r="I762" s="5"/>
      <c r="J762" s="5"/>
      <c r="K762" s="31"/>
      <c r="L762" s="5"/>
      <c r="M762" s="5"/>
      <c r="N762" s="31"/>
    </row>
    <row r="763" spans="3:14" x14ac:dyDescent="0.3">
      <c r="C763" s="4"/>
      <c r="D763" s="4"/>
      <c r="E763" s="39"/>
      <c r="F763" s="24"/>
      <c r="G763" s="5"/>
      <c r="H763" s="31"/>
      <c r="I763" s="5"/>
      <c r="J763" s="5"/>
      <c r="K763" s="31"/>
      <c r="L763" s="5"/>
      <c r="M763" s="5"/>
      <c r="N763" s="31"/>
    </row>
    <row r="764" spans="3:14" x14ac:dyDescent="0.3">
      <c r="C764" s="4"/>
      <c r="D764" s="4"/>
      <c r="E764" s="39"/>
      <c r="F764" s="24"/>
      <c r="G764" s="5"/>
      <c r="H764" s="31"/>
      <c r="I764" s="5"/>
      <c r="J764" s="5"/>
      <c r="K764" s="31"/>
      <c r="L764" s="5"/>
      <c r="M764" s="5"/>
      <c r="N764" s="31"/>
    </row>
    <row r="765" spans="3:14" x14ac:dyDescent="0.3">
      <c r="C765" s="4"/>
      <c r="D765" s="4"/>
      <c r="E765" s="39"/>
      <c r="F765" s="24"/>
      <c r="G765" s="5"/>
      <c r="H765" s="31"/>
      <c r="I765" s="5"/>
      <c r="J765" s="5"/>
      <c r="K765" s="31"/>
      <c r="L765" s="5"/>
      <c r="M765" s="5"/>
      <c r="N765" s="31"/>
    </row>
    <row r="766" spans="3:14" x14ac:dyDescent="0.3">
      <c r="C766" s="4"/>
      <c r="D766" s="4"/>
      <c r="E766" s="39"/>
      <c r="F766" s="24"/>
      <c r="G766" s="5"/>
      <c r="H766" s="31"/>
      <c r="I766" s="5"/>
      <c r="J766" s="5"/>
      <c r="K766" s="31"/>
      <c r="L766" s="5"/>
      <c r="M766" s="5"/>
      <c r="N766" s="31"/>
    </row>
    <row r="767" spans="3:14" x14ac:dyDescent="0.3">
      <c r="C767" s="4"/>
      <c r="D767" s="4"/>
      <c r="E767" s="39"/>
      <c r="F767" s="24"/>
      <c r="G767" s="5"/>
      <c r="H767" s="31"/>
      <c r="I767" s="5"/>
      <c r="J767" s="5"/>
      <c r="K767" s="31"/>
      <c r="L767" s="5"/>
      <c r="M767" s="5"/>
      <c r="N767" s="31"/>
    </row>
    <row r="768" spans="3:14" x14ac:dyDescent="0.3">
      <c r="C768" s="4"/>
      <c r="D768" s="4"/>
      <c r="E768" s="39"/>
      <c r="F768" s="24"/>
      <c r="G768" s="5"/>
      <c r="H768" s="31"/>
      <c r="I768" s="5"/>
      <c r="J768" s="5"/>
      <c r="K768" s="31"/>
      <c r="L768" s="5"/>
      <c r="M768" s="5"/>
      <c r="N768" s="31"/>
    </row>
    <row r="769" spans="3:14" x14ac:dyDescent="0.3">
      <c r="C769" s="4"/>
      <c r="D769" s="4"/>
      <c r="E769" s="39"/>
      <c r="F769" s="24"/>
      <c r="G769" s="5"/>
      <c r="H769" s="31"/>
      <c r="I769" s="5"/>
      <c r="J769" s="5"/>
      <c r="K769" s="31"/>
      <c r="L769" s="5"/>
      <c r="M769" s="5"/>
      <c r="N769" s="31"/>
    </row>
    <row r="770" spans="3:14" x14ac:dyDescent="0.3">
      <c r="C770" s="4"/>
      <c r="D770" s="4"/>
      <c r="E770" s="39"/>
      <c r="F770" s="24"/>
      <c r="G770" s="5"/>
      <c r="H770" s="31"/>
      <c r="I770" s="5"/>
      <c r="J770" s="5"/>
      <c r="K770" s="31"/>
      <c r="L770" s="5"/>
      <c r="M770" s="5"/>
      <c r="N770" s="31"/>
    </row>
    <row r="771" spans="3:14" x14ac:dyDescent="0.3">
      <c r="C771" s="4"/>
      <c r="D771" s="4"/>
      <c r="E771" s="39"/>
      <c r="F771" s="24"/>
      <c r="G771" s="5"/>
      <c r="H771" s="31"/>
      <c r="I771" s="5"/>
      <c r="J771" s="5"/>
      <c r="K771" s="31"/>
      <c r="L771" s="5"/>
      <c r="M771" s="5"/>
      <c r="N771" s="31"/>
    </row>
    <row r="772" spans="3:14" x14ac:dyDescent="0.3">
      <c r="C772" s="4"/>
      <c r="D772" s="4"/>
      <c r="E772" s="39"/>
      <c r="F772" s="24"/>
      <c r="G772" s="5"/>
      <c r="H772" s="31"/>
      <c r="I772" s="5"/>
      <c r="J772" s="5"/>
      <c r="K772" s="31"/>
      <c r="L772" s="5"/>
      <c r="M772" s="5"/>
      <c r="N772" s="31"/>
    </row>
    <row r="773" spans="3:14" x14ac:dyDescent="0.3">
      <c r="C773" s="4"/>
      <c r="D773" s="4"/>
      <c r="E773" s="39"/>
      <c r="F773" s="24"/>
      <c r="G773" s="5"/>
      <c r="H773" s="31"/>
      <c r="I773" s="5"/>
      <c r="J773" s="5"/>
      <c r="K773" s="31"/>
      <c r="L773" s="5"/>
      <c r="M773" s="5"/>
      <c r="N773" s="31"/>
    </row>
    <row r="774" spans="3:14" x14ac:dyDescent="0.3">
      <c r="C774" s="4"/>
      <c r="D774" s="4"/>
      <c r="E774" s="39"/>
      <c r="F774" s="24"/>
      <c r="G774" s="5"/>
      <c r="H774" s="31"/>
      <c r="I774" s="5"/>
      <c r="J774" s="5"/>
      <c r="K774" s="31"/>
      <c r="L774" s="5"/>
      <c r="M774" s="5"/>
      <c r="N774" s="31"/>
    </row>
    <row r="775" spans="3:14" x14ac:dyDescent="0.3">
      <c r="C775" s="4"/>
      <c r="D775" s="4"/>
      <c r="E775" s="39"/>
      <c r="F775" s="24"/>
      <c r="G775" s="5"/>
      <c r="H775" s="31"/>
      <c r="I775" s="5"/>
      <c r="J775" s="5"/>
      <c r="K775" s="31"/>
      <c r="L775" s="5"/>
      <c r="M775" s="5"/>
      <c r="N775" s="31"/>
    </row>
    <row r="776" spans="3:14" x14ac:dyDescent="0.3">
      <c r="C776" s="4"/>
      <c r="D776" s="4"/>
      <c r="E776" s="39"/>
      <c r="F776" s="24"/>
      <c r="G776" s="5"/>
      <c r="H776" s="31"/>
      <c r="I776" s="5"/>
      <c r="J776" s="5"/>
      <c r="K776" s="31"/>
      <c r="L776" s="5"/>
      <c r="M776" s="5"/>
      <c r="N776" s="31"/>
    </row>
    <row r="777" spans="3:14" x14ac:dyDescent="0.3">
      <c r="C777" s="4"/>
      <c r="D777" s="4"/>
      <c r="E777" s="39"/>
      <c r="F777" s="24"/>
      <c r="G777" s="5"/>
      <c r="H777" s="31"/>
      <c r="I777" s="5"/>
      <c r="J777" s="5"/>
      <c r="K777" s="31"/>
      <c r="L777" s="5"/>
      <c r="M777" s="5"/>
      <c r="N777" s="31"/>
    </row>
    <row r="778" spans="3:14" x14ac:dyDescent="0.3">
      <c r="C778" s="4"/>
      <c r="D778" s="4"/>
      <c r="E778" s="39"/>
      <c r="F778" s="24"/>
      <c r="G778" s="5"/>
      <c r="H778" s="31"/>
      <c r="I778" s="5"/>
      <c r="J778" s="5"/>
      <c r="K778" s="31"/>
      <c r="L778" s="5"/>
      <c r="M778" s="5"/>
      <c r="N778" s="31"/>
    </row>
    <row r="779" spans="3:14" x14ac:dyDescent="0.3">
      <c r="C779" s="4"/>
      <c r="D779" s="4"/>
      <c r="E779" s="39"/>
      <c r="F779" s="24"/>
      <c r="G779" s="5"/>
      <c r="H779" s="31"/>
      <c r="I779" s="5"/>
      <c r="J779" s="5"/>
      <c r="K779" s="31"/>
      <c r="L779" s="5"/>
      <c r="M779" s="5"/>
      <c r="N779" s="31"/>
    </row>
    <row r="780" spans="3:14" x14ac:dyDescent="0.3">
      <c r="C780" s="4"/>
      <c r="D780" s="4"/>
      <c r="E780" s="39"/>
      <c r="F780" s="24"/>
      <c r="G780" s="5"/>
      <c r="H780" s="31"/>
      <c r="I780" s="5"/>
      <c r="J780" s="5"/>
      <c r="K780" s="31"/>
      <c r="L780" s="5"/>
      <c r="M780" s="5"/>
      <c r="N780" s="31"/>
    </row>
    <row r="781" spans="3:14" x14ac:dyDescent="0.3">
      <c r="C781" s="4"/>
      <c r="D781" s="4"/>
      <c r="E781" s="39"/>
      <c r="F781" s="24"/>
      <c r="G781" s="5"/>
      <c r="H781" s="31"/>
      <c r="I781" s="5"/>
      <c r="J781" s="5"/>
      <c r="K781" s="31"/>
      <c r="L781" s="5"/>
      <c r="M781" s="5"/>
      <c r="N781" s="31"/>
    </row>
    <row r="782" spans="3:14" x14ac:dyDescent="0.3">
      <c r="C782" s="4"/>
      <c r="D782" s="4"/>
      <c r="E782" s="39"/>
      <c r="F782" s="24"/>
      <c r="G782" s="5"/>
      <c r="H782" s="31"/>
      <c r="I782" s="5"/>
      <c r="J782" s="5"/>
      <c r="K782" s="31"/>
      <c r="L782" s="5"/>
      <c r="M782" s="5"/>
      <c r="N782" s="31"/>
    </row>
    <row r="783" spans="3:14" x14ac:dyDescent="0.3">
      <c r="C783" s="4"/>
      <c r="D783" s="4"/>
      <c r="E783" s="39"/>
      <c r="F783" s="24"/>
      <c r="G783" s="5"/>
      <c r="H783" s="31"/>
      <c r="I783" s="5"/>
      <c r="J783" s="5"/>
      <c r="K783" s="31"/>
      <c r="L783" s="5"/>
      <c r="M783" s="5"/>
      <c r="N783" s="31"/>
    </row>
    <row r="784" spans="3:14" x14ac:dyDescent="0.3">
      <c r="C784" s="4"/>
      <c r="D784" s="4"/>
      <c r="E784" s="39"/>
      <c r="F784" s="24"/>
      <c r="G784" s="5"/>
      <c r="H784" s="31"/>
      <c r="I784" s="5"/>
      <c r="J784" s="5"/>
      <c r="K784" s="31"/>
      <c r="L784" s="5"/>
      <c r="M784" s="5"/>
      <c r="N784" s="31"/>
    </row>
    <row r="785" spans="3:14" x14ac:dyDescent="0.3">
      <c r="C785" s="4"/>
      <c r="D785" s="4"/>
      <c r="E785" s="39"/>
      <c r="F785" s="24"/>
      <c r="G785" s="5"/>
      <c r="H785" s="31"/>
      <c r="I785" s="5"/>
      <c r="J785" s="5"/>
      <c r="K785" s="31"/>
      <c r="L785" s="5"/>
      <c r="M785" s="5"/>
      <c r="N785" s="31"/>
    </row>
    <row r="786" spans="3:14" x14ac:dyDescent="0.3">
      <c r="C786" s="4"/>
      <c r="D786" s="4"/>
      <c r="E786" s="39"/>
      <c r="F786" s="24"/>
      <c r="G786" s="5"/>
      <c r="H786" s="31"/>
      <c r="I786" s="5"/>
      <c r="J786" s="5"/>
      <c r="K786" s="31"/>
      <c r="L786" s="5"/>
      <c r="M786" s="5"/>
      <c r="N786" s="31"/>
    </row>
    <row r="787" spans="3:14" x14ac:dyDescent="0.3">
      <c r="C787" s="4"/>
      <c r="D787" s="4"/>
      <c r="E787" s="39"/>
      <c r="F787" s="24"/>
      <c r="G787" s="5"/>
      <c r="H787" s="31"/>
      <c r="I787" s="5"/>
      <c r="J787" s="5"/>
      <c r="K787" s="31"/>
      <c r="L787" s="5"/>
      <c r="M787" s="5"/>
      <c r="N787" s="31"/>
    </row>
    <row r="788" spans="3:14" x14ac:dyDescent="0.3">
      <c r="C788" s="4"/>
      <c r="D788" s="4"/>
      <c r="E788" s="39"/>
      <c r="F788" s="24"/>
      <c r="G788" s="5"/>
      <c r="H788" s="31"/>
      <c r="I788" s="5"/>
      <c r="J788" s="5"/>
      <c r="K788" s="31"/>
      <c r="L788" s="5"/>
      <c r="M788" s="5"/>
      <c r="N788" s="31"/>
    </row>
    <row r="789" spans="3:14" x14ac:dyDescent="0.3">
      <c r="C789" s="4"/>
      <c r="D789" s="4"/>
      <c r="E789" s="39"/>
      <c r="F789" s="24"/>
      <c r="G789" s="5"/>
      <c r="H789" s="31"/>
      <c r="I789" s="5"/>
      <c r="J789" s="5"/>
      <c r="K789" s="31"/>
      <c r="L789" s="5"/>
      <c r="M789" s="5"/>
      <c r="N789" s="31"/>
    </row>
    <row r="790" spans="3:14" x14ac:dyDescent="0.3">
      <c r="C790" s="4"/>
      <c r="D790" s="4"/>
      <c r="E790" s="39"/>
      <c r="F790" s="24"/>
      <c r="G790" s="5"/>
      <c r="H790" s="31"/>
      <c r="I790" s="5"/>
      <c r="J790" s="5"/>
      <c r="K790" s="31"/>
      <c r="L790" s="5"/>
      <c r="M790" s="5"/>
      <c r="N790" s="31"/>
    </row>
    <row r="791" spans="3:14" x14ac:dyDescent="0.3">
      <c r="C791" s="4"/>
      <c r="D791" s="4"/>
      <c r="E791" s="39"/>
      <c r="F791" s="24"/>
      <c r="G791" s="5"/>
      <c r="H791" s="31"/>
      <c r="I791" s="5"/>
      <c r="J791" s="5"/>
      <c r="K791" s="31"/>
      <c r="L791" s="5"/>
      <c r="M791" s="5"/>
      <c r="N791" s="31"/>
    </row>
    <row r="792" spans="3:14" x14ac:dyDescent="0.3">
      <c r="C792" s="4"/>
      <c r="D792" s="4"/>
      <c r="E792" s="39"/>
      <c r="F792" s="24"/>
      <c r="G792" s="5"/>
      <c r="H792" s="31"/>
      <c r="I792" s="5"/>
      <c r="J792" s="5"/>
      <c r="K792" s="31"/>
      <c r="L792" s="5"/>
      <c r="M792" s="5"/>
      <c r="N792" s="31"/>
    </row>
    <row r="793" spans="3:14" x14ac:dyDescent="0.3">
      <c r="C793" s="4"/>
      <c r="D793" s="4"/>
      <c r="E793" s="39"/>
      <c r="F793" s="24"/>
      <c r="G793" s="5"/>
      <c r="H793" s="31"/>
      <c r="I793" s="5"/>
      <c r="J793" s="5"/>
      <c r="K793" s="31"/>
      <c r="L793" s="5"/>
      <c r="M793" s="5"/>
      <c r="N793" s="31"/>
    </row>
    <row r="794" spans="3:14" x14ac:dyDescent="0.3">
      <c r="C794" s="4"/>
      <c r="D794" s="4"/>
      <c r="E794" s="39"/>
      <c r="F794" s="24"/>
      <c r="G794" s="5"/>
      <c r="H794" s="31"/>
      <c r="I794" s="5"/>
      <c r="J794" s="5"/>
      <c r="K794" s="31"/>
      <c r="L794" s="5"/>
      <c r="M794" s="5"/>
      <c r="N794" s="31"/>
    </row>
    <row r="795" spans="3:14" x14ac:dyDescent="0.3">
      <c r="C795" s="4"/>
      <c r="D795" s="4"/>
      <c r="E795" s="39"/>
      <c r="F795" s="24"/>
      <c r="G795" s="5"/>
      <c r="H795" s="31"/>
      <c r="I795" s="5"/>
      <c r="J795" s="5"/>
      <c r="K795" s="31"/>
      <c r="L795" s="5"/>
      <c r="M795" s="5"/>
      <c r="N795" s="31"/>
    </row>
    <row r="796" spans="3:14" x14ac:dyDescent="0.3">
      <c r="C796" s="4"/>
      <c r="D796" s="4"/>
      <c r="E796" s="39"/>
      <c r="F796" s="24"/>
      <c r="G796" s="5"/>
      <c r="H796" s="31"/>
      <c r="I796" s="5"/>
      <c r="J796" s="5"/>
      <c r="K796" s="31"/>
      <c r="L796" s="5"/>
      <c r="M796" s="5"/>
      <c r="N796" s="31"/>
    </row>
    <row r="797" spans="3:14" x14ac:dyDescent="0.3">
      <c r="C797" s="4"/>
      <c r="D797" s="4"/>
      <c r="E797" s="39"/>
      <c r="F797" s="24"/>
      <c r="G797" s="5"/>
      <c r="H797" s="31"/>
      <c r="I797" s="5"/>
      <c r="J797" s="5"/>
      <c r="K797" s="31"/>
      <c r="L797" s="5"/>
      <c r="M797" s="5"/>
      <c r="N797" s="31"/>
    </row>
    <row r="798" spans="3:14" x14ac:dyDescent="0.3">
      <c r="C798" s="4"/>
      <c r="D798" s="4"/>
      <c r="E798" s="39"/>
      <c r="F798" s="24"/>
      <c r="G798" s="5"/>
      <c r="H798" s="31"/>
      <c r="I798" s="5"/>
      <c r="J798" s="5"/>
      <c r="K798" s="31"/>
      <c r="L798" s="5"/>
      <c r="M798" s="5"/>
      <c r="N798" s="31"/>
    </row>
    <row r="799" spans="3:14" x14ac:dyDescent="0.3">
      <c r="C799" s="4"/>
      <c r="D799" s="4"/>
      <c r="E799" s="39"/>
      <c r="F799" s="24"/>
      <c r="G799" s="5"/>
      <c r="H799" s="31"/>
      <c r="I799" s="5"/>
      <c r="J799" s="5"/>
      <c r="K799" s="31"/>
      <c r="L799" s="5"/>
      <c r="M799" s="5"/>
      <c r="N799" s="31"/>
    </row>
    <row r="800" spans="3:14" x14ac:dyDescent="0.3">
      <c r="C800" s="4"/>
      <c r="D800" s="4"/>
      <c r="E800" s="39"/>
      <c r="F800" s="24"/>
      <c r="G800" s="5"/>
      <c r="H800" s="31"/>
      <c r="I800" s="5"/>
      <c r="J800" s="5"/>
      <c r="K800" s="31"/>
      <c r="L800" s="5"/>
      <c r="M800" s="5"/>
      <c r="N800" s="31"/>
    </row>
    <row r="801" spans="3:14" x14ac:dyDescent="0.3">
      <c r="C801" s="4"/>
      <c r="D801" s="4"/>
      <c r="E801" s="39"/>
      <c r="F801" s="24"/>
      <c r="G801" s="5"/>
      <c r="H801" s="31"/>
      <c r="I801" s="5"/>
      <c r="J801" s="5"/>
      <c r="K801" s="31"/>
      <c r="L801" s="5"/>
      <c r="M801" s="5"/>
      <c r="N801" s="31"/>
    </row>
    <row r="802" spans="3:14" x14ac:dyDescent="0.3">
      <c r="C802" s="4"/>
      <c r="D802" s="4"/>
      <c r="E802" s="39"/>
      <c r="F802" s="24"/>
      <c r="G802" s="5"/>
      <c r="H802" s="31"/>
      <c r="I802" s="5"/>
      <c r="J802" s="5"/>
      <c r="K802" s="31"/>
      <c r="L802" s="5"/>
      <c r="M802" s="5"/>
      <c r="N802" s="31"/>
    </row>
    <row r="803" spans="3:14" x14ac:dyDescent="0.3">
      <c r="C803" s="4"/>
      <c r="D803" s="4"/>
      <c r="E803" s="39"/>
      <c r="F803" s="24"/>
      <c r="G803" s="5"/>
      <c r="H803" s="31"/>
      <c r="I803" s="5"/>
      <c r="J803" s="5"/>
      <c r="K803" s="31"/>
      <c r="L803" s="5"/>
      <c r="M803" s="5"/>
      <c r="N803" s="31"/>
    </row>
    <row r="804" spans="3:14" x14ac:dyDescent="0.3">
      <c r="C804" s="4"/>
      <c r="D804" s="4"/>
      <c r="E804" s="39"/>
      <c r="F804" s="24"/>
      <c r="G804" s="5"/>
      <c r="H804" s="31"/>
      <c r="I804" s="5"/>
      <c r="J804" s="5"/>
      <c r="K804" s="31"/>
      <c r="L804" s="5"/>
      <c r="M804" s="5"/>
      <c r="N804" s="31"/>
    </row>
    <row r="805" spans="3:14" x14ac:dyDescent="0.3">
      <c r="C805" s="4"/>
      <c r="D805" s="4"/>
      <c r="E805" s="39"/>
      <c r="F805" s="24"/>
      <c r="G805" s="5"/>
      <c r="H805" s="31"/>
      <c r="I805" s="5"/>
      <c r="J805" s="5"/>
      <c r="K805" s="31"/>
      <c r="L805" s="5"/>
      <c r="M805" s="5"/>
      <c r="N805" s="31"/>
    </row>
    <row r="806" spans="3:14" x14ac:dyDescent="0.3">
      <c r="C806" s="4"/>
      <c r="D806" s="4"/>
      <c r="E806" s="39"/>
      <c r="F806" s="24"/>
      <c r="G806" s="5"/>
      <c r="H806" s="31"/>
      <c r="I806" s="5"/>
      <c r="J806" s="5"/>
      <c r="K806" s="31"/>
      <c r="L806" s="5"/>
      <c r="M806" s="5"/>
      <c r="N806" s="31"/>
    </row>
    <row r="807" spans="3:14" x14ac:dyDescent="0.3">
      <c r="C807" s="4"/>
      <c r="D807" s="4"/>
      <c r="E807" s="39"/>
      <c r="F807" s="24"/>
      <c r="G807" s="5"/>
      <c r="H807" s="31"/>
      <c r="I807" s="5"/>
      <c r="J807" s="5"/>
      <c r="K807" s="31"/>
      <c r="L807" s="5"/>
      <c r="M807" s="5"/>
      <c r="N807" s="31"/>
    </row>
    <row r="808" spans="3:14" x14ac:dyDescent="0.3">
      <c r="C808" s="4"/>
      <c r="D808" s="4"/>
      <c r="E808" s="39"/>
      <c r="F808" s="24"/>
      <c r="G808" s="5"/>
      <c r="H808" s="31"/>
      <c r="I808" s="5"/>
      <c r="J808" s="5"/>
      <c r="K808" s="31"/>
      <c r="L808" s="5"/>
      <c r="M808" s="5"/>
      <c r="N808" s="31"/>
    </row>
    <row r="809" spans="3:14" x14ac:dyDescent="0.3">
      <c r="C809" s="4"/>
      <c r="D809" s="4"/>
      <c r="E809" s="39"/>
      <c r="F809" s="24"/>
      <c r="G809" s="5"/>
      <c r="H809" s="31"/>
      <c r="I809" s="5"/>
      <c r="J809" s="5"/>
      <c r="K809" s="31"/>
      <c r="L809" s="5"/>
      <c r="M809" s="5"/>
      <c r="N809" s="31"/>
    </row>
    <row r="810" spans="3:14" x14ac:dyDescent="0.3">
      <c r="C810" s="4"/>
      <c r="D810" s="4"/>
      <c r="E810" s="39"/>
      <c r="F810" s="24"/>
      <c r="G810" s="5"/>
      <c r="H810" s="31"/>
      <c r="I810" s="5"/>
      <c r="J810" s="5"/>
      <c r="K810" s="31"/>
      <c r="L810" s="5"/>
      <c r="M810" s="5"/>
      <c r="N810" s="31"/>
    </row>
    <row r="811" spans="3:14" x14ac:dyDescent="0.3">
      <c r="C811" s="4"/>
      <c r="D811" s="4"/>
      <c r="E811" s="39"/>
      <c r="F811" s="24"/>
      <c r="G811" s="5"/>
      <c r="H811" s="31"/>
      <c r="I811" s="5"/>
      <c r="J811" s="5"/>
      <c r="K811" s="31"/>
      <c r="L811" s="5"/>
      <c r="M811" s="5"/>
      <c r="N811" s="31"/>
    </row>
    <row r="812" spans="3:14" x14ac:dyDescent="0.3">
      <c r="C812" s="4"/>
      <c r="D812" s="4"/>
      <c r="E812" s="39"/>
      <c r="F812" s="24"/>
      <c r="G812" s="5"/>
      <c r="H812" s="31"/>
      <c r="I812" s="5"/>
      <c r="J812" s="5"/>
      <c r="K812" s="31"/>
      <c r="L812" s="5"/>
      <c r="M812" s="5"/>
      <c r="N812" s="31"/>
    </row>
    <row r="813" spans="3:14" x14ac:dyDescent="0.3">
      <c r="C813" s="4"/>
      <c r="D813" s="4"/>
      <c r="E813" s="39"/>
      <c r="F813" s="24"/>
      <c r="G813" s="5"/>
      <c r="H813" s="31"/>
      <c r="I813" s="5"/>
      <c r="J813" s="5"/>
      <c r="K813" s="31"/>
      <c r="L813" s="5"/>
      <c r="M813" s="5"/>
      <c r="N813" s="31"/>
    </row>
    <row r="814" spans="3:14" x14ac:dyDescent="0.3">
      <c r="C814" s="4"/>
      <c r="D814" s="4"/>
      <c r="E814" s="39"/>
      <c r="F814" s="24"/>
      <c r="G814" s="5"/>
      <c r="H814" s="31"/>
      <c r="I814" s="5"/>
      <c r="J814" s="5"/>
      <c r="K814" s="31"/>
      <c r="L814" s="5"/>
      <c r="M814" s="5"/>
      <c r="N814" s="31"/>
    </row>
    <row r="815" spans="3:14" x14ac:dyDescent="0.3">
      <c r="C815" s="4"/>
      <c r="D815" s="4"/>
      <c r="E815" s="39"/>
      <c r="F815" s="24"/>
      <c r="G815" s="5"/>
      <c r="H815" s="31"/>
      <c r="I815" s="5"/>
      <c r="J815" s="5"/>
      <c r="K815" s="31"/>
      <c r="L815" s="5"/>
      <c r="M815" s="5"/>
      <c r="N815" s="31"/>
    </row>
    <row r="816" spans="3:14" x14ac:dyDescent="0.3">
      <c r="C816" s="4"/>
      <c r="D816" s="4"/>
      <c r="E816" s="39"/>
      <c r="F816" s="24"/>
      <c r="G816" s="5"/>
      <c r="H816" s="31"/>
      <c r="I816" s="5"/>
      <c r="J816" s="5"/>
      <c r="K816" s="31"/>
      <c r="L816" s="5"/>
      <c r="M816" s="5"/>
      <c r="N816" s="31"/>
    </row>
    <row r="817" spans="3:14" x14ac:dyDescent="0.3">
      <c r="C817" s="4"/>
      <c r="D817" s="4"/>
      <c r="E817" s="39"/>
      <c r="F817" s="24"/>
      <c r="G817" s="5"/>
      <c r="H817" s="31"/>
      <c r="I817" s="5"/>
      <c r="J817" s="5"/>
      <c r="K817" s="31"/>
      <c r="L817" s="5"/>
      <c r="M817" s="5"/>
      <c r="N817" s="31"/>
    </row>
    <row r="818" spans="3:14" x14ac:dyDescent="0.3">
      <c r="C818" s="4"/>
      <c r="D818" s="4"/>
      <c r="E818" s="39"/>
      <c r="F818" s="24"/>
      <c r="G818" s="5"/>
      <c r="H818" s="31"/>
      <c r="I818" s="5"/>
      <c r="J818" s="5"/>
      <c r="K818" s="31"/>
      <c r="L818" s="5"/>
      <c r="M818" s="5"/>
      <c r="N818" s="31"/>
    </row>
    <row r="819" spans="3:14" x14ac:dyDescent="0.3">
      <c r="C819" s="4"/>
      <c r="D819" s="4"/>
      <c r="E819" s="39"/>
      <c r="F819" s="24"/>
      <c r="G819" s="5"/>
      <c r="H819" s="31"/>
      <c r="I819" s="5"/>
      <c r="J819" s="5"/>
      <c r="K819" s="31"/>
      <c r="L819" s="5"/>
      <c r="M819" s="5"/>
      <c r="N819" s="31"/>
    </row>
    <row r="820" spans="3:14" x14ac:dyDescent="0.3">
      <c r="C820" s="4"/>
      <c r="D820" s="4"/>
      <c r="E820" s="39"/>
      <c r="F820" s="24"/>
      <c r="G820" s="5"/>
      <c r="H820" s="31"/>
      <c r="I820" s="5"/>
      <c r="J820" s="5"/>
      <c r="K820" s="31"/>
      <c r="L820" s="5"/>
      <c r="M820" s="5"/>
      <c r="N820" s="31"/>
    </row>
    <row r="821" spans="3:14" x14ac:dyDescent="0.3">
      <c r="C821" s="4"/>
      <c r="D821" s="4"/>
      <c r="E821" s="39"/>
      <c r="F821" s="24"/>
      <c r="G821" s="5"/>
      <c r="H821" s="31"/>
      <c r="I821" s="5"/>
      <c r="J821" s="5"/>
      <c r="K821" s="31"/>
      <c r="L821" s="5"/>
      <c r="M821" s="5"/>
      <c r="N821" s="31"/>
    </row>
    <row r="822" spans="3:14" x14ac:dyDescent="0.3">
      <c r="C822" s="4"/>
      <c r="D822" s="4"/>
      <c r="E822" s="39"/>
      <c r="F822" s="24"/>
      <c r="G822" s="5"/>
      <c r="H822" s="31"/>
      <c r="I822" s="5"/>
      <c r="J822" s="5"/>
      <c r="K822" s="31"/>
      <c r="L822" s="5"/>
      <c r="M822" s="5"/>
      <c r="N822" s="31"/>
    </row>
    <row r="823" spans="3:14" x14ac:dyDescent="0.3">
      <c r="C823" s="4"/>
      <c r="D823" s="4"/>
      <c r="E823" s="39"/>
      <c r="F823" s="24"/>
      <c r="G823" s="5"/>
      <c r="H823" s="31"/>
      <c r="I823" s="5"/>
      <c r="J823" s="5"/>
      <c r="K823" s="31"/>
      <c r="L823" s="5"/>
      <c r="M823" s="5"/>
      <c r="N823" s="31"/>
    </row>
    <row r="824" spans="3:14" x14ac:dyDescent="0.3">
      <c r="C824" s="4"/>
      <c r="D824" s="4"/>
      <c r="E824" s="39"/>
      <c r="F824" s="24"/>
      <c r="G824" s="5"/>
      <c r="H824" s="31"/>
      <c r="I824" s="5"/>
      <c r="J824" s="5"/>
      <c r="K824" s="31"/>
      <c r="L824" s="5"/>
      <c r="M824" s="5"/>
      <c r="N824" s="31"/>
    </row>
    <row r="825" spans="3:14" x14ac:dyDescent="0.3">
      <c r="C825" s="4"/>
      <c r="D825" s="4"/>
      <c r="E825" s="39"/>
      <c r="F825" s="24"/>
      <c r="G825" s="5"/>
      <c r="H825" s="31"/>
      <c r="I825" s="5"/>
      <c r="J825" s="5"/>
      <c r="K825" s="31"/>
      <c r="L825" s="5"/>
      <c r="M825" s="5"/>
      <c r="N825" s="31"/>
    </row>
    <row r="826" spans="3:14" x14ac:dyDescent="0.3">
      <c r="C826" s="4"/>
      <c r="D826" s="4"/>
      <c r="E826" s="39"/>
      <c r="F826" s="24"/>
      <c r="G826" s="5"/>
      <c r="H826" s="31"/>
      <c r="I826" s="5"/>
      <c r="J826" s="5"/>
      <c r="K826" s="31"/>
      <c r="L826" s="5"/>
      <c r="M826" s="5"/>
      <c r="N826" s="31"/>
    </row>
    <row r="827" spans="3:14" x14ac:dyDescent="0.3">
      <c r="C827" s="4"/>
      <c r="D827" s="4"/>
      <c r="E827" s="39"/>
      <c r="F827" s="24"/>
      <c r="G827" s="5"/>
      <c r="H827" s="31"/>
      <c r="I827" s="5"/>
      <c r="J827" s="5"/>
      <c r="K827" s="31"/>
      <c r="L827" s="5"/>
      <c r="M827" s="5"/>
      <c r="N827" s="31"/>
    </row>
    <row r="828" spans="3:14" x14ac:dyDescent="0.3">
      <c r="C828" s="4"/>
      <c r="D828" s="4"/>
      <c r="E828" s="39"/>
      <c r="F828" s="24"/>
      <c r="G828" s="5"/>
      <c r="H828" s="31"/>
      <c r="I828" s="5"/>
      <c r="J828" s="5"/>
      <c r="K828" s="31"/>
      <c r="L828" s="5"/>
      <c r="M828" s="5"/>
      <c r="N828" s="31"/>
    </row>
    <row r="829" spans="3:14" x14ac:dyDescent="0.3">
      <c r="C829" s="4"/>
      <c r="D829" s="4"/>
      <c r="E829" s="39"/>
      <c r="F829" s="24"/>
      <c r="G829" s="5"/>
      <c r="H829" s="31"/>
      <c r="I829" s="5"/>
      <c r="J829" s="5"/>
      <c r="K829" s="31"/>
      <c r="L829" s="5"/>
      <c r="M829" s="5"/>
      <c r="N829" s="31"/>
    </row>
    <row r="830" spans="3:14" x14ac:dyDescent="0.3">
      <c r="C830" s="4"/>
      <c r="D830" s="4"/>
      <c r="E830" s="39"/>
      <c r="F830" s="24"/>
      <c r="G830" s="5"/>
      <c r="H830" s="31"/>
      <c r="I830" s="5"/>
      <c r="J830" s="5"/>
      <c r="K830" s="31"/>
      <c r="L830" s="5"/>
      <c r="M830" s="5"/>
      <c r="N830" s="31"/>
    </row>
    <row r="831" spans="3:14" x14ac:dyDescent="0.3">
      <c r="C831" s="4"/>
      <c r="D831" s="4"/>
      <c r="E831" s="39"/>
      <c r="F831" s="24"/>
      <c r="G831" s="5"/>
      <c r="H831" s="31"/>
      <c r="I831" s="5"/>
      <c r="J831" s="5"/>
      <c r="K831" s="31"/>
      <c r="L831" s="5"/>
      <c r="M831" s="5"/>
      <c r="N831" s="31"/>
    </row>
    <row r="832" spans="3:14" x14ac:dyDescent="0.3">
      <c r="C832" s="4"/>
      <c r="D832" s="4"/>
      <c r="E832" s="39"/>
      <c r="F832" s="24"/>
      <c r="G832" s="5"/>
      <c r="H832" s="31"/>
      <c r="I832" s="5"/>
      <c r="J832" s="5"/>
      <c r="K832" s="31"/>
      <c r="L832" s="5"/>
      <c r="M832" s="5"/>
      <c r="N832" s="31"/>
    </row>
    <row r="833" spans="3:14" x14ac:dyDescent="0.3">
      <c r="C833" s="4"/>
      <c r="D833" s="4"/>
      <c r="E833" s="39"/>
      <c r="F833" s="24"/>
      <c r="G833" s="5"/>
      <c r="H833" s="31"/>
      <c r="I833" s="5"/>
      <c r="J833" s="5"/>
      <c r="K833" s="31"/>
      <c r="L833" s="5"/>
      <c r="M833" s="5"/>
      <c r="N833" s="31"/>
    </row>
    <row r="834" spans="3:14" x14ac:dyDescent="0.3">
      <c r="C834" s="4"/>
      <c r="D834" s="4"/>
      <c r="E834" s="39"/>
      <c r="F834" s="24"/>
      <c r="G834" s="5"/>
      <c r="H834" s="31"/>
      <c r="I834" s="5"/>
      <c r="J834" s="5"/>
      <c r="K834" s="31"/>
      <c r="L834" s="5"/>
      <c r="M834" s="5"/>
      <c r="N834" s="31"/>
    </row>
    <row r="835" spans="3:14" x14ac:dyDescent="0.3">
      <c r="C835" s="4"/>
      <c r="D835" s="4"/>
      <c r="E835" s="39"/>
      <c r="F835" s="24"/>
      <c r="G835" s="5"/>
      <c r="H835" s="31"/>
      <c r="I835" s="5"/>
      <c r="J835" s="5"/>
      <c r="K835" s="31"/>
      <c r="L835" s="5"/>
      <c r="M835" s="5"/>
      <c r="N835" s="31"/>
    </row>
    <row r="836" spans="3:14" x14ac:dyDescent="0.3">
      <c r="C836" s="4"/>
      <c r="D836" s="4"/>
      <c r="E836" s="39"/>
      <c r="F836" s="24"/>
      <c r="G836" s="5"/>
      <c r="H836" s="31"/>
      <c r="I836" s="5"/>
      <c r="J836" s="5"/>
      <c r="K836" s="31"/>
      <c r="L836" s="5"/>
      <c r="M836" s="5"/>
      <c r="N836" s="31"/>
    </row>
    <row r="837" spans="3:14" x14ac:dyDescent="0.3">
      <c r="C837" s="4"/>
      <c r="D837" s="4"/>
      <c r="E837" s="39"/>
      <c r="F837" s="24"/>
      <c r="G837" s="5"/>
      <c r="H837" s="31"/>
      <c r="I837" s="5"/>
      <c r="J837" s="5"/>
      <c r="K837" s="31"/>
      <c r="L837" s="5"/>
      <c r="M837" s="5"/>
      <c r="N837" s="31"/>
    </row>
    <row r="838" spans="3:14" x14ac:dyDescent="0.3">
      <c r="C838" s="4"/>
      <c r="D838" s="4"/>
      <c r="E838" s="39"/>
      <c r="F838" s="24"/>
      <c r="G838" s="5"/>
      <c r="H838" s="31"/>
      <c r="I838" s="5"/>
      <c r="J838" s="5"/>
      <c r="K838" s="31"/>
      <c r="L838" s="5"/>
      <c r="M838" s="5"/>
      <c r="N838" s="31"/>
    </row>
    <row r="839" spans="3:14" x14ac:dyDescent="0.3">
      <c r="C839" s="4"/>
      <c r="D839" s="4"/>
      <c r="E839" s="39"/>
      <c r="F839" s="24"/>
      <c r="G839" s="5"/>
      <c r="H839" s="31"/>
      <c r="I839" s="5"/>
      <c r="J839" s="5"/>
      <c r="K839" s="31"/>
      <c r="L839" s="5"/>
      <c r="M839" s="5"/>
      <c r="N839" s="31"/>
    </row>
    <row r="840" spans="3:14" x14ac:dyDescent="0.3">
      <c r="C840" s="4"/>
      <c r="D840" s="4"/>
      <c r="E840" s="39"/>
      <c r="F840" s="24"/>
      <c r="G840" s="5"/>
      <c r="H840" s="31"/>
      <c r="I840" s="5"/>
      <c r="J840" s="5"/>
      <c r="K840" s="31"/>
      <c r="L840" s="5"/>
      <c r="M840" s="5"/>
      <c r="N840" s="31"/>
    </row>
    <row r="841" spans="3:14" x14ac:dyDescent="0.3">
      <c r="C841" s="4"/>
      <c r="D841" s="4"/>
      <c r="E841" s="39"/>
      <c r="F841" s="24"/>
      <c r="G841" s="5"/>
      <c r="H841" s="31"/>
      <c r="I841" s="5"/>
      <c r="J841" s="5"/>
      <c r="K841" s="31"/>
      <c r="L841" s="5"/>
      <c r="M841" s="5"/>
      <c r="N841" s="31"/>
    </row>
    <row r="842" spans="3:14" x14ac:dyDescent="0.3">
      <c r="C842" s="4"/>
      <c r="D842" s="4"/>
      <c r="E842" s="39"/>
      <c r="F842" s="24"/>
      <c r="G842" s="5"/>
      <c r="H842" s="31"/>
      <c r="I842" s="5"/>
      <c r="J842" s="5"/>
      <c r="K842" s="31"/>
      <c r="L842" s="5"/>
      <c r="M842" s="5"/>
      <c r="N842" s="31"/>
    </row>
    <row r="843" spans="3:14" x14ac:dyDescent="0.3">
      <c r="C843" s="4"/>
      <c r="D843" s="4"/>
      <c r="E843" s="39"/>
      <c r="F843" s="24"/>
      <c r="G843" s="5"/>
      <c r="H843" s="31"/>
      <c r="I843" s="5"/>
      <c r="J843" s="5"/>
      <c r="K843" s="31"/>
      <c r="L843" s="5"/>
      <c r="M843" s="5"/>
      <c r="N843" s="31"/>
    </row>
    <row r="844" spans="3:14" x14ac:dyDescent="0.3">
      <c r="C844" s="4"/>
      <c r="D844" s="4"/>
      <c r="E844" s="39"/>
      <c r="F844" s="24"/>
      <c r="G844" s="5"/>
      <c r="H844" s="31"/>
      <c r="I844" s="5"/>
      <c r="J844" s="5"/>
      <c r="K844" s="31"/>
      <c r="L844" s="5"/>
      <c r="M844" s="5"/>
      <c r="N844" s="31"/>
    </row>
    <row r="845" spans="3:14" x14ac:dyDescent="0.3">
      <c r="C845" s="4"/>
      <c r="D845" s="4"/>
      <c r="E845" s="39"/>
      <c r="F845" s="24"/>
      <c r="G845" s="5"/>
      <c r="H845" s="31"/>
      <c r="I845" s="5"/>
      <c r="J845" s="5"/>
      <c r="K845" s="31"/>
      <c r="L845" s="5"/>
      <c r="M845" s="5"/>
      <c r="N845" s="31"/>
    </row>
    <row r="846" spans="3:14" x14ac:dyDescent="0.3">
      <c r="C846" s="4"/>
      <c r="D846" s="4"/>
      <c r="E846" s="39"/>
      <c r="F846" s="24"/>
      <c r="G846" s="5"/>
      <c r="H846" s="31"/>
      <c r="I846" s="5"/>
      <c r="J846" s="5"/>
      <c r="K846" s="31"/>
      <c r="L846" s="5"/>
      <c r="M846" s="5"/>
      <c r="N846" s="31"/>
    </row>
    <row r="847" spans="3:14" x14ac:dyDescent="0.3">
      <c r="C847" s="4"/>
      <c r="D847" s="4"/>
      <c r="E847" s="39"/>
      <c r="F847" s="24"/>
      <c r="G847" s="5"/>
      <c r="H847" s="31"/>
      <c r="I847" s="5"/>
      <c r="J847" s="5"/>
      <c r="K847" s="31"/>
      <c r="L847" s="5"/>
      <c r="M847" s="5"/>
      <c r="N847" s="31"/>
    </row>
    <row r="848" spans="3:14" x14ac:dyDescent="0.3">
      <c r="C848" s="4"/>
      <c r="D848" s="4"/>
      <c r="E848" s="39"/>
      <c r="F848" s="24"/>
      <c r="G848" s="5"/>
      <c r="H848" s="31"/>
      <c r="I848" s="5"/>
      <c r="J848" s="5"/>
      <c r="K848" s="31"/>
      <c r="L848" s="5"/>
      <c r="M848" s="5"/>
      <c r="N848" s="31"/>
    </row>
    <row r="849" spans="3:14" x14ac:dyDescent="0.3">
      <c r="C849" s="4"/>
      <c r="D849" s="4"/>
      <c r="E849" s="39"/>
      <c r="F849" s="24"/>
      <c r="G849" s="5"/>
      <c r="H849" s="31"/>
      <c r="I849" s="5"/>
      <c r="J849" s="5"/>
      <c r="K849" s="31"/>
      <c r="L849" s="5"/>
      <c r="M849" s="5"/>
      <c r="N849" s="31"/>
    </row>
    <row r="850" spans="3:14" x14ac:dyDescent="0.3">
      <c r="C850" s="4"/>
      <c r="D850" s="4"/>
      <c r="E850" s="39"/>
      <c r="F850" s="24"/>
      <c r="G850" s="5"/>
      <c r="H850" s="31"/>
      <c r="I850" s="5"/>
      <c r="J850" s="5"/>
      <c r="K850" s="31"/>
      <c r="L850" s="5"/>
      <c r="M850" s="5"/>
      <c r="N850" s="31"/>
    </row>
    <row r="851" spans="3:14" x14ac:dyDescent="0.3">
      <c r="C851" s="4"/>
      <c r="D851" s="4"/>
      <c r="E851" s="39"/>
      <c r="F851" s="24"/>
      <c r="G851" s="5"/>
      <c r="H851" s="31"/>
      <c r="I851" s="5"/>
      <c r="J851" s="5"/>
      <c r="K851" s="31"/>
      <c r="L851" s="5"/>
      <c r="M851" s="5"/>
      <c r="N851" s="31"/>
    </row>
    <row r="852" spans="3:14" x14ac:dyDescent="0.3">
      <c r="C852" s="4"/>
      <c r="D852" s="4"/>
      <c r="E852" s="39"/>
      <c r="F852" s="24"/>
      <c r="G852" s="5"/>
      <c r="H852" s="31"/>
      <c r="I852" s="5"/>
      <c r="J852" s="5"/>
      <c r="K852" s="31"/>
      <c r="L852" s="5"/>
      <c r="M852" s="5"/>
      <c r="N852" s="31"/>
    </row>
    <row r="853" spans="3:14" x14ac:dyDescent="0.3">
      <c r="C853" s="4"/>
      <c r="D853" s="4"/>
      <c r="E853" s="39"/>
      <c r="F853" s="24"/>
      <c r="G853" s="5"/>
      <c r="H853" s="31"/>
      <c r="I853" s="5"/>
      <c r="J853" s="5"/>
      <c r="K853" s="31"/>
      <c r="L853" s="5"/>
      <c r="M853" s="5"/>
      <c r="N853" s="31"/>
    </row>
    <row r="854" spans="3:14" x14ac:dyDescent="0.3">
      <c r="C854" s="4"/>
      <c r="D854" s="4"/>
      <c r="E854" s="39"/>
      <c r="F854" s="24"/>
      <c r="G854" s="5"/>
      <c r="H854" s="31"/>
      <c r="I854" s="5"/>
      <c r="J854" s="5"/>
      <c r="K854" s="31"/>
      <c r="L854" s="5"/>
      <c r="M854" s="5"/>
      <c r="N854" s="31"/>
    </row>
    <row r="855" spans="3:14" x14ac:dyDescent="0.3">
      <c r="C855" s="4"/>
      <c r="D855" s="4"/>
      <c r="E855" s="39"/>
      <c r="F855" s="24"/>
      <c r="G855" s="5"/>
      <c r="H855" s="31"/>
      <c r="I855" s="5"/>
      <c r="J855" s="5"/>
      <c r="K855" s="31"/>
      <c r="L855" s="5"/>
      <c r="M855" s="5"/>
      <c r="N855" s="31"/>
    </row>
    <row r="856" spans="3:14" x14ac:dyDescent="0.3">
      <c r="C856" s="4"/>
      <c r="D856" s="4"/>
      <c r="E856" s="39"/>
      <c r="F856" s="24"/>
      <c r="G856" s="5"/>
      <c r="H856" s="31"/>
      <c r="I856" s="5"/>
      <c r="J856" s="5"/>
      <c r="K856" s="31"/>
      <c r="L856" s="5"/>
      <c r="M856" s="5"/>
      <c r="N856" s="31"/>
    </row>
    <row r="857" spans="3:14" x14ac:dyDescent="0.3">
      <c r="C857" s="4"/>
      <c r="D857" s="4"/>
      <c r="E857" s="39"/>
      <c r="F857" s="24"/>
      <c r="G857" s="5"/>
      <c r="H857" s="31"/>
      <c r="I857" s="5"/>
      <c r="J857" s="5"/>
      <c r="K857" s="31"/>
      <c r="L857" s="5"/>
      <c r="M857" s="5"/>
      <c r="N857" s="31"/>
    </row>
    <row r="858" spans="3:14" x14ac:dyDescent="0.3">
      <c r="C858" s="4"/>
      <c r="D858" s="4"/>
      <c r="E858" s="39"/>
      <c r="F858" s="24"/>
      <c r="G858" s="5"/>
      <c r="H858" s="31"/>
      <c r="I858" s="5"/>
      <c r="J858" s="5"/>
      <c r="K858" s="31"/>
      <c r="L858" s="5"/>
      <c r="M858" s="5"/>
      <c r="N858" s="31"/>
    </row>
    <row r="859" spans="3:14" x14ac:dyDescent="0.3">
      <c r="C859" s="4"/>
      <c r="D859" s="4"/>
      <c r="E859" s="39"/>
      <c r="F859" s="24"/>
      <c r="G859" s="5"/>
      <c r="H859" s="31"/>
      <c r="I859" s="5"/>
      <c r="J859" s="5"/>
      <c r="K859" s="31"/>
      <c r="L859" s="5"/>
      <c r="M859" s="5"/>
      <c r="N859" s="31"/>
    </row>
    <row r="860" spans="3:14" x14ac:dyDescent="0.3">
      <c r="C860" s="4"/>
      <c r="D860" s="4"/>
      <c r="E860" s="39"/>
      <c r="F860" s="24"/>
      <c r="G860" s="5"/>
      <c r="H860" s="31"/>
      <c r="I860" s="5"/>
      <c r="J860" s="5"/>
      <c r="K860" s="31"/>
      <c r="L860" s="5"/>
      <c r="M860" s="5"/>
      <c r="N860" s="31"/>
    </row>
    <row r="861" spans="3:14" x14ac:dyDescent="0.3">
      <c r="C861" s="4"/>
      <c r="D861" s="4"/>
      <c r="E861" s="39"/>
      <c r="F861" s="24"/>
      <c r="G861" s="5"/>
      <c r="H861" s="31"/>
      <c r="I861" s="5"/>
      <c r="J861" s="5"/>
      <c r="K861" s="31"/>
      <c r="L861" s="5"/>
      <c r="M861" s="5"/>
      <c r="N861" s="31"/>
    </row>
    <row r="862" spans="3:14" x14ac:dyDescent="0.3">
      <c r="C862" s="4"/>
      <c r="D862" s="4"/>
      <c r="E862" s="39"/>
      <c r="F862" s="24"/>
      <c r="G862" s="5"/>
      <c r="H862" s="31"/>
      <c r="I862" s="5"/>
      <c r="J862" s="5"/>
      <c r="K862" s="31"/>
      <c r="L862" s="5"/>
      <c r="M862" s="5"/>
      <c r="N862" s="31"/>
    </row>
    <row r="863" spans="3:14" x14ac:dyDescent="0.3">
      <c r="C863" s="4"/>
      <c r="D863" s="4"/>
      <c r="E863" s="39"/>
      <c r="F863" s="24"/>
      <c r="G863" s="5"/>
      <c r="H863" s="31"/>
      <c r="I863" s="5"/>
      <c r="J863" s="5"/>
      <c r="K863" s="31"/>
      <c r="L863" s="5"/>
      <c r="M863" s="5"/>
      <c r="N863" s="31"/>
    </row>
    <row r="864" spans="3:14" x14ac:dyDescent="0.3">
      <c r="C864" s="4"/>
      <c r="D864" s="4"/>
      <c r="E864" s="39"/>
      <c r="F864" s="24"/>
      <c r="G864" s="5"/>
      <c r="H864" s="31"/>
      <c r="I864" s="5"/>
      <c r="J864" s="5"/>
      <c r="K864" s="31"/>
      <c r="L864" s="5"/>
      <c r="M864" s="5"/>
      <c r="N864" s="31"/>
    </row>
    <row r="865" spans="3:14" x14ac:dyDescent="0.3">
      <c r="C865" s="4"/>
      <c r="D865" s="4"/>
      <c r="E865" s="39"/>
      <c r="F865" s="24"/>
      <c r="G865" s="5"/>
      <c r="H865" s="31"/>
      <c r="I865" s="5"/>
      <c r="J865" s="5"/>
      <c r="K865" s="31"/>
      <c r="L865" s="5"/>
      <c r="M865" s="5"/>
      <c r="N865" s="31"/>
    </row>
    <row r="866" spans="3:14" x14ac:dyDescent="0.3">
      <c r="C866" s="4"/>
      <c r="D866" s="4"/>
      <c r="E866" s="39"/>
      <c r="F866" s="24"/>
      <c r="G866" s="5"/>
      <c r="H866" s="31"/>
      <c r="I866" s="5"/>
      <c r="J866" s="5"/>
      <c r="K866" s="31"/>
      <c r="L866" s="5"/>
      <c r="M866" s="5"/>
      <c r="N866" s="31"/>
    </row>
    <row r="867" spans="3:14" x14ac:dyDescent="0.3">
      <c r="C867" s="4"/>
      <c r="D867" s="4"/>
      <c r="E867" s="39"/>
      <c r="F867" s="24"/>
      <c r="G867" s="5"/>
      <c r="H867" s="31"/>
      <c r="I867" s="5"/>
      <c r="J867" s="5"/>
      <c r="K867" s="31"/>
      <c r="L867" s="5"/>
      <c r="M867" s="5"/>
      <c r="N867" s="31"/>
    </row>
    <row r="868" spans="3:14" x14ac:dyDescent="0.3">
      <c r="C868" s="4"/>
      <c r="D868" s="4"/>
      <c r="E868" s="39"/>
      <c r="F868" s="24"/>
      <c r="G868" s="5"/>
      <c r="H868" s="31"/>
      <c r="I868" s="5"/>
      <c r="J868" s="5"/>
      <c r="K868" s="31"/>
      <c r="L868" s="5"/>
      <c r="M868" s="5"/>
      <c r="N868" s="31"/>
    </row>
    <row r="869" spans="3:14" x14ac:dyDescent="0.3">
      <c r="C869" s="4"/>
      <c r="D869" s="4"/>
      <c r="E869" s="39"/>
      <c r="F869" s="24"/>
      <c r="G869" s="5"/>
      <c r="H869" s="31"/>
      <c r="I869" s="5"/>
      <c r="J869" s="5"/>
      <c r="K869" s="31"/>
      <c r="L869" s="5"/>
      <c r="M869" s="5"/>
      <c r="N869" s="31"/>
    </row>
    <row r="870" spans="3:14" x14ac:dyDescent="0.3">
      <c r="C870" s="4"/>
      <c r="D870" s="4"/>
      <c r="E870" s="39"/>
      <c r="F870" s="24"/>
      <c r="G870" s="5"/>
      <c r="H870" s="31"/>
      <c r="I870" s="5"/>
      <c r="J870" s="5"/>
      <c r="K870" s="31"/>
      <c r="L870" s="5"/>
      <c r="M870" s="5"/>
      <c r="N870" s="31"/>
    </row>
    <row r="871" spans="3:14" x14ac:dyDescent="0.3">
      <c r="C871" s="4"/>
      <c r="D871" s="4"/>
      <c r="E871" s="39"/>
      <c r="F871" s="24"/>
      <c r="G871" s="5"/>
      <c r="H871" s="31"/>
      <c r="I871" s="5"/>
      <c r="J871" s="5"/>
      <c r="K871" s="31"/>
      <c r="L871" s="5"/>
      <c r="M871" s="5"/>
      <c r="N871" s="31"/>
    </row>
    <row r="872" spans="3:14" x14ac:dyDescent="0.3">
      <c r="C872" s="4"/>
      <c r="D872" s="4"/>
      <c r="E872" s="39"/>
      <c r="F872" s="24"/>
      <c r="G872" s="5"/>
      <c r="H872" s="31"/>
      <c r="I872" s="5"/>
      <c r="J872" s="5"/>
      <c r="K872" s="31"/>
      <c r="L872" s="5"/>
      <c r="M872" s="5"/>
      <c r="N872" s="31"/>
    </row>
    <row r="873" spans="3:14" x14ac:dyDescent="0.3">
      <c r="C873" s="4"/>
      <c r="D873" s="4"/>
      <c r="E873" s="39"/>
      <c r="F873" s="24"/>
      <c r="G873" s="5"/>
      <c r="H873" s="31"/>
      <c r="I873" s="5"/>
      <c r="J873" s="5"/>
      <c r="K873" s="31"/>
      <c r="L873" s="5"/>
      <c r="M873" s="5"/>
      <c r="N873" s="31"/>
    </row>
    <row r="874" spans="3:14" x14ac:dyDescent="0.3">
      <c r="C874" s="4"/>
      <c r="D874" s="4"/>
      <c r="E874" s="39"/>
      <c r="F874" s="24"/>
      <c r="G874" s="5"/>
      <c r="H874" s="31"/>
      <c r="I874" s="5"/>
      <c r="J874" s="5"/>
      <c r="K874" s="31"/>
      <c r="L874" s="5"/>
      <c r="M874" s="5"/>
      <c r="N874" s="31"/>
    </row>
    <row r="875" spans="3:14" x14ac:dyDescent="0.3">
      <c r="C875" s="4"/>
      <c r="D875" s="4"/>
      <c r="E875" s="39"/>
      <c r="F875" s="24"/>
      <c r="G875" s="5"/>
      <c r="H875" s="31"/>
      <c r="I875" s="5"/>
      <c r="J875" s="5"/>
      <c r="K875" s="31"/>
      <c r="L875" s="5"/>
      <c r="M875" s="5"/>
      <c r="N875" s="31"/>
    </row>
    <row r="876" spans="3:14" x14ac:dyDescent="0.3">
      <c r="C876" s="4"/>
      <c r="D876" s="4"/>
      <c r="E876" s="39"/>
      <c r="F876" s="24"/>
      <c r="G876" s="5"/>
      <c r="H876" s="31"/>
      <c r="I876" s="5"/>
      <c r="J876" s="5"/>
      <c r="K876" s="31"/>
      <c r="L876" s="5"/>
      <c r="M876" s="5"/>
      <c r="N876" s="31"/>
    </row>
    <row r="877" spans="3:14" x14ac:dyDescent="0.3">
      <c r="C877" s="4"/>
      <c r="D877" s="4"/>
      <c r="E877" s="39"/>
      <c r="F877" s="24"/>
      <c r="G877" s="5"/>
      <c r="H877" s="31"/>
      <c r="I877" s="5"/>
      <c r="J877" s="5"/>
      <c r="K877" s="31"/>
      <c r="L877" s="5"/>
      <c r="M877" s="5"/>
      <c r="N877" s="31"/>
    </row>
    <row r="878" spans="3:14" x14ac:dyDescent="0.3">
      <c r="C878" s="4"/>
      <c r="D878" s="4"/>
      <c r="E878" s="39"/>
      <c r="F878" s="24"/>
      <c r="G878" s="5"/>
      <c r="H878" s="31"/>
      <c r="I878" s="5"/>
      <c r="J878" s="5"/>
      <c r="K878" s="31"/>
      <c r="L878" s="5"/>
      <c r="M878" s="5"/>
      <c r="N878" s="31"/>
    </row>
    <row r="879" spans="3:14" x14ac:dyDescent="0.3">
      <c r="C879" s="4"/>
      <c r="D879" s="4"/>
      <c r="E879" s="39"/>
      <c r="F879" s="24"/>
      <c r="G879" s="5"/>
      <c r="H879" s="31"/>
      <c r="I879" s="5"/>
      <c r="J879" s="5"/>
      <c r="K879" s="31"/>
      <c r="L879" s="5"/>
      <c r="M879" s="5"/>
      <c r="N879" s="31"/>
    </row>
    <row r="880" spans="3:14" x14ac:dyDescent="0.3">
      <c r="C880" s="4"/>
      <c r="D880" s="4"/>
      <c r="E880" s="39"/>
      <c r="F880" s="24"/>
      <c r="G880" s="5"/>
      <c r="H880" s="31"/>
      <c r="I880" s="5"/>
      <c r="J880" s="5"/>
      <c r="K880" s="31"/>
      <c r="L880" s="5"/>
      <c r="M880" s="5"/>
      <c r="N880" s="31"/>
    </row>
    <row r="881" spans="3:14" x14ac:dyDescent="0.3">
      <c r="C881" s="4"/>
      <c r="D881" s="4"/>
      <c r="E881" s="39"/>
      <c r="F881" s="24"/>
      <c r="G881" s="5"/>
      <c r="H881" s="31"/>
      <c r="I881" s="5"/>
      <c r="J881" s="5"/>
      <c r="K881" s="31"/>
      <c r="L881" s="5"/>
      <c r="M881" s="5"/>
      <c r="N881" s="31"/>
    </row>
    <row r="882" spans="3:14" x14ac:dyDescent="0.3">
      <c r="C882" s="4"/>
      <c r="D882" s="4"/>
      <c r="E882" s="39"/>
      <c r="F882" s="24"/>
      <c r="G882" s="5"/>
      <c r="H882" s="31"/>
      <c r="I882" s="5"/>
      <c r="J882" s="5"/>
      <c r="K882" s="31"/>
      <c r="L882" s="5"/>
      <c r="M882" s="5"/>
      <c r="N882" s="31"/>
    </row>
    <row r="883" spans="3:14" x14ac:dyDescent="0.3">
      <c r="C883" s="4"/>
      <c r="D883" s="4"/>
      <c r="E883" s="39"/>
      <c r="F883" s="24"/>
      <c r="G883" s="5"/>
      <c r="H883" s="31"/>
      <c r="I883" s="5"/>
      <c r="J883" s="5"/>
      <c r="K883" s="31"/>
      <c r="L883" s="5"/>
      <c r="M883" s="5"/>
      <c r="N883" s="31"/>
    </row>
    <row r="884" spans="3:14" x14ac:dyDescent="0.3">
      <c r="C884" s="4"/>
      <c r="D884" s="4"/>
      <c r="E884" s="39"/>
      <c r="F884" s="24"/>
      <c r="G884" s="5"/>
      <c r="H884" s="31"/>
      <c r="I884" s="5"/>
      <c r="J884" s="5"/>
      <c r="K884" s="31"/>
      <c r="L884" s="5"/>
      <c r="M884" s="5"/>
      <c r="N884" s="31"/>
    </row>
    <row r="885" spans="3:14" x14ac:dyDescent="0.3">
      <c r="C885" s="4"/>
      <c r="D885" s="4"/>
      <c r="E885" s="39"/>
      <c r="F885" s="24"/>
      <c r="G885" s="5"/>
      <c r="H885" s="31"/>
      <c r="I885" s="5"/>
      <c r="J885" s="5"/>
      <c r="K885" s="31"/>
      <c r="L885" s="5"/>
      <c r="M885" s="5"/>
      <c r="N885" s="31"/>
    </row>
    <row r="886" spans="3:14" x14ac:dyDescent="0.3">
      <c r="C886" s="4"/>
      <c r="D886" s="4"/>
      <c r="E886" s="39"/>
      <c r="F886" s="24"/>
      <c r="G886" s="5"/>
      <c r="H886" s="31"/>
      <c r="I886" s="5"/>
      <c r="J886" s="5"/>
      <c r="K886" s="31"/>
      <c r="L886" s="5"/>
      <c r="M886" s="5"/>
      <c r="N886" s="31"/>
    </row>
    <row r="887" spans="3:14" x14ac:dyDescent="0.3">
      <c r="C887" s="4"/>
      <c r="D887" s="4"/>
      <c r="E887" s="39"/>
      <c r="F887" s="24"/>
      <c r="G887" s="5"/>
      <c r="H887" s="31"/>
      <c r="I887" s="5"/>
      <c r="J887" s="5"/>
      <c r="K887" s="31"/>
      <c r="L887" s="5"/>
      <c r="M887" s="5"/>
      <c r="N887" s="31"/>
    </row>
    <row r="888" spans="3:14" x14ac:dyDescent="0.3">
      <c r="C888" s="4"/>
      <c r="D888" s="4"/>
      <c r="E888" s="39"/>
      <c r="F888" s="24"/>
      <c r="G888" s="5"/>
      <c r="H888" s="31"/>
      <c r="I888" s="5"/>
      <c r="J888" s="5"/>
      <c r="K888" s="31"/>
      <c r="L888" s="5"/>
      <c r="M888" s="5"/>
      <c r="N888" s="31"/>
    </row>
    <row r="889" spans="3:14" x14ac:dyDescent="0.3">
      <c r="C889" s="4"/>
      <c r="D889" s="4"/>
      <c r="E889" s="39"/>
      <c r="F889" s="24"/>
      <c r="G889" s="5"/>
      <c r="H889" s="31"/>
      <c r="I889" s="5"/>
      <c r="J889" s="5"/>
      <c r="K889" s="31"/>
      <c r="L889" s="5"/>
      <c r="M889" s="5"/>
      <c r="N889" s="31"/>
    </row>
    <row r="890" spans="3:14" x14ac:dyDescent="0.3">
      <c r="C890" s="4"/>
      <c r="D890" s="4"/>
      <c r="E890" s="39"/>
      <c r="F890" s="24"/>
      <c r="G890" s="5"/>
      <c r="H890" s="31"/>
      <c r="I890" s="5"/>
      <c r="J890" s="5"/>
      <c r="K890" s="31"/>
      <c r="L890" s="5"/>
      <c r="M890" s="5"/>
      <c r="N890" s="31"/>
    </row>
    <row r="891" spans="3:14" x14ac:dyDescent="0.3">
      <c r="C891" s="4"/>
      <c r="D891" s="4"/>
      <c r="E891" s="39"/>
      <c r="F891" s="24"/>
      <c r="G891" s="5"/>
      <c r="H891" s="31"/>
      <c r="I891" s="5"/>
      <c r="J891" s="5"/>
      <c r="K891" s="31"/>
      <c r="L891" s="5"/>
      <c r="M891" s="5"/>
      <c r="N891" s="31"/>
    </row>
    <row r="892" spans="3:14" x14ac:dyDescent="0.3">
      <c r="C892" s="4"/>
      <c r="D892" s="4"/>
      <c r="E892" s="39"/>
      <c r="F892" s="24"/>
      <c r="G892" s="5"/>
      <c r="H892" s="31"/>
      <c r="I892" s="5"/>
      <c r="J892" s="5"/>
      <c r="K892" s="31"/>
      <c r="L892" s="5"/>
      <c r="M892" s="5"/>
      <c r="N892" s="31"/>
    </row>
    <row r="893" spans="3:14" x14ac:dyDescent="0.3">
      <c r="C893" s="4"/>
      <c r="D893" s="4"/>
      <c r="E893" s="39"/>
      <c r="F893" s="24"/>
      <c r="G893" s="5"/>
      <c r="H893" s="31"/>
      <c r="I893" s="5"/>
      <c r="J893" s="5"/>
      <c r="K893" s="31"/>
      <c r="L893" s="5"/>
      <c r="M893" s="5"/>
      <c r="N893" s="31"/>
    </row>
    <row r="894" spans="3:14" x14ac:dyDescent="0.3">
      <c r="C894" s="4"/>
      <c r="D894" s="4"/>
      <c r="E894" s="39"/>
      <c r="F894" s="24"/>
      <c r="G894" s="5"/>
      <c r="H894" s="31"/>
      <c r="I894" s="5"/>
      <c r="J894" s="5"/>
      <c r="K894" s="31"/>
      <c r="L894" s="5"/>
      <c r="M894" s="5"/>
      <c r="N894" s="31"/>
    </row>
    <row r="895" spans="3:14" x14ac:dyDescent="0.3">
      <c r="C895" s="4"/>
      <c r="D895" s="4"/>
      <c r="E895" s="39"/>
      <c r="F895" s="24"/>
      <c r="G895" s="5"/>
      <c r="H895" s="31"/>
      <c r="I895" s="5"/>
      <c r="J895" s="5"/>
      <c r="K895" s="31"/>
      <c r="L895" s="5"/>
      <c r="M895" s="5"/>
      <c r="N895" s="31"/>
    </row>
    <row r="896" spans="3:14" x14ac:dyDescent="0.3">
      <c r="C896" s="4"/>
      <c r="D896" s="4"/>
      <c r="E896" s="39"/>
      <c r="F896" s="24"/>
      <c r="G896" s="5"/>
      <c r="H896" s="31"/>
      <c r="I896" s="5"/>
      <c r="J896" s="5"/>
      <c r="K896" s="31"/>
      <c r="L896" s="5"/>
      <c r="M896" s="5"/>
      <c r="N896" s="31"/>
    </row>
    <row r="897" spans="3:14" x14ac:dyDescent="0.3">
      <c r="C897" s="4"/>
      <c r="D897" s="4"/>
      <c r="E897" s="39"/>
      <c r="F897" s="24"/>
      <c r="G897" s="5"/>
      <c r="H897" s="31"/>
      <c r="I897" s="5"/>
      <c r="J897" s="5"/>
      <c r="K897" s="31"/>
      <c r="L897" s="5"/>
      <c r="M897" s="5"/>
      <c r="N897" s="31"/>
    </row>
    <row r="898" spans="3:14" x14ac:dyDescent="0.3">
      <c r="C898" s="4"/>
      <c r="D898" s="4"/>
      <c r="E898" s="39"/>
      <c r="F898" s="24"/>
      <c r="G898" s="5"/>
      <c r="H898" s="31"/>
      <c r="I898" s="5"/>
      <c r="J898" s="5"/>
      <c r="K898" s="31"/>
      <c r="L898" s="5"/>
      <c r="M898" s="5"/>
      <c r="N898" s="31"/>
    </row>
    <row r="899" spans="3:14" x14ac:dyDescent="0.3">
      <c r="C899" s="4"/>
      <c r="D899" s="4"/>
      <c r="E899" s="39"/>
      <c r="F899" s="24"/>
      <c r="G899" s="5"/>
      <c r="H899" s="31"/>
      <c r="I899" s="5"/>
      <c r="J899" s="5"/>
      <c r="K899" s="31"/>
      <c r="L899" s="5"/>
      <c r="M899" s="5"/>
      <c r="N899" s="31"/>
    </row>
    <row r="900" spans="3:14" x14ac:dyDescent="0.3">
      <c r="C900" s="4"/>
      <c r="D900" s="4"/>
      <c r="E900" s="39"/>
      <c r="F900" s="24"/>
      <c r="G900" s="5"/>
      <c r="H900" s="31"/>
      <c r="I900" s="5"/>
      <c r="J900" s="5"/>
      <c r="K900" s="31"/>
      <c r="L900" s="5"/>
      <c r="M900" s="5"/>
      <c r="N900" s="31"/>
    </row>
    <row r="901" spans="3:14" x14ac:dyDescent="0.3">
      <c r="C901" s="4"/>
      <c r="D901" s="4"/>
      <c r="E901" s="39"/>
      <c r="F901" s="24"/>
      <c r="G901" s="5"/>
      <c r="H901" s="31"/>
      <c r="I901" s="5"/>
      <c r="J901" s="5"/>
      <c r="K901" s="31"/>
      <c r="L901" s="5"/>
      <c r="M901" s="5"/>
      <c r="N901" s="31"/>
    </row>
    <row r="902" spans="3:14" x14ac:dyDescent="0.3">
      <c r="C902" s="4"/>
      <c r="D902" s="4"/>
      <c r="E902" s="39"/>
      <c r="F902" s="24"/>
      <c r="G902" s="5"/>
      <c r="H902" s="31"/>
      <c r="I902" s="5"/>
      <c r="J902" s="5"/>
      <c r="K902" s="31"/>
      <c r="L902" s="5"/>
      <c r="M902" s="5"/>
      <c r="N902" s="31"/>
    </row>
    <row r="903" spans="3:14" x14ac:dyDescent="0.3">
      <c r="C903" s="4"/>
      <c r="D903" s="4"/>
      <c r="E903" s="39"/>
      <c r="F903" s="24"/>
      <c r="G903" s="5"/>
      <c r="H903" s="31"/>
      <c r="I903" s="5"/>
      <c r="J903" s="5"/>
      <c r="K903" s="31"/>
      <c r="L903" s="5"/>
      <c r="M903" s="5"/>
      <c r="N903" s="31"/>
    </row>
    <row r="904" spans="3:14" x14ac:dyDescent="0.3">
      <c r="C904" s="4"/>
      <c r="D904" s="4"/>
      <c r="E904" s="39"/>
      <c r="F904" s="24"/>
      <c r="G904" s="5"/>
      <c r="H904" s="31"/>
      <c r="I904" s="5"/>
      <c r="J904" s="5"/>
      <c r="K904" s="31"/>
      <c r="L904" s="5"/>
      <c r="M904" s="5"/>
      <c r="N904" s="31"/>
    </row>
    <row r="905" spans="3:14" x14ac:dyDescent="0.3">
      <c r="C905" s="4"/>
      <c r="D905" s="4"/>
      <c r="E905" s="39"/>
      <c r="F905" s="24"/>
      <c r="G905" s="5"/>
      <c r="H905" s="31"/>
      <c r="I905" s="5"/>
      <c r="J905" s="5"/>
      <c r="K905" s="31"/>
      <c r="L905" s="5"/>
      <c r="M905" s="5"/>
      <c r="N905" s="31"/>
    </row>
    <row r="906" spans="3:14" x14ac:dyDescent="0.3">
      <c r="C906" s="4"/>
      <c r="D906" s="4"/>
      <c r="E906" s="39"/>
      <c r="F906" s="24"/>
      <c r="G906" s="5"/>
      <c r="H906" s="31"/>
      <c r="I906" s="5"/>
      <c r="J906" s="5"/>
      <c r="K906" s="31"/>
      <c r="L906" s="5"/>
      <c r="M906" s="5"/>
      <c r="N906" s="31"/>
    </row>
    <row r="907" spans="3:14" x14ac:dyDescent="0.3">
      <c r="C907" s="4"/>
      <c r="D907" s="4"/>
      <c r="E907" s="39"/>
      <c r="F907" s="24"/>
      <c r="G907" s="5"/>
      <c r="H907" s="31"/>
      <c r="I907" s="5"/>
      <c r="J907" s="5"/>
      <c r="K907" s="31"/>
      <c r="L907" s="5"/>
      <c r="M907" s="5"/>
      <c r="N907" s="31"/>
    </row>
    <row r="908" spans="3:14" x14ac:dyDescent="0.3">
      <c r="C908" s="4"/>
      <c r="D908" s="4"/>
      <c r="E908" s="39"/>
      <c r="F908" s="24"/>
      <c r="G908" s="5"/>
      <c r="H908" s="31"/>
      <c r="I908" s="5"/>
      <c r="J908" s="5"/>
      <c r="K908" s="31"/>
      <c r="L908" s="5"/>
      <c r="M908" s="5"/>
      <c r="N908" s="31"/>
    </row>
    <row r="909" spans="3:14" x14ac:dyDescent="0.3">
      <c r="C909" s="4"/>
      <c r="D909" s="4"/>
      <c r="E909" s="39"/>
      <c r="F909" s="24"/>
      <c r="G909" s="5"/>
      <c r="H909" s="31"/>
      <c r="I909" s="5"/>
      <c r="J909" s="5"/>
      <c r="K909" s="31"/>
      <c r="L909" s="5"/>
      <c r="M909" s="5"/>
      <c r="N909" s="31"/>
    </row>
    <row r="910" spans="3:14" x14ac:dyDescent="0.3">
      <c r="C910" s="4"/>
      <c r="D910" s="4"/>
      <c r="E910" s="39"/>
      <c r="F910" s="24"/>
      <c r="G910" s="5"/>
      <c r="H910" s="31"/>
      <c r="I910" s="5"/>
      <c r="J910" s="5"/>
      <c r="K910" s="31"/>
      <c r="L910" s="5"/>
      <c r="M910" s="5"/>
      <c r="N910" s="31"/>
    </row>
    <row r="911" spans="3:14" x14ac:dyDescent="0.3">
      <c r="C911" s="4"/>
      <c r="D911" s="4"/>
      <c r="E911" s="39"/>
      <c r="F911" s="24"/>
      <c r="G911" s="5"/>
      <c r="H911" s="31"/>
      <c r="I911" s="5"/>
      <c r="J911" s="5"/>
      <c r="K911" s="31"/>
      <c r="L911" s="5"/>
      <c r="M911" s="5"/>
      <c r="N911" s="31"/>
    </row>
    <row r="912" spans="3:14" x14ac:dyDescent="0.3">
      <c r="C912" s="4"/>
      <c r="D912" s="4"/>
      <c r="E912" s="39"/>
      <c r="F912" s="24"/>
      <c r="G912" s="5"/>
      <c r="H912" s="31"/>
      <c r="I912" s="5"/>
      <c r="J912" s="5"/>
      <c r="K912" s="31"/>
      <c r="L912" s="5"/>
      <c r="M912" s="5"/>
      <c r="N912" s="31"/>
    </row>
    <row r="913" spans="3:14" x14ac:dyDescent="0.3">
      <c r="C913" s="4"/>
      <c r="D913" s="4"/>
      <c r="E913" s="39"/>
      <c r="F913" s="24"/>
      <c r="G913" s="5"/>
      <c r="H913" s="31"/>
      <c r="I913" s="5"/>
      <c r="J913" s="5"/>
      <c r="K913" s="31"/>
      <c r="L913" s="5"/>
      <c r="M913" s="5"/>
      <c r="N913" s="31"/>
    </row>
    <row r="914" spans="3:14" x14ac:dyDescent="0.3">
      <c r="C914" s="4"/>
      <c r="D914" s="4"/>
      <c r="E914" s="39"/>
      <c r="F914" s="24"/>
      <c r="G914" s="5"/>
      <c r="H914" s="31"/>
      <c r="I914" s="5"/>
      <c r="J914" s="5"/>
      <c r="K914" s="31"/>
      <c r="L914" s="5"/>
      <c r="M914" s="5"/>
      <c r="N914" s="31"/>
    </row>
    <row r="915" spans="3:14" x14ac:dyDescent="0.3">
      <c r="C915" s="4"/>
      <c r="D915" s="4"/>
      <c r="E915" s="39"/>
      <c r="F915" s="24"/>
      <c r="G915" s="5"/>
      <c r="H915" s="31"/>
      <c r="I915" s="5"/>
      <c r="J915" s="5"/>
      <c r="K915" s="31"/>
      <c r="L915" s="5"/>
      <c r="M915" s="5"/>
      <c r="N915" s="31"/>
    </row>
    <row r="916" spans="3:14" x14ac:dyDescent="0.3">
      <c r="C916" s="4"/>
      <c r="D916" s="4"/>
      <c r="E916" s="39"/>
      <c r="F916" s="24"/>
      <c r="G916" s="5"/>
      <c r="H916" s="31"/>
      <c r="I916" s="5"/>
      <c r="J916" s="5"/>
      <c r="K916" s="31"/>
      <c r="L916" s="5"/>
      <c r="M916" s="5"/>
      <c r="N916" s="31"/>
    </row>
    <row r="917" spans="3:14" x14ac:dyDescent="0.3">
      <c r="C917" s="4"/>
      <c r="D917" s="4"/>
      <c r="E917" s="39"/>
      <c r="F917" s="24"/>
      <c r="G917" s="5"/>
      <c r="H917" s="31"/>
      <c r="I917" s="5"/>
      <c r="J917" s="5"/>
      <c r="K917" s="31"/>
      <c r="L917" s="5"/>
      <c r="M917" s="5"/>
      <c r="N917" s="31"/>
    </row>
    <row r="918" spans="3:14" x14ac:dyDescent="0.3">
      <c r="C918" s="4"/>
      <c r="D918" s="4"/>
      <c r="E918" s="39"/>
      <c r="F918" s="24"/>
      <c r="G918" s="5"/>
      <c r="H918" s="31"/>
      <c r="I918" s="5"/>
      <c r="J918" s="5"/>
      <c r="K918" s="31"/>
      <c r="L918" s="5"/>
      <c r="M918" s="5"/>
      <c r="N918" s="31"/>
    </row>
    <row r="919" spans="3:14" x14ac:dyDescent="0.3">
      <c r="C919" s="4"/>
      <c r="D919" s="4"/>
      <c r="E919" s="39"/>
      <c r="F919" s="24"/>
      <c r="G919" s="5"/>
      <c r="H919" s="31"/>
      <c r="I919" s="5"/>
      <c r="J919" s="5"/>
      <c r="K919" s="31"/>
      <c r="L919" s="5"/>
      <c r="M919" s="5"/>
      <c r="N919" s="31"/>
    </row>
    <row r="920" spans="3:14" x14ac:dyDescent="0.3">
      <c r="C920" s="4"/>
      <c r="D920" s="4"/>
      <c r="E920" s="39"/>
      <c r="F920" s="24"/>
      <c r="G920" s="5"/>
      <c r="H920" s="31"/>
      <c r="I920" s="5"/>
      <c r="J920" s="5"/>
      <c r="K920" s="31"/>
      <c r="L920" s="5"/>
      <c r="M920" s="5"/>
      <c r="N920" s="31"/>
    </row>
    <row r="921" spans="3:14" x14ac:dyDescent="0.3">
      <c r="C921" s="4"/>
      <c r="D921" s="4"/>
      <c r="E921" s="39"/>
      <c r="F921" s="24"/>
      <c r="G921" s="5"/>
      <c r="H921" s="31"/>
      <c r="I921" s="5"/>
      <c r="J921" s="5"/>
      <c r="K921" s="31"/>
      <c r="L921" s="5"/>
      <c r="M921" s="5"/>
      <c r="N921" s="31"/>
    </row>
    <row r="922" spans="3:14" x14ac:dyDescent="0.3">
      <c r="C922" s="4"/>
      <c r="D922" s="4"/>
      <c r="E922" s="39"/>
      <c r="F922" s="24"/>
      <c r="G922" s="5"/>
      <c r="H922" s="31"/>
      <c r="I922" s="5"/>
      <c r="J922" s="5"/>
      <c r="K922" s="31"/>
      <c r="L922" s="5"/>
      <c r="M922" s="5"/>
      <c r="N922" s="31"/>
    </row>
    <row r="923" spans="3:14" x14ac:dyDescent="0.3">
      <c r="C923" s="4"/>
      <c r="D923" s="4"/>
      <c r="E923" s="39"/>
      <c r="F923" s="24"/>
      <c r="G923" s="5"/>
      <c r="H923" s="31"/>
      <c r="I923" s="5"/>
      <c r="J923" s="5"/>
      <c r="K923" s="31"/>
      <c r="L923" s="5"/>
      <c r="M923" s="5"/>
      <c r="N923" s="31"/>
    </row>
    <row r="924" spans="3:14" x14ac:dyDescent="0.3">
      <c r="C924" s="4"/>
      <c r="D924" s="4"/>
      <c r="E924" s="39"/>
      <c r="F924" s="24"/>
      <c r="G924" s="5"/>
      <c r="H924" s="31"/>
      <c r="I924" s="5"/>
      <c r="J924" s="5"/>
      <c r="K924" s="31"/>
      <c r="L924" s="5"/>
      <c r="M924" s="5"/>
      <c r="N924" s="31"/>
    </row>
    <row r="925" spans="3:14" x14ac:dyDescent="0.3">
      <c r="C925" s="4"/>
      <c r="D925" s="4"/>
      <c r="E925" s="39"/>
      <c r="F925" s="24"/>
      <c r="G925" s="5"/>
      <c r="H925" s="31"/>
      <c r="I925" s="5"/>
      <c r="J925" s="5"/>
      <c r="K925" s="31"/>
      <c r="L925" s="5"/>
      <c r="M925" s="5"/>
      <c r="N925" s="31"/>
    </row>
    <row r="926" spans="3:14" x14ac:dyDescent="0.3">
      <c r="C926" s="4"/>
      <c r="D926" s="4"/>
      <c r="E926" s="39"/>
      <c r="F926" s="24"/>
      <c r="G926" s="5"/>
      <c r="H926" s="31"/>
      <c r="I926" s="5"/>
      <c r="J926" s="5"/>
      <c r="K926" s="31"/>
      <c r="L926" s="5"/>
      <c r="M926" s="5"/>
      <c r="N926" s="31"/>
    </row>
    <row r="927" spans="3:14" x14ac:dyDescent="0.3">
      <c r="C927" s="4"/>
      <c r="D927" s="4"/>
      <c r="E927" s="39"/>
      <c r="F927" s="24"/>
      <c r="G927" s="5"/>
      <c r="H927" s="31"/>
      <c r="I927" s="5"/>
      <c r="J927" s="5"/>
      <c r="K927" s="31"/>
      <c r="L927" s="5"/>
      <c r="M927" s="5"/>
      <c r="N927" s="31"/>
    </row>
    <row r="928" spans="3:14" x14ac:dyDescent="0.3">
      <c r="C928" s="4"/>
      <c r="D928" s="4"/>
      <c r="E928" s="39"/>
      <c r="F928" s="24"/>
      <c r="G928" s="5"/>
      <c r="H928" s="31"/>
      <c r="I928" s="5"/>
      <c r="J928" s="5"/>
      <c r="K928" s="31"/>
      <c r="L928" s="5"/>
      <c r="M928" s="5"/>
      <c r="N928" s="31"/>
    </row>
    <row r="929" spans="3:14" x14ac:dyDescent="0.3">
      <c r="C929" s="4"/>
      <c r="D929" s="4"/>
      <c r="E929" s="39"/>
      <c r="F929" s="24"/>
      <c r="G929" s="5"/>
      <c r="H929" s="31"/>
      <c r="I929" s="5"/>
      <c r="J929" s="5"/>
      <c r="K929" s="31"/>
      <c r="L929" s="5"/>
      <c r="M929" s="5"/>
      <c r="N929" s="31"/>
    </row>
    <row r="930" spans="3:14" x14ac:dyDescent="0.3">
      <c r="C930" s="4"/>
      <c r="D930" s="4"/>
      <c r="E930" s="39"/>
      <c r="F930" s="24"/>
      <c r="G930" s="5"/>
      <c r="H930" s="31"/>
      <c r="I930" s="5"/>
      <c r="J930" s="5"/>
      <c r="K930" s="31"/>
      <c r="L930" s="5"/>
      <c r="M930" s="5"/>
      <c r="N930" s="31"/>
    </row>
    <row r="931" spans="3:14" x14ac:dyDescent="0.3">
      <c r="C931" s="4"/>
      <c r="D931" s="4"/>
      <c r="E931" s="39"/>
      <c r="F931" s="24"/>
      <c r="G931" s="5"/>
      <c r="H931" s="31"/>
      <c r="I931" s="5"/>
      <c r="J931" s="5"/>
      <c r="K931" s="31"/>
      <c r="L931" s="5"/>
      <c r="M931" s="5"/>
      <c r="N931" s="31"/>
    </row>
    <row r="932" spans="3:14" x14ac:dyDescent="0.3">
      <c r="C932" s="4"/>
      <c r="D932" s="4"/>
      <c r="E932" s="39"/>
      <c r="F932" s="24"/>
      <c r="G932" s="5"/>
      <c r="H932" s="31"/>
      <c r="I932" s="5"/>
      <c r="J932" s="5"/>
      <c r="K932" s="31"/>
      <c r="L932" s="5"/>
      <c r="M932" s="5"/>
      <c r="N932" s="31"/>
    </row>
    <row r="933" spans="3:14" x14ac:dyDescent="0.3">
      <c r="C933" s="4"/>
      <c r="D933" s="4"/>
      <c r="E933" s="39"/>
      <c r="F933" s="24"/>
      <c r="G933" s="5"/>
      <c r="H933" s="31"/>
      <c r="I933" s="5"/>
      <c r="J933" s="5"/>
      <c r="K933" s="31"/>
      <c r="L933" s="5"/>
      <c r="M933" s="5"/>
      <c r="N933" s="31"/>
    </row>
    <row r="934" spans="3:14" x14ac:dyDescent="0.3">
      <c r="C934" s="4"/>
      <c r="D934" s="4"/>
      <c r="E934" s="39"/>
      <c r="F934" s="24"/>
      <c r="G934" s="5"/>
      <c r="H934" s="31"/>
      <c r="I934" s="5"/>
      <c r="J934" s="5"/>
      <c r="K934" s="31"/>
      <c r="L934" s="5"/>
      <c r="M934" s="5"/>
      <c r="N934" s="31"/>
    </row>
    <row r="935" spans="3:14" x14ac:dyDescent="0.3">
      <c r="C935" s="4"/>
      <c r="D935" s="4"/>
      <c r="E935" s="39"/>
      <c r="F935" s="24"/>
      <c r="G935" s="5"/>
      <c r="H935" s="31"/>
      <c r="I935" s="5"/>
      <c r="J935" s="5"/>
      <c r="K935" s="31"/>
      <c r="L935" s="5"/>
      <c r="M935" s="5"/>
      <c r="N935" s="31"/>
    </row>
    <row r="936" spans="3:14" x14ac:dyDescent="0.3">
      <c r="C936" s="4"/>
      <c r="D936" s="4"/>
      <c r="E936" s="39"/>
      <c r="F936" s="24"/>
      <c r="G936" s="5"/>
      <c r="H936" s="31"/>
      <c r="I936" s="5"/>
      <c r="J936" s="5"/>
      <c r="K936" s="31"/>
      <c r="L936" s="5"/>
      <c r="M936" s="5"/>
      <c r="N936" s="31"/>
    </row>
    <row r="937" spans="3:14" x14ac:dyDescent="0.3">
      <c r="C937" s="4"/>
      <c r="D937" s="4"/>
      <c r="E937" s="39"/>
      <c r="F937" s="24"/>
      <c r="G937" s="5"/>
      <c r="H937" s="31"/>
      <c r="I937" s="5"/>
      <c r="J937" s="5"/>
      <c r="K937" s="31"/>
      <c r="L937" s="5"/>
      <c r="M937" s="5"/>
      <c r="N937" s="31"/>
    </row>
    <row r="938" spans="3:14" x14ac:dyDescent="0.3">
      <c r="C938" s="4"/>
      <c r="D938" s="4"/>
      <c r="E938" s="39"/>
      <c r="F938" s="24"/>
      <c r="G938" s="5"/>
      <c r="H938" s="31"/>
      <c r="I938" s="5"/>
      <c r="J938" s="5"/>
      <c r="K938" s="31"/>
      <c r="L938" s="5"/>
      <c r="M938" s="5"/>
      <c r="N938" s="31"/>
    </row>
    <row r="939" spans="3:14" x14ac:dyDescent="0.3">
      <c r="C939" s="4"/>
      <c r="D939" s="4"/>
      <c r="E939" s="39"/>
      <c r="F939" s="24"/>
      <c r="G939" s="5"/>
      <c r="H939" s="31"/>
      <c r="I939" s="5"/>
      <c r="J939" s="5"/>
      <c r="K939" s="31"/>
      <c r="L939" s="5"/>
      <c r="M939" s="5"/>
      <c r="N939" s="31"/>
    </row>
    <row r="940" spans="3:14" x14ac:dyDescent="0.3">
      <c r="C940" s="4"/>
      <c r="D940" s="4"/>
      <c r="E940" s="39"/>
      <c r="F940" s="24"/>
      <c r="G940" s="5"/>
      <c r="H940" s="31"/>
      <c r="I940" s="5"/>
      <c r="J940" s="5"/>
      <c r="K940" s="31"/>
      <c r="L940" s="5"/>
      <c r="M940" s="5"/>
      <c r="N940" s="31"/>
    </row>
    <row r="941" spans="3:14" x14ac:dyDescent="0.3">
      <c r="C941" s="4"/>
      <c r="D941" s="4"/>
      <c r="E941" s="39"/>
      <c r="F941" s="24"/>
      <c r="G941" s="5"/>
      <c r="H941" s="31"/>
      <c r="I941" s="5"/>
      <c r="J941" s="5"/>
      <c r="K941" s="31"/>
      <c r="L941" s="5"/>
      <c r="M941" s="5"/>
      <c r="N941" s="31"/>
    </row>
    <row r="942" spans="3:14" x14ac:dyDescent="0.3">
      <c r="C942" s="4"/>
      <c r="D942" s="4"/>
      <c r="E942" s="39"/>
      <c r="F942" s="24"/>
      <c r="G942" s="5"/>
      <c r="H942" s="31"/>
      <c r="I942" s="5"/>
      <c r="J942" s="5"/>
      <c r="K942" s="31"/>
      <c r="L942" s="5"/>
      <c r="M942" s="5"/>
      <c r="N942" s="31"/>
    </row>
    <row r="943" spans="3:14" x14ac:dyDescent="0.3">
      <c r="C943" s="4"/>
      <c r="D943" s="4"/>
      <c r="E943" s="39"/>
      <c r="F943" s="24"/>
      <c r="G943" s="5"/>
      <c r="H943" s="31"/>
      <c r="I943" s="5"/>
      <c r="J943" s="5"/>
      <c r="K943" s="31"/>
      <c r="L943" s="5"/>
      <c r="M943" s="5"/>
      <c r="N943" s="31"/>
    </row>
    <row r="944" spans="3:14" x14ac:dyDescent="0.3">
      <c r="C944" s="4"/>
      <c r="D944" s="4"/>
      <c r="E944" s="39"/>
      <c r="F944" s="24"/>
      <c r="G944" s="5"/>
      <c r="H944" s="31"/>
      <c r="I944" s="5"/>
      <c r="J944" s="5"/>
      <c r="K944" s="31"/>
      <c r="L944" s="5"/>
      <c r="M944" s="5"/>
      <c r="N944" s="31"/>
    </row>
    <row r="945" spans="3:14" x14ac:dyDescent="0.3">
      <c r="C945" s="4"/>
      <c r="D945" s="4"/>
      <c r="E945" s="39"/>
      <c r="F945" s="24"/>
      <c r="G945" s="5"/>
      <c r="H945" s="31"/>
      <c r="I945" s="5"/>
      <c r="J945" s="5"/>
      <c r="K945" s="31"/>
      <c r="L945" s="5"/>
      <c r="M945" s="5"/>
      <c r="N945" s="31"/>
    </row>
    <row r="946" spans="3:14" x14ac:dyDescent="0.3">
      <c r="C946" s="4"/>
      <c r="D946" s="4"/>
      <c r="E946" s="39"/>
      <c r="F946" s="24"/>
      <c r="G946" s="5"/>
      <c r="H946" s="31"/>
      <c r="I946" s="5"/>
      <c r="J946" s="5"/>
      <c r="K946" s="31"/>
      <c r="L946" s="5"/>
      <c r="M946" s="5"/>
      <c r="N946" s="31"/>
    </row>
    <row r="947" spans="3:14" x14ac:dyDescent="0.3">
      <c r="C947" s="4"/>
      <c r="D947" s="4"/>
      <c r="E947" s="39"/>
      <c r="F947" s="24"/>
      <c r="G947" s="5"/>
      <c r="H947" s="31"/>
      <c r="I947" s="5"/>
      <c r="J947" s="5"/>
      <c r="K947" s="31"/>
      <c r="L947" s="5"/>
      <c r="M947" s="5"/>
      <c r="N947" s="31"/>
    </row>
    <row r="948" spans="3:14" x14ac:dyDescent="0.3">
      <c r="C948" s="4"/>
      <c r="D948" s="4"/>
      <c r="E948" s="39"/>
      <c r="F948" s="24"/>
      <c r="G948" s="5"/>
      <c r="H948" s="31"/>
      <c r="I948" s="5"/>
      <c r="J948" s="5"/>
      <c r="K948" s="31"/>
      <c r="L948" s="5"/>
      <c r="M948" s="5"/>
      <c r="N948" s="31"/>
    </row>
    <row r="949" spans="3:14" x14ac:dyDescent="0.3">
      <c r="C949" s="4"/>
      <c r="D949" s="4"/>
      <c r="E949" s="39"/>
      <c r="F949" s="24"/>
      <c r="G949" s="5"/>
      <c r="H949" s="31"/>
      <c r="I949" s="5"/>
      <c r="J949" s="5"/>
      <c r="K949" s="31"/>
      <c r="L949" s="5"/>
      <c r="M949" s="5"/>
      <c r="N949" s="31"/>
    </row>
    <row r="950" spans="3:14" x14ac:dyDescent="0.3">
      <c r="C950" s="4"/>
      <c r="D950" s="4"/>
      <c r="E950" s="39"/>
      <c r="F950" s="24"/>
      <c r="G950" s="5"/>
      <c r="H950" s="31"/>
      <c r="I950" s="5"/>
      <c r="J950" s="5"/>
      <c r="K950" s="31"/>
      <c r="L950" s="5"/>
      <c r="M950" s="5"/>
      <c r="N950" s="31"/>
    </row>
    <row r="951" spans="3:14" x14ac:dyDescent="0.3">
      <c r="C951" s="4"/>
      <c r="D951" s="4"/>
      <c r="E951" s="39"/>
      <c r="F951" s="24"/>
      <c r="G951" s="5"/>
      <c r="H951" s="31"/>
      <c r="I951" s="5"/>
      <c r="J951" s="5"/>
      <c r="K951" s="31"/>
      <c r="L951" s="5"/>
      <c r="M951" s="5"/>
      <c r="N951" s="31"/>
    </row>
    <row r="952" spans="3:14" x14ac:dyDescent="0.3">
      <c r="C952" s="4"/>
      <c r="D952" s="4"/>
      <c r="E952" s="39"/>
      <c r="F952" s="24"/>
      <c r="G952" s="5"/>
      <c r="H952" s="31"/>
      <c r="I952" s="5"/>
      <c r="J952" s="5"/>
      <c r="K952" s="31"/>
      <c r="L952" s="5"/>
      <c r="M952" s="5"/>
      <c r="N952" s="31"/>
    </row>
    <row r="953" spans="3:14" x14ac:dyDescent="0.3">
      <c r="C953" s="4"/>
      <c r="D953" s="4"/>
      <c r="E953" s="39"/>
      <c r="F953" s="24"/>
      <c r="G953" s="5"/>
      <c r="H953" s="31"/>
      <c r="I953" s="5"/>
      <c r="J953" s="5"/>
      <c r="K953" s="31"/>
      <c r="L953" s="5"/>
      <c r="M953" s="5"/>
      <c r="N953" s="31"/>
    </row>
    <row r="954" spans="3:14" x14ac:dyDescent="0.3">
      <c r="C954" s="4"/>
      <c r="D954" s="4"/>
      <c r="E954" s="39"/>
      <c r="F954" s="24"/>
      <c r="G954" s="5"/>
      <c r="H954" s="31"/>
      <c r="I954" s="5"/>
      <c r="J954" s="5"/>
      <c r="K954" s="31"/>
      <c r="L954" s="5"/>
      <c r="M954" s="5"/>
      <c r="N954" s="31"/>
    </row>
    <row r="955" spans="3:14" x14ac:dyDescent="0.3">
      <c r="C955" s="4"/>
      <c r="D955" s="4"/>
      <c r="E955" s="39"/>
      <c r="F955" s="24"/>
      <c r="G955" s="5"/>
      <c r="H955" s="31"/>
      <c r="I955" s="5"/>
      <c r="J955" s="5"/>
      <c r="K955" s="31"/>
      <c r="L955" s="5"/>
      <c r="M955" s="5"/>
      <c r="N955" s="31"/>
    </row>
    <row r="956" spans="3:14" x14ac:dyDescent="0.3">
      <c r="C956" s="4"/>
      <c r="D956" s="4"/>
      <c r="E956" s="39"/>
      <c r="F956" s="24"/>
      <c r="G956" s="5"/>
      <c r="H956" s="31"/>
      <c r="I956" s="5"/>
      <c r="J956" s="5"/>
      <c r="K956" s="31"/>
      <c r="L956" s="5"/>
      <c r="M956" s="5"/>
      <c r="N956" s="31"/>
    </row>
    <row r="957" spans="3:14" x14ac:dyDescent="0.3">
      <c r="C957" s="4"/>
      <c r="D957" s="4"/>
      <c r="E957" s="39"/>
      <c r="F957" s="24"/>
      <c r="G957" s="5"/>
      <c r="H957" s="31"/>
      <c r="I957" s="5"/>
      <c r="J957" s="5"/>
      <c r="K957" s="31"/>
      <c r="L957" s="5"/>
      <c r="M957" s="5"/>
      <c r="N957" s="31"/>
    </row>
    <row r="958" spans="3:14" x14ac:dyDescent="0.3">
      <c r="C958" s="4"/>
      <c r="D958" s="4"/>
      <c r="E958" s="39"/>
      <c r="F958" s="24"/>
      <c r="G958" s="5"/>
      <c r="H958" s="31"/>
      <c r="I958" s="5"/>
      <c r="J958" s="5"/>
      <c r="K958" s="31"/>
      <c r="L958" s="5"/>
      <c r="M958" s="5"/>
      <c r="N958" s="31"/>
    </row>
    <row r="959" spans="3:14" x14ac:dyDescent="0.3">
      <c r="C959" s="4"/>
      <c r="D959" s="4"/>
      <c r="E959" s="39"/>
      <c r="F959" s="24"/>
      <c r="G959" s="5"/>
      <c r="H959" s="31"/>
      <c r="I959" s="5"/>
      <c r="J959" s="5"/>
      <c r="K959" s="31"/>
      <c r="L959" s="5"/>
      <c r="M959" s="5"/>
      <c r="N959" s="31"/>
    </row>
    <row r="960" spans="3:14" x14ac:dyDescent="0.3">
      <c r="C960" s="4"/>
      <c r="D960" s="4"/>
      <c r="E960" s="39"/>
      <c r="F960" s="24"/>
      <c r="G960" s="5"/>
      <c r="H960" s="31"/>
      <c r="I960" s="5"/>
      <c r="J960" s="5"/>
      <c r="K960" s="31"/>
      <c r="L960" s="5"/>
      <c r="M960" s="5"/>
      <c r="N960" s="31"/>
    </row>
    <row r="961" spans="3:14" x14ac:dyDescent="0.3">
      <c r="C961" s="4"/>
      <c r="D961" s="4"/>
      <c r="E961" s="39"/>
      <c r="F961" s="24"/>
      <c r="G961" s="5"/>
      <c r="H961" s="31"/>
      <c r="I961" s="5"/>
      <c r="J961" s="5"/>
      <c r="K961" s="31"/>
      <c r="L961" s="5"/>
      <c r="M961" s="5"/>
      <c r="N961" s="31"/>
    </row>
    <row r="962" spans="3:14" x14ac:dyDescent="0.3">
      <c r="C962" s="4"/>
      <c r="D962" s="4"/>
      <c r="E962" s="39"/>
      <c r="F962" s="24"/>
      <c r="G962" s="5"/>
      <c r="H962" s="31"/>
      <c r="I962" s="5"/>
      <c r="J962" s="5"/>
      <c r="K962" s="31"/>
      <c r="L962" s="5"/>
      <c r="M962" s="5"/>
      <c r="N962" s="31"/>
    </row>
    <row r="963" spans="3:14" x14ac:dyDescent="0.3">
      <c r="C963" s="4"/>
      <c r="D963" s="4"/>
      <c r="E963" s="39"/>
      <c r="F963" s="24"/>
      <c r="G963" s="5"/>
      <c r="H963" s="31"/>
      <c r="I963" s="5"/>
      <c r="J963" s="5"/>
      <c r="K963" s="31"/>
      <c r="L963" s="5"/>
      <c r="M963" s="5"/>
      <c r="N963" s="31"/>
    </row>
    <row r="964" spans="3:14" x14ac:dyDescent="0.3">
      <c r="C964" s="4"/>
      <c r="D964" s="4"/>
      <c r="E964" s="39"/>
      <c r="F964" s="24"/>
      <c r="G964" s="5"/>
      <c r="H964" s="31"/>
      <c r="I964" s="5"/>
      <c r="J964" s="5"/>
      <c r="K964" s="31"/>
      <c r="L964" s="5"/>
      <c r="M964" s="5"/>
      <c r="N964" s="31"/>
    </row>
    <row r="965" spans="3:14" x14ac:dyDescent="0.3">
      <c r="C965" s="4"/>
      <c r="D965" s="4"/>
      <c r="E965" s="39"/>
      <c r="F965" s="24"/>
      <c r="G965" s="5"/>
      <c r="H965" s="31"/>
      <c r="I965" s="5"/>
      <c r="J965" s="5"/>
      <c r="K965" s="31"/>
      <c r="L965" s="5"/>
      <c r="M965" s="5"/>
      <c r="N965" s="31"/>
    </row>
    <row r="966" spans="3:14" x14ac:dyDescent="0.3">
      <c r="C966" s="4"/>
      <c r="D966" s="4"/>
      <c r="E966" s="39"/>
      <c r="F966" s="24"/>
      <c r="G966" s="5"/>
      <c r="H966" s="31"/>
      <c r="I966" s="5"/>
      <c r="J966" s="5"/>
      <c r="K966" s="31"/>
      <c r="L966" s="5"/>
      <c r="M966" s="5"/>
      <c r="N966" s="31"/>
    </row>
    <row r="967" spans="3:14" x14ac:dyDescent="0.3">
      <c r="C967" s="4"/>
      <c r="D967" s="4"/>
      <c r="E967" s="39"/>
      <c r="F967" s="24"/>
      <c r="G967" s="5"/>
      <c r="H967" s="31"/>
      <c r="I967" s="5"/>
      <c r="J967" s="5"/>
      <c r="K967" s="31"/>
      <c r="L967" s="5"/>
      <c r="M967" s="5"/>
      <c r="N967" s="31"/>
    </row>
    <row r="968" spans="3:14" x14ac:dyDescent="0.3">
      <c r="C968" s="4"/>
      <c r="D968" s="4"/>
      <c r="E968" s="39"/>
      <c r="F968" s="24"/>
      <c r="G968" s="5"/>
      <c r="H968" s="31"/>
      <c r="I968" s="5"/>
      <c r="J968" s="5"/>
      <c r="K968" s="31"/>
      <c r="L968" s="5"/>
      <c r="M968" s="5"/>
      <c r="N968" s="31"/>
    </row>
    <row r="969" spans="3:14" x14ac:dyDescent="0.3">
      <c r="C969" s="4"/>
      <c r="D969" s="4"/>
      <c r="E969" s="39"/>
      <c r="F969" s="24"/>
      <c r="G969" s="5"/>
      <c r="H969" s="31"/>
      <c r="I969" s="5"/>
      <c r="J969" s="5"/>
      <c r="K969" s="31"/>
      <c r="L969" s="5"/>
      <c r="M969" s="5"/>
      <c r="N969" s="31"/>
    </row>
    <row r="970" spans="3:14" x14ac:dyDescent="0.3">
      <c r="C970" s="4"/>
      <c r="D970" s="4"/>
      <c r="E970" s="39"/>
      <c r="F970" s="24"/>
      <c r="G970" s="5"/>
      <c r="H970" s="31"/>
      <c r="I970" s="5"/>
      <c r="J970" s="5"/>
      <c r="K970" s="31"/>
      <c r="L970" s="5"/>
      <c r="M970" s="5"/>
      <c r="N970" s="31"/>
    </row>
    <row r="971" spans="3:14" x14ac:dyDescent="0.3">
      <c r="C971" s="4"/>
      <c r="D971" s="4"/>
      <c r="E971" s="39"/>
      <c r="F971" s="24"/>
      <c r="G971" s="5"/>
      <c r="H971" s="31"/>
      <c r="I971" s="5"/>
      <c r="J971" s="5"/>
      <c r="K971" s="31"/>
      <c r="L971" s="5"/>
      <c r="M971" s="5"/>
      <c r="N971" s="31"/>
    </row>
    <row r="972" spans="3:14" x14ac:dyDescent="0.3">
      <c r="C972" s="4"/>
      <c r="D972" s="4"/>
      <c r="E972" s="39"/>
      <c r="F972" s="24"/>
      <c r="G972" s="5"/>
      <c r="H972" s="31"/>
      <c r="I972" s="5"/>
      <c r="J972" s="5"/>
      <c r="K972" s="31"/>
      <c r="L972" s="5"/>
      <c r="M972" s="5"/>
      <c r="N972" s="31"/>
    </row>
    <row r="973" spans="3:14" x14ac:dyDescent="0.3">
      <c r="C973" s="4"/>
      <c r="D973" s="4"/>
      <c r="E973" s="39"/>
      <c r="F973" s="24"/>
      <c r="G973" s="5"/>
      <c r="H973" s="31"/>
      <c r="I973" s="5"/>
      <c r="J973" s="5"/>
      <c r="K973" s="31"/>
      <c r="L973" s="5"/>
      <c r="M973" s="5"/>
      <c r="N973" s="31"/>
    </row>
    <row r="974" spans="3:14" x14ac:dyDescent="0.3">
      <c r="C974" s="4"/>
      <c r="D974" s="4"/>
      <c r="E974" s="39"/>
      <c r="F974" s="24"/>
      <c r="G974" s="5"/>
      <c r="H974" s="31"/>
      <c r="I974" s="5"/>
      <c r="J974" s="5"/>
      <c r="K974" s="31"/>
      <c r="L974" s="5"/>
      <c r="M974" s="5"/>
      <c r="N974" s="31"/>
    </row>
    <row r="975" spans="3:14" x14ac:dyDescent="0.3">
      <c r="C975" s="4"/>
      <c r="D975" s="4"/>
      <c r="E975" s="39"/>
      <c r="F975" s="24"/>
      <c r="G975" s="5"/>
      <c r="H975" s="31"/>
      <c r="I975" s="5"/>
      <c r="J975" s="5"/>
      <c r="K975" s="31"/>
      <c r="L975" s="5"/>
      <c r="M975" s="5"/>
      <c r="N975" s="31"/>
    </row>
    <row r="976" spans="3:14" x14ac:dyDescent="0.3">
      <c r="C976" s="4"/>
      <c r="D976" s="4"/>
      <c r="E976" s="39"/>
      <c r="F976" s="24"/>
      <c r="G976" s="5"/>
      <c r="H976" s="31"/>
      <c r="I976" s="5"/>
      <c r="J976" s="5"/>
      <c r="K976" s="31"/>
      <c r="L976" s="5"/>
      <c r="M976" s="5"/>
      <c r="N976" s="31"/>
    </row>
    <row r="977" spans="3:14" x14ac:dyDescent="0.3">
      <c r="C977" s="4"/>
      <c r="D977" s="4"/>
      <c r="E977" s="39"/>
      <c r="F977" s="24"/>
      <c r="G977" s="5"/>
      <c r="H977" s="31"/>
      <c r="I977" s="5"/>
      <c r="J977" s="5"/>
      <c r="K977" s="31"/>
      <c r="L977" s="5"/>
      <c r="M977" s="5"/>
      <c r="N977" s="31"/>
    </row>
    <row r="978" spans="3:14" x14ac:dyDescent="0.3">
      <c r="C978" s="4"/>
      <c r="D978" s="4"/>
      <c r="E978" s="39"/>
      <c r="F978" s="24"/>
      <c r="G978" s="5"/>
      <c r="H978" s="31"/>
      <c r="I978" s="5"/>
      <c r="J978" s="5"/>
      <c r="K978" s="31"/>
      <c r="L978" s="5"/>
      <c r="M978" s="5"/>
      <c r="N978" s="31"/>
    </row>
    <row r="979" spans="3:14" x14ac:dyDescent="0.3">
      <c r="C979" s="4"/>
      <c r="D979" s="4"/>
      <c r="E979" s="39"/>
      <c r="F979" s="24"/>
      <c r="G979" s="5"/>
      <c r="H979" s="31"/>
      <c r="I979" s="5"/>
      <c r="J979" s="5"/>
      <c r="K979" s="31"/>
      <c r="L979" s="5"/>
      <c r="M979" s="5"/>
      <c r="N979" s="31"/>
    </row>
    <row r="980" spans="3:14" x14ac:dyDescent="0.3">
      <c r="C980" s="4"/>
      <c r="D980" s="4"/>
      <c r="E980" s="39"/>
      <c r="F980" s="24"/>
      <c r="G980" s="5"/>
      <c r="H980" s="31"/>
      <c r="I980" s="5"/>
      <c r="J980" s="5"/>
      <c r="K980" s="31"/>
      <c r="L980" s="5"/>
      <c r="M980" s="5"/>
      <c r="N980" s="31"/>
    </row>
    <row r="981" spans="3:14" x14ac:dyDescent="0.3">
      <c r="C981" s="4"/>
      <c r="D981" s="4"/>
      <c r="E981" s="39"/>
      <c r="F981" s="24"/>
      <c r="G981" s="5"/>
      <c r="H981" s="31"/>
      <c r="I981" s="5"/>
      <c r="J981" s="5"/>
      <c r="K981" s="31"/>
      <c r="L981" s="5"/>
      <c r="M981" s="5"/>
      <c r="N981" s="31"/>
    </row>
    <row r="982" spans="3:14" x14ac:dyDescent="0.3">
      <c r="C982" s="4"/>
      <c r="D982" s="4"/>
      <c r="E982" s="39"/>
      <c r="F982" s="24"/>
      <c r="G982" s="5"/>
      <c r="H982" s="31"/>
      <c r="I982" s="5"/>
      <c r="J982" s="5"/>
      <c r="K982" s="31"/>
      <c r="L982" s="5"/>
      <c r="M982" s="5"/>
      <c r="N982" s="31"/>
    </row>
    <row r="983" spans="3:14" x14ac:dyDescent="0.3">
      <c r="C983" s="4"/>
      <c r="D983" s="4"/>
      <c r="E983" s="39"/>
      <c r="F983" s="24"/>
      <c r="G983" s="5"/>
      <c r="H983" s="31"/>
      <c r="I983" s="5"/>
      <c r="J983" s="5"/>
      <c r="K983" s="31"/>
      <c r="L983" s="5"/>
      <c r="M983" s="5"/>
      <c r="N983" s="31"/>
    </row>
    <row r="984" spans="3:14" x14ac:dyDescent="0.3">
      <c r="C984" s="4"/>
      <c r="D984" s="4"/>
      <c r="E984" s="39"/>
      <c r="F984" s="24"/>
      <c r="G984" s="5"/>
      <c r="H984" s="31"/>
      <c r="I984" s="5"/>
      <c r="J984" s="5"/>
      <c r="K984" s="31"/>
      <c r="L984" s="5"/>
      <c r="M984" s="5"/>
      <c r="N984" s="31"/>
    </row>
    <row r="985" spans="3:14" x14ac:dyDescent="0.3">
      <c r="C985" s="4"/>
      <c r="D985" s="4"/>
      <c r="E985" s="39"/>
      <c r="F985" s="24"/>
      <c r="G985" s="5"/>
      <c r="H985" s="31"/>
      <c r="I985" s="5"/>
      <c r="J985" s="5"/>
      <c r="K985" s="31"/>
      <c r="L985" s="5"/>
      <c r="M985" s="5"/>
      <c r="N985" s="31"/>
    </row>
    <row r="986" spans="3:14" x14ac:dyDescent="0.3">
      <c r="C986" s="4"/>
      <c r="D986" s="4"/>
      <c r="E986" s="39"/>
      <c r="F986" s="24"/>
      <c r="G986" s="5"/>
      <c r="H986" s="31"/>
      <c r="I986" s="5"/>
      <c r="J986" s="5"/>
      <c r="K986" s="31"/>
      <c r="L986" s="5"/>
      <c r="M986" s="5"/>
      <c r="N986" s="31"/>
    </row>
    <row r="987" spans="3:14" x14ac:dyDescent="0.3">
      <c r="C987" s="4"/>
      <c r="D987" s="4"/>
      <c r="E987" s="39"/>
      <c r="F987" s="24"/>
      <c r="G987" s="5"/>
      <c r="H987" s="31"/>
      <c r="I987" s="5"/>
      <c r="J987" s="5"/>
      <c r="K987" s="31"/>
      <c r="L987" s="5"/>
      <c r="M987" s="5"/>
      <c r="N987" s="31"/>
    </row>
    <row r="988" spans="3:14" x14ac:dyDescent="0.3">
      <c r="C988" s="4"/>
      <c r="D988" s="4"/>
      <c r="E988" s="39"/>
      <c r="F988" s="24"/>
      <c r="G988" s="5"/>
      <c r="H988" s="31"/>
      <c r="I988" s="5"/>
      <c r="J988" s="5"/>
      <c r="K988" s="31"/>
      <c r="L988" s="5"/>
      <c r="M988" s="5"/>
      <c r="N988" s="31"/>
    </row>
    <row r="989" spans="3:14" x14ac:dyDescent="0.3">
      <c r="C989" s="4"/>
      <c r="D989" s="4"/>
      <c r="E989" s="39"/>
      <c r="F989" s="24"/>
      <c r="G989" s="5"/>
      <c r="H989" s="31"/>
      <c r="I989" s="5"/>
      <c r="J989" s="5"/>
      <c r="K989" s="31"/>
      <c r="L989" s="5"/>
      <c r="M989" s="5"/>
      <c r="N989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9"/>
  <sheetViews>
    <sheetView showGridLines="0" zoomScaleNormal="100" workbookViewId="0"/>
  </sheetViews>
  <sheetFormatPr defaultRowHeight="14.4" x14ac:dyDescent="0.3"/>
  <cols>
    <col min="2" max="2" width="0" style="4" hidden="1" customWidth="1"/>
    <col min="3" max="3" width="19.5546875" style="4" bestFit="1" customWidth="1"/>
    <col min="4" max="4" width="11.21875" style="4" bestFit="1" customWidth="1"/>
    <col min="5" max="5" width="14" style="4" customWidth="1"/>
    <col min="6" max="6" width="11.21875" style="4" bestFit="1" customWidth="1"/>
    <col min="7" max="7" width="1.109375" style="24" customWidth="1"/>
    <col min="8" max="8" width="9.5546875" style="4" bestFit="1" customWidth="1"/>
    <col min="9" max="9" width="14" style="4" bestFit="1" customWidth="1"/>
    <col min="10" max="10" width="10.109375" bestFit="1" customWidth="1"/>
  </cols>
  <sheetData>
    <row r="1" spans="2:28" ht="15.6" x14ac:dyDescent="0.3">
      <c r="C1" s="87" t="s">
        <v>429</v>
      </c>
    </row>
    <row r="2" spans="2:28" x14ac:dyDescent="0.3">
      <c r="C2" s="84" t="s">
        <v>426</v>
      </c>
    </row>
    <row r="3" spans="2:28" x14ac:dyDescent="0.3">
      <c r="C3" s="86" t="s">
        <v>461</v>
      </c>
    </row>
    <row r="4" spans="2:28" x14ac:dyDescent="0.3">
      <c r="C4" s="49" t="s">
        <v>482</v>
      </c>
    </row>
    <row r="5" spans="2:28" x14ac:dyDescent="0.3">
      <c r="D5" s="42" t="s">
        <v>302</v>
      </c>
      <c r="E5" s="42"/>
      <c r="F5" s="42"/>
      <c r="G5" s="43"/>
    </row>
    <row r="6" spans="2:28" ht="33" customHeight="1" x14ac:dyDescent="0.3">
      <c r="B6" s="4" t="s">
        <v>304</v>
      </c>
      <c r="C6" s="2" t="s">
        <v>0</v>
      </c>
      <c r="D6" s="41" t="s">
        <v>415</v>
      </c>
      <c r="E6" s="41" t="s">
        <v>416</v>
      </c>
      <c r="F6" s="41" t="s">
        <v>404</v>
      </c>
      <c r="G6" s="44"/>
      <c r="H6" s="41" t="s">
        <v>405</v>
      </c>
      <c r="I6" s="41" t="s">
        <v>406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2:28" x14ac:dyDescent="0.3">
      <c r="B7" s="4" t="s">
        <v>305</v>
      </c>
      <c r="C7" s="3" t="s">
        <v>1</v>
      </c>
      <c r="D7" s="40">
        <v>39168</v>
      </c>
      <c r="E7" s="40">
        <v>0</v>
      </c>
      <c r="F7" s="40">
        <v>39168</v>
      </c>
      <c r="G7" s="45"/>
      <c r="H7" s="46">
        <v>22.31</v>
      </c>
      <c r="I7" s="46">
        <v>873838.07999999996</v>
      </c>
      <c r="J7" s="216"/>
      <c r="K7" s="64"/>
      <c r="L7" s="64"/>
      <c r="M7" s="64"/>
      <c r="N7" s="64"/>
      <c r="O7" s="64"/>
      <c r="P7" s="64"/>
      <c r="Q7" s="65"/>
      <c r="R7" s="64"/>
      <c r="S7" s="64"/>
      <c r="T7" s="64"/>
      <c r="U7" s="64"/>
      <c r="V7" s="64"/>
      <c r="W7" s="64"/>
      <c r="X7" s="64"/>
      <c r="Y7" s="64"/>
      <c r="Z7" s="64"/>
      <c r="AA7" s="64"/>
      <c r="AB7" s="58"/>
    </row>
    <row r="8" spans="2:28" x14ac:dyDescent="0.3">
      <c r="B8" s="4" t="s">
        <v>306</v>
      </c>
      <c r="C8" s="88" t="s">
        <v>2</v>
      </c>
      <c r="D8" s="18">
        <v>20344</v>
      </c>
      <c r="E8" s="18">
        <v>0</v>
      </c>
      <c r="F8" s="18">
        <v>20344</v>
      </c>
      <c r="G8" s="30"/>
      <c r="H8" s="53">
        <v>31.51</v>
      </c>
      <c r="I8" s="53">
        <v>641039.44000000006</v>
      </c>
      <c r="J8" s="216"/>
      <c r="K8" s="64"/>
      <c r="L8" s="64"/>
      <c r="M8" s="64"/>
      <c r="N8" s="64"/>
      <c r="O8" s="64"/>
      <c r="P8" s="64"/>
      <c r="Q8" s="65"/>
      <c r="R8" s="64"/>
      <c r="S8" s="64"/>
      <c r="T8" s="64"/>
      <c r="U8" s="64"/>
      <c r="V8" s="64"/>
      <c r="W8" s="64"/>
      <c r="X8" s="64"/>
      <c r="Y8" s="64"/>
      <c r="Z8" s="64"/>
      <c r="AA8" s="64"/>
      <c r="AB8" s="58"/>
    </row>
    <row r="9" spans="2:28" x14ac:dyDescent="0.3">
      <c r="B9" s="4" t="s">
        <v>307</v>
      </c>
      <c r="C9" s="88" t="s">
        <v>3</v>
      </c>
      <c r="D9" s="18">
        <v>500</v>
      </c>
      <c r="E9" s="18">
        <v>0</v>
      </c>
      <c r="F9" s="18">
        <v>500</v>
      </c>
      <c r="G9" s="30"/>
      <c r="H9" s="53">
        <v>28.19</v>
      </c>
      <c r="I9" s="53">
        <v>14095</v>
      </c>
      <c r="J9" s="216"/>
      <c r="K9" s="64"/>
      <c r="L9" s="64"/>
      <c r="M9" s="64"/>
      <c r="N9" s="64"/>
      <c r="O9" s="64"/>
      <c r="P9" s="64"/>
      <c r="Q9" s="65"/>
      <c r="R9" s="64"/>
      <c r="S9" s="64"/>
      <c r="T9" s="64"/>
      <c r="U9" s="64"/>
      <c r="V9" s="64"/>
      <c r="W9" s="64"/>
      <c r="X9" s="64"/>
      <c r="Y9" s="64"/>
      <c r="Z9" s="64"/>
      <c r="AA9" s="64"/>
      <c r="AB9" s="58"/>
    </row>
    <row r="10" spans="2:28" x14ac:dyDescent="0.3">
      <c r="B10" s="4" t="s">
        <v>308</v>
      </c>
      <c r="C10" s="88" t="s">
        <v>4</v>
      </c>
      <c r="D10" s="18">
        <v>24254</v>
      </c>
      <c r="E10" s="18">
        <v>0</v>
      </c>
      <c r="F10" s="18">
        <v>24254</v>
      </c>
      <c r="G10" s="30"/>
      <c r="H10" s="53">
        <v>25.47</v>
      </c>
      <c r="I10" s="53">
        <v>617749.38</v>
      </c>
      <c r="J10" s="216"/>
      <c r="K10" s="64"/>
      <c r="L10" s="64"/>
      <c r="M10" s="64"/>
      <c r="N10" s="64"/>
      <c r="O10" s="64"/>
      <c r="P10" s="64"/>
      <c r="Q10" s="65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58"/>
    </row>
    <row r="11" spans="2:28" x14ac:dyDescent="0.3">
      <c r="B11" s="4" t="s">
        <v>309</v>
      </c>
      <c r="C11" s="88" t="s">
        <v>5</v>
      </c>
      <c r="D11" s="18">
        <v>55000</v>
      </c>
      <c r="E11" s="18">
        <v>0</v>
      </c>
      <c r="F11" s="18">
        <v>55000</v>
      </c>
      <c r="G11" s="30"/>
      <c r="H11" s="53">
        <v>28.46</v>
      </c>
      <c r="I11" s="53">
        <v>1565300</v>
      </c>
      <c r="J11" s="216"/>
      <c r="K11" s="64"/>
      <c r="L11" s="64"/>
      <c r="M11" s="64"/>
      <c r="N11" s="64"/>
      <c r="O11" s="64"/>
      <c r="P11" s="64"/>
      <c r="Q11" s="65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58"/>
    </row>
    <row r="12" spans="2:28" x14ac:dyDescent="0.3">
      <c r="B12" s="4" t="s">
        <v>310</v>
      </c>
      <c r="C12" s="88" t="s">
        <v>6</v>
      </c>
      <c r="D12" s="18">
        <v>3900</v>
      </c>
      <c r="E12" s="18">
        <v>36028</v>
      </c>
      <c r="F12" s="18">
        <v>39928</v>
      </c>
      <c r="G12" s="30"/>
      <c r="H12" s="53">
        <v>25.86</v>
      </c>
      <c r="I12" s="53">
        <v>1032538.08</v>
      </c>
      <c r="J12" s="216"/>
      <c r="K12" s="64"/>
      <c r="L12" s="64"/>
      <c r="M12" s="64"/>
      <c r="N12" s="64"/>
      <c r="O12" s="64"/>
      <c r="P12" s="64"/>
      <c r="Q12" s="65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58"/>
    </row>
    <row r="13" spans="2:28" x14ac:dyDescent="0.3">
      <c r="B13" s="4" t="s">
        <v>311</v>
      </c>
      <c r="C13" s="88" t="s">
        <v>7</v>
      </c>
      <c r="D13" s="18">
        <v>59000</v>
      </c>
      <c r="E13" s="18">
        <v>0</v>
      </c>
      <c r="F13" s="18">
        <v>59000</v>
      </c>
      <c r="G13" s="30"/>
      <c r="H13" s="53">
        <v>29.5</v>
      </c>
      <c r="I13" s="53">
        <v>1740500</v>
      </c>
      <c r="J13" s="216"/>
      <c r="K13" s="64"/>
      <c r="L13" s="64"/>
      <c r="M13" s="64"/>
      <c r="N13" s="64"/>
      <c r="O13" s="64"/>
      <c r="P13" s="64"/>
      <c r="Q13" s="65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58"/>
    </row>
    <row r="14" spans="2:28" x14ac:dyDescent="0.3">
      <c r="B14" s="4" t="s">
        <v>312</v>
      </c>
      <c r="C14" s="88" t="s">
        <v>8</v>
      </c>
      <c r="D14" s="18">
        <v>69095</v>
      </c>
      <c r="E14" s="18">
        <v>3879</v>
      </c>
      <c r="F14" s="18">
        <v>72974</v>
      </c>
      <c r="G14" s="30"/>
      <c r="H14" s="53">
        <v>25.47</v>
      </c>
      <c r="I14" s="53">
        <v>1858647.78</v>
      </c>
      <c r="J14" s="216"/>
      <c r="K14" s="64"/>
      <c r="L14" s="64"/>
      <c r="M14" s="64"/>
      <c r="N14" s="64"/>
      <c r="O14" s="64"/>
      <c r="P14" s="64"/>
      <c r="Q14" s="65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58"/>
    </row>
    <row r="15" spans="2:28" x14ac:dyDescent="0.3">
      <c r="B15" s="4" t="s">
        <v>313</v>
      </c>
      <c r="C15" s="88" t="s">
        <v>9</v>
      </c>
      <c r="D15" s="18">
        <v>0</v>
      </c>
      <c r="E15" s="18">
        <v>0</v>
      </c>
      <c r="F15" s="18">
        <v>0</v>
      </c>
      <c r="G15" s="30"/>
      <c r="H15" s="53">
        <v>31.51</v>
      </c>
      <c r="I15" s="53">
        <v>0</v>
      </c>
      <c r="J15" s="216"/>
      <c r="K15" s="64"/>
      <c r="L15" s="64"/>
      <c r="M15" s="64"/>
      <c r="N15" s="64"/>
      <c r="O15" s="64"/>
      <c r="P15" s="64"/>
      <c r="Q15" s="65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58"/>
    </row>
    <row r="16" spans="2:28" x14ac:dyDescent="0.3">
      <c r="B16" s="4" t="s">
        <v>314</v>
      </c>
      <c r="C16" s="88" t="s">
        <v>10</v>
      </c>
      <c r="D16" s="18">
        <v>81742</v>
      </c>
      <c r="E16" s="18">
        <v>27802</v>
      </c>
      <c r="F16" s="18">
        <v>109544</v>
      </c>
      <c r="G16" s="30"/>
      <c r="H16" s="53">
        <v>29.51</v>
      </c>
      <c r="I16" s="53">
        <v>3232643.44</v>
      </c>
      <c r="J16" s="216"/>
      <c r="K16" s="64"/>
      <c r="L16" s="64"/>
      <c r="M16" s="64"/>
      <c r="N16" s="64"/>
      <c r="O16" s="64"/>
      <c r="P16" s="64"/>
      <c r="Q16" s="65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58"/>
    </row>
    <row r="17" spans="2:28" x14ac:dyDescent="0.3">
      <c r="B17" s="4" t="s">
        <v>315</v>
      </c>
      <c r="C17" s="88" t="s">
        <v>11</v>
      </c>
      <c r="D17" s="18">
        <v>12668</v>
      </c>
      <c r="E17" s="18">
        <v>0</v>
      </c>
      <c r="F17" s="18">
        <v>12668</v>
      </c>
      <c r="G17" s="30"/>
      <c r="H17" s="53">
        <v>23.51</v>
      </c>
      <c r="I17" s="53">
        <v>297824.68</v>
      </c>
      <c r="J17" s="216"/>
      <c r="K17" s="64"/>
      <c r="L17" s="64"/>
      <c r="M17" s="64"/>
      <c r="N17" s="64"/>
      <c r="O17" s="64"/>
      <c r="P17" s="64"/>
      <c r="Q17" s="65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58"/>
    </row>
    <row r="18" spans="2:28" x14ac:dyDescent="0.3">
      <c r="B18" s="4" t="s">
        <v>316</v>
      </c>
      <c r="C18" s="88" t="s">
        <v>12</v>
      </c>
      <c r="D18" s="18">
        <v>99494</v>
      </c>
      <c r="E18" s="18">
        <v>0</v>
      </c>
      <c r="F18" s="18">
        <v>99494</v>
      </c>
      <c r="G18" s="30"/>
      <c r="H18" s="53">
        <v>22.54</v>
      </c>
      <c r="I18" s="53">
        <v>2242594.7599999998</v>
      </c>
      <c r="J18" s="216"/>
      <c r="K18" s="64"/>
      <c r="L18" s="64"/>
      <c r="M18" s="64"/>
      <c r="N18" s="64"/>
      <c r="O18" s="64"/>
      <c r="P18" s="64"/>
      <c r="Q18" s="65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58"/>
    </row>
    <row r="19" spans="2:28" x14ac:dyDescent="0.3">
      <c r="B19" s="4" t="s">
        <v>317</v>
      </c>
      <c r="C19" s="88" t="s">
        <v>13</v>
      </c>
      <c r="D19" s="18">
        <v>7252</v>
      </c>
      <c r="E19" s="18">
        <v>83026</v>
      </c>
      <c r="F19" s="18">
        <v>90278</v>
      </c>
      <c r="G19" s="30"/>
      <c r="H19" s="53">
        <v>32.96</v>
      </c>
      <c r="I19" s="53">
        <v>2975562.88</v>
      </c>
      <c r="J19" s="216"/>
      <c r="K19" s="64"/>
      <c r="L19" s="64"/>
      <c r="M19" s="64"/>
      <c r="N19" s="64"/>
      <c r="O19" s="64"/>
      <c r="P19" s="64"/>
      <c r="Q19" s="65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58"/>
    </row>
    <row r="20" spans="2:28" x14ac:dyDescent="0.3">
      <c r="B20" s="4" t="s">
        <v>318</v>
      </c>
      <c r="C20" s="88" t="s">
        <v>14</v>
      </c>
      <c r="D20" s="18">
        <v>0</v>
      </c>
      <c r="E20" s="18">
        <v>1689</v>
      </c>
      <c r="F20" s="18">
        <v>1689</v>
      </c>
      <c r="G20" s="30"/>
      <c r="H20" s="53">
        <v>31.29</v>
      </c>
      <c r="I20" s="53">
        <v>52848.81</v>
      </c>
      <c r="J20" s="216"/>
      <c r="K20" s="64"/>
      <c r="L20" s="64"/>
      <c r="M20" s="64"/>
      <c r="N20" s="64"/>
      <c r="O20" s="64"/>
      <c r="P20" s="64"/>
      <c r="Q20" s="65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58"/>
    </row>
    <row r="21" spans="2:28" x14ac:dyDescent="0.3">
      <c r="B21" s="4" t="s">
        <v>319</v>
      </c>
      <c r="C21" s="88" t="s">
        <v>15</v>
      </c>
      <c r="D21" s="18">
        <v>17878</v>
      </c>
      <c r="E21" s="18">
        <v>0</v>
      </c>
      <c r="F21" s="18">
        <v>17878</v>
      </c>
      <c r="G21" s="30"/>
      <c r="H21" s="53">
        <v>25.67</v>
      </c>
      <c r="I21" s="53">
        <v>458928.26</v>
      </c>
      <c r="J21" s="216"/>
      <c r="K21" s="64"/>
      <c r="L21" s="64"/>
      <c r="M21" s="64"/>
      <c r="N21" s="64"/>
      <c r="O21" s="64"/>
      <c r="P21" s="64"/>
      <c r="Q21" s="65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58"/>
    </row>
    <row r="22" spans="2:28" x14ac:dyDescent="0.3">
      <c r="B22" s="4" t="s">
        <v>320</v>
      </c>
      <c r="C22" s="88" t="s">
        <v>16</v>
      </c>
      <c r="D22" s="18">
        <v>31933</v>
      </c>
      <c r="E22" s="18">
        <v>300</v>
      </c>
      <c r="F22" s="18">
        <v>32233</v>
      </c>
      <c r="G22" s="30"/>
      <c r="H22" s="53">
        <v>24.72</v>
      </c>
      <c r="I22" s="53">
        <v>796799.76</v>
      </c>
      <c r="J22" s="216"/>
      <c r="K22" s="64"/>
      <c r="L22" s="64"/>
      <c r="M22" s="64"/>
      <c r="N22" s="64"/>
      <c r="O22" s="64"/>
      <c r="P22" s="64"/>
      <c r="Q22" s="65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58"/>
    </row>
    <row r="23" spans="2:28" x14ac:dyDescent="0.3">
      <c r="B23" s="4" t="s">
        <v>321</v>
      </c>
      <c r="C23" s="88" t="s">
        <v>17</v>
      </c>
      <c r="D23" s="18">
        <v>218014</v>
      </c>
      <c r="E23" s="18">
        <v>0</v>
      </c>
      <c r="F23" s="18">
        <v>218014</v>
      </c>
      <c r="G23" s="30"/>
      <c r="H23" s="53">
        <v>28.46</v>
      </c>
      <c r="I23" s="53">
        <v>6204678.4400000004</v>
      </c>
      <c r="J23" s="216"/>
      <c r="K23" s="64"/>
      <c r="L23" s="64"/>
      <c r="M23" s="64"/>
      <c r="N23" s="64"/>
      <c r="O23" s="64"/>
      <c r="P23" s="64"/>
      <c r="Q23" s="65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58"/>
    </row>
    <row r="24" spans="2:28" x14ac:dyDescent="0.3">
      <c r="B24" s="4" t="s">
        <v>322</v>
      </c>
      <c r="C24" s="88" t="s">
        <v>18</v>
      </c>
      <c r="D24" s="18">
        <v>107974</v>
      </c>
      <c r="E24" s="18">
        <v>12252</v>
      </c>
      <c r="F24" s="18">
        <v>120226</v>
      </c>
      <c r="G24" s="30"/>
      <c r="H24" s="53">
        <v>27.98</v>
      </c>
      <c r="I24" s="53">
        <v>3363923.48</v>
      </c>
      <c r="J24" s="216"/>
      <c r="K24" s="64"/>
      <c r="L24" s="64"/>
      <c r="M24" s="64"/>
      <c r="N24" s="64"/>
      <c r="O24" s="64"/>
      <c r="P24" s="64"/>
      <c r="Q24" s="65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58"/>
    </row>
    <row r="25" spans="2:28" x14ac:dyDescent="0.3">
      <c r="B25" s="4" t="s">
        <v>323</v>
      </c>
      <c r="C25" s="88" t="s">
        <v>19</v>
      </c>
      <c r="D25" s="18">
        <v>2500</v>
      </c>
      <c r="E25" s="18">
        <v>0</v>
      </c>
      <c r="F25" s="18">
        <v>2500</v>
      </c>
      <c r="G25" s="30"/>
      <c r="H25" s="53">
        <v>31.51</v>
      </c>
      <c r="I25" s="53">
        <v>78775</v>
      </c>
      <c r="J25" s="216"/>
      <c r="K25" s="64"/>
      <c r="L25" s="64"/>
      <c r="M25" s="64"/>
      <c r="N25" s="64"/>
      <c r="O25" s="64"/>
      <c r="P25" s="64"/>
      <c r="Q25" s="65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58"/>
    </row>
    <row r="26" spans="2:28" x14ac:dyDescent="0.3">
      <c r="B26" s="4" t="s">
        <v>324</v>
      </c>
      <c r="C26" s="88" t="s">
        <v>20</v>
      </c>
      <c r="D26" s="18">
        <v>59298</v>
      </c>
      <c r="E26" s="18">
        <v>5280</v>
      </c>
      <c r="F26" s="18">
        <v>64578</v>
      </c>
      <c r="G26" s="30"/>
      <c r="H26" s="53">
        <v>24.6</v>
      </c>
      <c r="I26" s="53">
        <v>1588618.8</v>
      </c>
      <c r="J26" s="216"/>
      <c r="K26" s="64"/>
      <c r="L26" s="64"/>
      <c r="M26" s="64"/>
      <c r="N26" s="64"/>
      <c r="O26" s="64"/>
      <c r="P26" s="64"/>
      <c r="Q26" s="65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58"/>
    </row>
    <row r="27" spans="2:28" x14ac:dyDescent="0.3">
      <c r="B27" s="4" t="s">
        <v>325</v>
      </c>
      <c r="C27" s="88" t="s">
        <v>21</v>
      </c>
      <c r="D27" s="18">
        <v>113434</v>
      </c>
      <c r="E27" s="18">
        <v>1500</v>
      </c>
      <c r="F27" s="18">
        <v>114934</v>
      </c>
      <c r="G27" s="30"/>
      <c r="H27" s="53">
        <v>24.6</v>
      </c>
      <c r="I27" s="53">
        <v>2827376.4000000004</v>
      </c>
      <c r="J27" s="216"/>
      <c r="K27" s="64"/>
      <c r="L27" s="64"/>
      <c r="M27" s="64"/>
      <c r="N27" s="64"/>
      <c r="O27" s="64"/>
      <c r="P27" s="64"/>
      <c r="Q27" s="65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58"/>
    </row>
    <row r="28" spans="2:28" x14ac:dyDescent="0.3">
      <c r="B28" s="4" t="s">
        <v>326</v>
      </c>
      <c r="C28" s="88" t="s">
        <v>22</v>
      </c>
      <c r="D28" s="18">
        <v>62701</v>
      </c>
      <c r="E28" s="18">
        <v>0</v>
      </c>
      <c r="F28" s="18">
        <v>62701</v>
      </c>
      <c r="G28" s="30"/>
      <c r="H28" s="53">
        <v>29.5</v>
      </c>
      <c r="I28" s="53">
        <v>1849679.5</v>
      </c>
      <c r="J28" s="216"/>
      <c r="K28" s="64"/>
      <c r="L28" s="64"/>
      <c r="M28" s="64"/>
      <c r="N28" s="64"/>
      <c r="O28" s="64"/>
      <c r="P28" s="64"/>
      <c r="Q28" s="65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58"/>
    </row>
    <row r="29" spans="2:28" x14ac:dyDescent="0.3">
      <c r="B29" s="4" t="s">
        <v>327</v>
      </c>
      <c r="C29" s="88" t="s">
        <v>23</v>
      </c>
      <c r="D29" s="18">
        <v>150000</v>
      </c>
      <c r="E29" s="18">
        <v>0</v>
      </c>
      <c r="F29" s="18">
        <v>150000</v>
      </c>
      <c r="G29" s="30"/>
      <c r="H29" s="53">
        <v>24.6</v>
      </c>
      <c r="I29" s="53">
        <v>3690000</v>
      </c>
      <c r="J29" s="216"/>
      <c r="K29" s="64"/>
      <c r="L29" s="64"/>
      <c r="M29" s="64"/>
      <c r="N29" s="64"/>
      <c r="O29" s="64"/>
      <c r="P29" s="64"/>
      <c r="Q29" s="65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58"/>
    </row>
    <row r="30" spans="2:28" x14ac:dyDescent="0.3">
      <c r="B30" s="4" t="s">
        <v>328</v>
      </c>
      <c r="C30" s="88" t="s">
        <v>24</v>
      </c>
      <c r="D30" s="18">
        <v>10618</v>
      </c>
      <c r="E30" s="18">
        <v>0</v>
      </c>
      <c r="F30" s="18">
        <v>10618</v>
      </c>
      <c r="G30" s="30"/>
      <c r="H30" s="53">
        <v>25.47</v>
      </c>
      <c r="I30" s="53">
        <v>270440.45999999996</v>
      </c>
      <c r="J30" s="216"/>
      <c r="K30" s="64"/>
      <c r="L30" s="64"/>
      <c r="M30" s="64"/>
      <c r="N30" s="64"/>
      <c r="O30" s="64"/>
      <c r="P30" s="64"/>
      <c r="Q30" s="65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58"/>
    </row>
    <row r="31" spans="2:28" x14ac:dyDescent="0.3">
      <c r="B31" s="4" t="s">
        <v>329</v>
      </c>
      <c r="C31" s="88" t="s">
        <v>25</v>
      </c>
      <c r="D31" s="18">
        <v>178996</v>
      </c>
      <c r="E31" s="18">
        <v>1550</v>
      </c>
      <c r="F31" s="18">
        <v>180546</v>
      </c>
      <c r="G31" s="30"/>
      <c r="H31" s="53">
        <v>25.47</v>
      </c>
      <c r="I31" s="53">
        <v>4598506.62</v>
      </c>
      <c r="J31" s="216"/>
      <c r="K31" s="64"/>
      <c r="L31" s="64"/>
      <c r="M31" s="64"/>
      <c r="N31" s="64"/>
      <c r="O31" s="64"/>
      <c r="P31" s="64"/>
      <c r="Q31" s="65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58"/>
    </row>
    <row r="32" spans="2:28" x14ac:dyDescent="0.3">
      <c r="B32" s="4" t="s">
        <v>330</v>
      </c>
      <c r="C32" s="88" t="s">
        <v>26</v>
      </c>
      <c r="D32" s="18">
        <v>8418</v>
      </c>
      <c r="E32" s="18">
        <v>1000</v>
      </c>
      <c r="F32" s="18">
        <v>9418</v>
      </c>
      <c r="G32" s="30"/>
      <c r="H32" s="53">
        <v>29.5</v>
      </c>
      <c r="I32" s="53">
        <v>277831</v>
      </c>
      <c r="J32" s="216"/>
      <c r="K32" s="64"/>
      <c r="L32" s="64"/>
      <c r="M32" s="64"/>
      <c r="N32" s="64"/>
      <c r="O32" s="64"/>
      <c r="P32" s="64"/>
      <c r="Q32" s="65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58"/>
    </row>
    <row r="33" spans="2:28" x14ac:dyDescent="0.3">
      <c r="B33" s="4" t="s">
        <v>331</v>
      </c>
      <c r="C33" s="88" t="s">
        <v>27</v>
      </c>
      <c r="D33" s="18">
        <v>39522</v>
      </c>
      <c r="E33" s="18">
        <v>2380</v>
      </c>
      <c r="F33" s="18">
        <v>41902</v>
      </c>
      <c r="G33" s="30"/>
      <c r="H33" s="53">
        <v>24.03</v>
      </c>
      <c r="I33" s="53">
        <v>1006905.06</v>
      </c>
      <c r="J33" s="216"/>
      <c r="K33" s="64"/>
      <c r="L33" s="64"/>
      <c r="M33" s="64"/>
      <c r="N33" s="64"/>
      <c r="O33" s="64"/>
      <c r="P33" s="64"/>
      <c r="Q33" s="65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58"/>
    </row>
    <row r="34" spans="2:28" x14ac:dyDescent="0.3">
      <c r="B34" s="4" t="s">
        <v>332</v>
      </c>
      <c r="C34" s="88" t="s">
        <v>28</v>
      </c>
      <c r="D34" s="18">
        <v>100</v>
      </c>
      <c r="E34" s="18">
        <v>9635</v>
      </c>
      <c r="F34" s="18">
        <v>9735</v>
      </c>
      <c r="G34" s="30"/>
      <c r="H34" s="53">
        <v>25.79</v>
      </c>
      <c r="I34" s="53">
        <v>251065.65</v>
      </c>
      <c r="J34" s="216"/>
      <c r="K34" s="64"/>
      <c r="L34" s="64"/>
      <c r="M34" s="64"/>
      <c r="N34" s="64"/>
      <c r="O34" s="64"/>
      <c r="P34" s="64"/>
      <c r="Q34" s="65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58"/>
    </row>
    <row r="35" spans="2:28" x14ac:dyDescent="0.3">
      <c r="B35" s="4" t="s">
        <v>333</v>
      </c>
      <c r="C35" s="88" t="s">
        <v>29</v>
      </c>
      <c r="D35" s="18">
        <v>4272</v>
      </c>
      <c r="E35" s="18">
        <v>0</v>
      </c>
      <c r="F35" s="18">
        <v>4272</v>
      </c>
      <c r="G35" s="30"/>
      <c r="H35" s="53">
        <v>24.72</v>
      </c>
      <c r="I35" s="53">
        <v>105603.84</v>
      </c>
      <c r="J35" s="216"/>
      <c r="K35" s="64"/>
      <c r="L35" s="64"/>
      <c r="M35" s="64"/>
      <c r="N35" s="64"/>
      <c r="O35" s="64"/>
      <c r="P35" s="64"/>
      <c r="Q35" s="65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58"/>
    </row>
    <row r="36" spans="2:28" x14ac:dyDescent="0.3">
      <c r="B36" s="4" t="s">
        <v>334</v>
      </c>
      <c r="C36" s="88" t="s">
        <v>30</v>
      </c>
      <c r="D36" s="18">
        <v>311696</v>
      </c>
      <c r="E36" s="18">
        <v>0</v>
      </c>
      <c r="F36" s="18">
        <v>311696</v>
      </c>
      <c r="G36" s="30"/>
      <c r="H36" s="53">
        <v>25.47</v>
      </c>
      <c r="I36" s="53">
        <v>7938897.1199999992</v>
      </c>
      <c r="J36" s="216"/>
      <c r="K36" s="64"/>
      <c r="L36" s="64"/>
      <c r="M36" s="64"/>
      <c r="N36" s="64"/>
      <c r="O36" s="64"/>
      <c r="P36" s="64"/>
      <c r="Q36" s="65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58"/>
    </row>
    <row r="37" spans="2:28" x14ac:dyDescent="0.3">
      <c r="B37" s="4" t="s">
        <v>335</v>
      </c>
      <c r="C37" s="88" t="s">
        <v>31</v>
      </c>
      <c r="D37" s="18">
        <v>35306</v>
      </c>
      <c r="E37" s="18">
        <v>0</v>
      </c>
      <c r="F37" s="18">
        <v>35306</v>
      </c>
      <c r="G37" s="30"/>
      <c r="H37" s="53">
        <v>25.47</v>
      </c>
      <c r="I37" s="53">
        <v>899243.82</v>
      </c>
      <c r="J37" s="216"/>
      <c r="K37" s="64"/>
      <c r="L37" s="64"/>
      <c r="M37" s="64"/>
      <c r="N37" s="64"/>
      <c r="O37" s="64"/>
      <c r="P37" s="64"/>
      <c r="Q37" s="65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58"/>
    </row>
    <row r="38" spans="2:28" x14ac:dyDescent="0.3">
      <c r="B38" s="4" t="s">
        <v>336</v>
      </c>
      <c r="C38" s="88" t="s">
        <v>32</v>
      </c>
      <c r="D38" s="18">
        <v>6291</v>
      </c>
      <c r="E38" s="18">
        <v>0</v>
      </c>
      <c r="F38" s="18">
        <v>6291</v>
      </c>
      <c r="G38" s="30"/>
      <c r="H38" s="53">
        <v>31.51</v>
      </c>
      <c r="I38" s="53">
        <v>198229.41</v>
      </c>
      <c r="J38" s="216"/>
      <c r="K38" s="64"/>
      <c r="L38" s="64"/>
      <c r="M38" s="64"/>
      <c r="N38" s="64"/>
      <c r="O38" s="64"/>
      <c r="P38" s="64"/>
      <c r="Q38" s="65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58"/>
    </row>
    <row r="39" spans="2:28" x14ac:dyDescent="0.3">
      <c r="B39" s="4" t="s">
        <v>337</v>
      </c>
      <c r="C39" s="88" t="s">
        <v>33</v>
      </c>
      <c r="D39" s="18">
        <v>0</v>
      </c>
      <c r="E39" s="18">
        <v>0</v>
      </c>
      <c r="F39" s="18">
        <v>0</v>
      </c>
      <c r="G39" s="30"/>
      <c r="H39" s="53">
        <v>31.51</v>
      </c>
      <c r="I39" s="53">
        <v>0</v>
      </c>
      <c r="J39" s="216"/>
      <c r="K39" s="64"/>
      <c r="L39" s="64"/>
      <c r="M39" s="64"/>
      <c r="N39" s="64"/>
      <c r="O39" s="64"/>
      <c r="P39" s="64"/>
      <c r="Q39" s="65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58"/>
    </row>
    <row r="40" spans="2:28" x14ac:dyDescent="0.3">
      <c r="B40" s="4" t="s">
        <v>338</v>
      </c>
      <c r="C40" s="88" t="s">
        <v>34</v>
      </c>
      <c r="D40" s="18">
        <v>2300</v>
      </c>
      <c r="E40" s="18">
        <v>0</v>
      </c>
      <c r="F40" s="18">
        <v>2300</v>
      </c>
      <c r="G40" s="30"/>
      <c r="H40" s="53">
        <v>25.47</v>
      </c>
      <c r="I40" s="53">
        <v>58581</v>
      </c>
      <c r="J40" s="216"/>
      <c r="K40" s="64"/>
      <c r="L40" s="64"/>
      <c r="M40" s="64"/>
      <c r="N40" s="64"/>
      <c r="O40" s="64"/>
      <c r="P40" s="64"/>
      <c r="Q40" s="65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58"/>
    </row>
    <row r="41" spans="2:28" x14ac:dyDescent="0.3">
      <c r="B41" s="4" t="s">
        <v>339</v>
      </c>
      <c r="C41" s="88" t="s">
        <v>35</v>
      </c>
      <c r="D41" s="18">
        <v>0</v>
      </c>
      <c r="E41" s="18">
        <v>0</v>
      </c>
      <c r="F41" s="18">
        <v>0</v>
      </c>
      <c r="G41" s="30"/>
      <c r="H41" s="53">
        <v>25.67</v>
      </c>
      <c r="I41" s="53">
        <v>0</v>
      </c>
      <c r="J41" s="216"/>
      <c r="K41" s="64"/>
      <c r="L41" s="64"/>
      <c r="M41" s="64"/>
      <c r="N41" s="64"/>
      <c r="O41" s="64"/>
      <c r="P41" s="64"/>
      <c r="Q41" s="65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58"/>
    </row>
    <row r="42" spans="2:28" x14ac:dyDescent="0.3">
      <c r="B42" s="4" t="s">
        <v>340</v>
      </c>
      <c r="C42" s="88" t="s">
        <v>36</v>
      </c>
      <c r="D42" s="18">
        <v>5482</v>
      </c>
      <c r="E42" s="18">
        <v>0</v>
      </c>
      <c r="F42" s="18">
        <v>5482</v>
      </c>
      <c r="G42" s="30"/>
      <c r="H42" s="53">
        <v>25.67</v>
      </c>
      <c r="I42" s="53">
        <v>140722.94</v>
      </c>
      <c r="J42" s="216"/>
      <c r="K42" s="64"/>
      <c r="L42" s="64"/>
      <c r="M42" s="64"/>
      <c r="N42" s="64"/>
      <c r="O42" s="64"/>
      <c r="P42" s="64"/>
      <c r="Q42" s="65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58"/>
    </row>
    <row r="43" spans="2:28" x14ac:dyDescent="0.3">
      <c r="B43" s="4" t="s">
        <v>341</v>
      </c>
      <c r="C43" s="88" t="s">
        <v>37</v>
      </c>
      <c r="D43" s="18">
        <v>32033</v>
      </c>
      <c r="E43" s="18">
        <v>1039</v>
      </c>
      <c r="F43" s="18">
        <v>33072</v>
      </c>
      <c r="G43" s="30"/>
      <c r="H43" s="53">
        <v>24.72</v>
      </c>
      <c r="I43" s="53">
        <v>817539.84</v>
      </c>
      <c r="J43" s="216"/>
      <c r="K43" s="64"/>
      <c r="L43" s="64"/>
      <c r="M43" s="64"/>
      <c r="N43" s="64"/>
      <c r="O43" s="64"/>
      <c r="P43" s="64"/>
      <c r="Q43" s="65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58"/>
    </row>
    <row r="44" spans="2:28" x14ac:dyDescent="0.3">
      <c r="B44" s="4" t="s">
        <v>342</v>
      </c>
      <c r="C44" s="88" t="s">
        <v>38</v>
      </c>
      <c r="D44" s="18">
        <v>29618</v>
      </c>
      <c r="E44" s="18">
        <v>0</v>
      </c>
      <c r="F44" s="18">
        <v>29618</v>
      </c>
      <c r="G44" s="30"/>
      <c r="H44" s="53">
        <v>23.82</v>
      </c>
      <c r="I44" s="53">
        <v>705500.76</v>
      </c>
      <c r="J44" s="216"/>
      <c r="K44" s="64"/>
      <c r="L44" s="64"/>
      <c r="M44" s="64"/>
      <c r="N44" s="64"/>
      <c r="O44" s="64"/>
      <c r="P44" s="64"/>
      <c r="Q44" s="65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58"/>
    </row>
    <row r="45" spans="2:28" x14ac:dyDescent="0.3">
      <c r="B45" s="4" t="s">
        <v>343</v>
      </c>
      <c r="C45" s="88" t="s">
        <v>39</v>
      </c>
      <c r="D45" s="18">
        <v>17050</v>
      </c>
      <c r="E45" s="18">
        <v>0</v>
      </c>
      <c r="F45" s="18">
        <v>17050</v>
      </c>
      <c r="G45" s="30"/>
      <c r="H45" s="53">
        <v>24.93</v>
      </c>
      <c r="I45" s="53">
        <v>425056.5</v>
      </c>
      <c r="J45" s="216"/>
      <c r="K45" s="64"/>
      <c r="L45" s="64"/>
      <c r="M45" s="64"/>
      <c r="N45" s="64"/>
      <c r="O45" s="64"/>
      <c r="P45" s="64"/>
      <c r="Q45" s="65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58"/>
    </row>
    <row r="46" spans="2:28" x14ac:dyDescent="0.3">
      <c r="B46" s="4" t="s">
        <v>344</v>
      </c>
      <c r="C46" s="88" t="s">
        <v>40</v>
      </c>
      <c r="D46" s="18">
        <v>15026</v>
      </c>
      <c r="E46" s="18">
        <v>0</v>
      </c>
      <c r="F46" s="18">
        <v>15026</v>
      </c>
      <c r="G46" s="30"/>
      <c r="H46" s="53">
        <v>27.98</v>
      </c>
      <c r="I46" s="53">
        <v>420427.48</v>
      </c>
      <c r="J46" s="216"/>
      <c r="K46" s="64"/>
      <c r="L46" s="64"/>
      <c r="M46" s="64"/>
      <c r="N46" s="64"/>
      <c r="O46" s="64"/>
      <c r="P46" s="64"/>
      <c r="Q46" s="65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58"/>
    </row>
    <row r="47" spans="2:28" x14ac:dyDescent="0.3">
      <c r="B47" s="4" t="s">
        <v>345</v>
      </c>
      <c r="C47" s="88" t="s">
        <v>41</v>
      </c>
      <c r="D47" s="18">
        <v>6839</v>
      </c>
      <c r="E47" s="18">
        <v>31123</v>
      </c>
      <c r="F47" s="18">
        <v>37962</v>
      </c>
      <c r="G47" s="30"/>
      <c r="H47" s="53">
        <v>25.47</v>
      </c>
      <c r="I47" s="53">
        <v>966892.14</v>
      </c>
      <c r="J47" s="216"/>
      <c r="K47" s="64"/>
      <c r="L47" s="64"/>
      <c r="M47" s="64"/>
      <c r="N47" s="64"/>
      <c r="O47" s="64"/>
      <c r="P47" s="64"/>
      <c r="Q47" s="65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58"/>
    </row>
    <row r="48" spans="2:28" x14ac:dyDescent="0.3">
      <c r="B48" s="4" t="s">
        <v>346</v>
      </c>
      <c r="C48" s="88" t="s">
        <v>42</v>
      </c>
      <c r="D48" s="18">
        <v>76443</v>
      </c>
      <c r="E48" s="18">
        <v>0</v>
      </c>
      <c r="F48" s="18">
        <v>76443</v>
      </c>
      <c r="G48" s="30"/>
      <c r="H48" s="53">
        <v>31.51</v>
      </c>
      <c r="I48" s="53">
        <v>2408718.9300000002</v>
      </c>
      <c r="J48" s="216"/>
      <c r="K48" s="64"/>
      <c r="L48" s="64"/>
      <c r="M48" s="64"/>
      <c r="N48" s="64"/>
      <c r="O48" s="64"/>
      <c r="P48" s="64"/>
      <c r="Q48" s="65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58"/>
    </row>
    <row r="49" spans="2:28" x14ac:dyDescent="0.3">
      <c r="B49" s="4" t="s">
        <v>347</v>
      </c>
      <c r="C49" s="88" t="s">
        <v>43</v>
      </c>
      <c r="D49" s="18">
        <v>1780</v>
      </c>
      <c r="E49" s="18">
        <v>0</v>
      </c>
      <c r="F49" s="18">
        <v>1780</v>
      </c>
      <c r="G49" s="30"/>
      <c r="H49" s="53">
        <v>25.47</v>
      </c>
      <c r="I49" s="53">
        <v>45336.6</v>
      </c>
      <c r="J49" s="216"/>
      <c r="K49" s="64"/>
      <c r="L49" s="64"/>
      <c r="M49" s="64"/>
      <c r="N49" s="64"/>
      <c r="O49" s="64"/>
      <c r="P49" s="64"/>
      <c r="Q49" s="65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58"/>
    </row>
    <row r="50" spans="2:28" x14ac:dyDescent="0.3">
      <c r="B50" s="4" t="s">
        <v>348</v>
      </c>
      <c r="C50" s="88" t="s">
        <v>44</v>
      </c>
      <c r="D50" s="18">
        <v>546299</v>
      </c>
      <c r="E50" s="18">
        <v>0</v>
      </c>
      <c r="F50" s="18">
        <v>546299</v>
      </c>
      <c r="G50" s="30"/>
      <c r="H50" s="53">
        <v>24.93</v>
      </c>
      <c r="I50" s="53">
        <v>13619234.07</v>
      </c>
      <c r="J50" s="216"/>
      <c r="K50" s="64"/>
      <c r="L50" s="64"/>
      <c r="M50" s="64"/>
      <c r="N50" s="64"/>
      <c r="O50" s="64"/>
      <c r="P50" s="64"/>
      <c r="Q50" s="65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58"/>
    </row>
    <row r="51" spans="2:28" x14ac:dyDescent="0.3">
      <c r="B51" s="4" t="s">
        <v>349</v>
      </c>
      <c r="C51" s="88" t="s">
        <v>45</v>
      </c>
      <c r="D51" s="18">
        <v>1000</v>
      </c>
      <c r="E51" s="18">
        <v>0</v>
      </c>
      <c r="F51" s="18">
        <v>1000</v>
      </c>
      <c r="G51" s="30"/>
      <c r="H51" s="53">
        <v>29.49</v>
      </c>
      <c r="I51" s="53">
        <v>29490</v>
      </c>
      <c r="J51" s="216"/>
      <c r="K51" s="64"/>
      <c r="L51" s="64"/>
      <c r="M51" s="64"/>
      <c r="N51" s="64"/>
      <c r="O51" s="64"/>
      <c r="P51" s="64"/>
      <c r="Q51" s="65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58"/>
    </row>
    <row r="52" spans="2:28" x14ac:dyDescent="0.3">
      <c r="B52" s="4" t="s">
        <v>350</v>
      </c>
      <c r="C52" s="88" t="s">
        <v>46</v>
      </c>
      <c r="D52" s="18">
        <v>25200</v>
      </c>
      <c r="E52" s="18">
        <v>0</v>
      </c>
      <c r="F52" s="18">
        <v>25200</v>
      </c>
      <c r="G52" s="30"/>
      <c r="H52" s="53">
        <v>24.65</v>
      </c>
      <c r="I52" s="53">
        <v>621180</v>
      </c>
      <c r="J52" s="216"/>
      <c r="K52" s="64"/>
      <c r="L52" s="64"/>
      <c r="M52" s="64"/>
      <c r="N52" s="64"/>
      <c r="O52" s="64"/>
      <c r="P52" s="64"/>
      <c r="Q52" s="65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58"/>
    </row>
    <row r="53" spans="2:28" x14ac:dyDescent="0.3">
      <c r="B53" s="4" t="s">
        <v>351</v>
      </c>
      <c r="C53" s="88" t="s">
        <v>47</v>
      </c>
      <c r="D53" s="18">
        <v>8156</v>
      </c>
      <c r="E53" s="18">
        <v>0</v>
      </c>
      <c r="F53" s="18">
        <v>8156</v>
      </c>
      <c r="G53" s="30"/>
      <c r="H53" s="53">
        <v>25.47</v>
      </c>
      <c r="I53" s="53">
        <v>207733.31999999998</v>
      </c>
      <c r="J53" s="216"/>
      <c r="K53" s="64"/>
      <c r="L53" s="64"/>
      <c r="M53" s="64"/>
      <c r="N53" s="64"/>
      <c r="O53" s="64"/>
      <c r="P53" s="64"/>
      <c r="Q53" s="65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58"/>
    </row>
    <row r="54" spans="2:28" x14ac:dyDescent="0.3">
      <c r="B54" s="4" t="s">
        <v>352</v>
      </c>
      <c r="C54" s="88" t="s">
        <v>48</v>
      </c>
      <c r="D54" s="18">
        <v>82217</v>
      </c>
      <c r="E54" s="18">
        <v>0</v>
      </c>
      <c r="F54" s="18">
        <v>82217</v>
      </c>
      <c r="G54" s="30"/>
      <c r="H54" s="53">
        <v>22.18</v>
      </c>
      <c r="I54" s="53">
        <v>1823573.06</v>
      </c>
      <c r="J54" s="216"/>
      <c r="K54" s="64"/>
      <c r="L54" s="64"/>
      <c r="M54" s="64"/>
      <c r="N54" s="64"/>
      <c r="O54" s="64"/>
      <c r="P54" s="64"/>
      <c r="Q54" s="65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58"/>
    </row>
    <row r="55" spans="2:28" x14ac:dyDescent="0.3">
      <c r="B55" s="4" t="s">
        <v>353</v>
      </c>
      <c r="C55" s="88" t="s">
        <v>49</v>
      </c>
      <c r="D55" s="18">
        <v>4274</v>
      </c>
      <c r="E55" s="18">
        <v>0</v>
      </c>
      <c r="F55" s="18">
        <v>4274</v>
      </c>
      <c r="G55" s="30"/>
      <c r="H55" s="53">
        <v>24.97</v>
      </c>
      <c r="I55" s="53">
        <v>106721.78</v>
      </c>
      <c r="J55" s="216"/>
      <c r="K55" s="64"/>
      <c r="L55" s="64"/>
      <c r="M55" s="64"/>
      <c r="N55" s="64"/>
      <c r="O55" s="64"/>
      <c r="P55" s="64"/>
      <c r="Q55" s="65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58"/>
    </row>
    <row r="56" spans="2:28" x14ac:dyDescent="0.3">
      <c r="B56" s="4" t="s">
        <v>354</v>
      </c>
      <c r="C56" s="88" t="s">
        <v>50</v>
      </c>
      <c r="D56" s="18">
        <v>215652</v>
      </c>
      <c r="E56" s="18">
        <v>2200</v>
      </c>
      <c r="F56" s="18">
        <v>217852</v>
      </c>
      <c r="G56" s="30"/>
      <c r="H56" s="53">
        <v>31.51</v>
      </c>
      <c r="I56" s="53">
        <v>6864516.5200000005</v>
      </c>
      <c r="J56" s="216"/>
      <c r="K56" s="64"/>
      <c r="L56" s="64"/>
      <c r="M56" s="64"/>
      <c r="N56" s="64"/>
      <c r="O56" s="64"/>
      <c r="P56" s="64"/>
      <c r="Q56" s="65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58"/>
    </row>
    <row r="57" spans="2:28" x14ac:dyDescent="0.3">
      <c r="B57" s="4" t="s">
        <v>355</v>
      </c>
      <c r="C57" s="88" t="s">
        <v>51</v>
      </c>
      <c r="D57" s="18">
        <v>133472</v>
      </c>
      <c r="E57" s="18">
        <v>2600</v>
      </c>
      <c r="F57" s="18">
        <v>136072</v>
      </c>
      <c r="G57" s="30"/>
      <c r="H57" s="53">
        <v>31.51</v>
      </c>
      <c r="I57" s="53">
        <v>4287628.7200000007</v>
      </c>
      <c r="J57" s="216"/>
      <c r="K57" s="64"/>
      <c r="L57" s="64"/>
      <c r="M57" s="64"/>
      <c r="N57" s="64"/>
      <c r="O57" s="64"/>
      <c r="P57" s="64"/>
      <c r="Q57" s="65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58"/>
    </row>
    <row r="58" spans="2:28" x14ac:dyDescent="0.3">
      <c r="B58" s="4" t="s">
        <v>356</v>
      </c>
      <c r="C58" s="88" t="s">
        <v>52</v>
      </c>
      <c r="D58" s="18">
        <v>17930</v>
      </c>
      <c r="E58" s="18">
        <v>3116</v>
      </c>
      <c r="F58" s="18">
        <v>21046</v>
      </c>
      <c r="G58" s="30"/>
      <c r="H58" s="53">
        <v>22.18</v>
      </c>
      <c r="I58" s="53">
        <v>466800.27999999997</v>
      </c>
      <c r="J58" s="216"/>
      <c r="K58" s="64"/>
      <c r="L58" s="64"/>
      <c r="M58" s="64"/>
      <c r="N58" s="64"/>
      <c r="O58" s="64"/>
      <c r="P58" s="64"/>
      <c r="Q58" s="65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58"/>
    </row>
    <row r="59" spans="2:28" x14ac:dyDescent="0.3">
      <c r="B59" s="4" t="s">
        <v>357</v>
      </c>
      <c r="C59" s="88" t="s">
        <v>53</v>
      </c>
      <c r="D59" s="18">
        <v>4122</v>
      </c>
      <c r="E59" s="18">
        <v>0</v>
      </c>
      <c r="F59" s="18">
        <v>4122</v>
      </c>
      <c r="G59" s="30"/>
      <c r="H59" s="53">
        <v>25.47</v>
      </c>
      <c r="I59" s="53">
        <v>104987.34</v>
      </c>
      <c r="J59" s="216"/>
      <c r="K59" s="64"/>
      <c r="L59" s="64"/>
      <c r="M59" s="64"/>
      <c r="N59" s="64"/>
      <c r="O59" s="64"/>
      <c r="P59" s="64"/>
      <c r="Q59" s="65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58"/>
    </row>
    <row r="60" spans="2:28" x14ac:dyDescent="0.3">
      <c r="B60" s="4" t="s">
        <v>358</v>
      </c>
      <c r="C60" s="88" t="s">
        <v>54</v>
      </c>
      <c r="D60" s="18">
        <v>6925</v>
      </c>
      <c r="E60" s="18">
        <v>0</v>
      </c>
      <c r="F60" s="18">
        <v>6925</v>
      </c>
      <c r="G60" s="30"/>
      <c r="H60" s="53">
        <v>25.66</v>
      </c>
      <c r="I60" s="53">
        <v>177695.5</v>
      </c>
      <c r="J60" s="216"/>
      <c r="K60" s="64"/>
      <c r="L60" s="64"/>
      <c r="M60" s="64"/>
      <c r="N60" s="64"/>
      <c r="O60" s="64"/>
      <c r="P60" s="64"/>
      <c r="Q60" s="65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58"/>
    </row>
    <row r="61" spans="2:28" x14ac:dyDescent="0.3">
      <c r="B61" s="4" t="s">
        <v>359</v>
      </c>
      <c r="C61" s="88" t="s">
        <v>55</v>
      </c>
      <c r="D61" s="18">
        <v>9000</v>
      </c>
      <c r="E61" s="18">
        <v>3635</v>
      </c>
      <c r="F61" s="18">
        <v>12635</v>
      </c>
      <c r="G61" s="30"/>
      <c r="H61" s="53">
        <v>23.5</v>
      </c>
      <c r="I61" s="53">
        <v>296922.5</v>
      </c>
      <c r="J61" s="216"/>
      <c r="K61" s="64"/>
      <c r="L61" s="64"/>
      <c r="M61" s="64"/>
      <c r="N61" s="64"/>
      <c r="O61" s="64"/>
      <c r="P61" s="64"/>
      <c r="Q61" s="65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58"/>
    </row>
    <row r="62" spans="2:28" x14ac:dyDescent="0.3">
      <c r="B62" s="4" t="s">
        <v>360</v>
      </c>
      <c r="C62" s="88" t="s">
        <v>56</v>
      </c>
      <c r="D62" s="18">
        <v>41334</v>
      </c>
      <c r="E62" s="18">
        <v>350</v>
      </c>
      <c r="F62" s="18">
        <v>41684</v>
      </c>
      <c r="G62" s="30"/>
      <c r="H62" s="53">
        <v>25.67</v>
      </c>
      <c r="I62" s="53">
        <v>1070028.28</v>
      </c>
      <c r="J62" s="216"/>
      <c r="K62" s="64"/>
      <c r="L62" s="64"/>
      <c r="M62" s="64"/>
      <c r="N62" s="64"/>
      <c r="O62" s="64"/>
      <c r="P62" s="64"/>
      <c r="Q62" s="65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58"/>
    </row>
    <row r="63" spans="2:28" x14ac:dyDescent="0.3">
      <c r="B63" s="4" t="s">
        <v>361</v>
      </c>
      <c r="C63" s="88" t="s">
        <v>57</v>
      </c>
      <c r="D63" s="18">
        <v>94330</v>
      </c>
      <c r="E63" s="18">
        <v>0</v>
      </c>
      <c r="F63" s="18">
        <v>94330</v>
      </c>
      <c r="G63" s="30"/>
      <c r="H63" s="53">
        <v>24.93</v>
      </c>
      <c r="I63" s="53">
        <v>2351646.9</v>
      </c>
      <c r="J63" s="216"/>
      <c r="K63" s="64"/>
      <c r="L63" s="64"/>
      <c r="M63" s="64"/>
      <c r="N63" s="64"/>
      <c r="O63" s="64"/>
      <c r="P63" s="64"/>
      <c r="Q63" s="65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58"/>
    </row>
    <row r="64" spans="2:28" x14ac:dyDescent="0.3">
      <c r="B64" s="4" t="s">
        <v>362</v>
      </c>
      <c r="C64" s="88" t="s">
        <v>58</v>
      </c>
      <c r="D64" s="18">
        <v>52478</v>
      </c>
      <c r="E64" s="18">
        <v>8241</v>
      </c>
      <c r="F64" s="18">
        <v>60719</v>
      </c>
      <c r="G64" s="30"/>
      <c r="H64" s="53">
        <v>25.66</v>
      </c>
      <c r="I64" s="53">
        <v>1558049.54</v>
      </c>
      <c r="J64" s="216"/>
      <c r="K64" s="64"/>
      <c r="L64" s="64"/>
      <c r="M64" s="64"/>
      <c r="N64" s="64"/>
      <c r="O64" s="64"/>
      <c r="P64" s="64"/>
      <c r="Q64" s="65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58"/>
    </row>
    <row r="65" spans="2:28" x14ac:dyDescent="0.3">
      <c r="B65" s="4" t="s">
        <v>363</v>
      </c>
      <c r="C65" s="88" t="s">
        <v>59</v>
      </c>
      <c r="D65" s="18">
        <v>145497</v>
      </c>
      <c r="E65" s="18">
        <v>0</v>
      </c>
      <c r="F65" s="18">
        <v>145497</v>
      </c>
      <c r="G65" s="30"/>
      <c r="H65" s="53">
        <v>29.44</v>
      </c>
      <c r="I65" s="53">
        <v>4283431.6800000006</v>
      </c>
      <c r="J65" s="216"/>
      <c r="K65" s="64"/>
      <c r="L65" s="64"/>
      <c r="M65" s="64"/>
      <c r="N65" s="64"/>
      <c r="O65" s="64"/>
      <c r="P65" s="64"/>
      <c r="Q65" s="65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58"/>
    </row>
    <row r="66" spans="2:28" x14ac:dyDescent="0.3">
      <c r="B66" s="4" t="s">
        <v>364</v>
      </c>
      <c r="C66" s="88" t="s">
        <v>60</v>
      </c>
      <c r="D66" s="18">
        <v>54255</v>
      </c>
      <c r="E66" s="18">
        <v>0</v>
      </c>
      <c r="F66" s="18">
        <v>54255</v>
      </c>
      <c r="G66" s="30"/>
      <c r="H66" s="53">
        <v>23.5</v>
      </c>
      <c r="I66" s="53">
        <v>1274992.5</v>
      </c>
      <c r="J66" s="216"/>
      <c r="K66" s="64"/>
      <c r="L66" s="64"/>
      <c r="M66" s="64"/>
      <c r="N66" s="64"/>
      <c r="O66" s="64"/>
      <c r="P66" s="64"/>
      <c r="Q66" s="65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58"/>
    </row>
    <row r="67" spans="2:28" x14ac:dyDescent="0.3">
      <c r="B67" s="4" t="s">
        <v>365</v>
      </c>
      <c r="C67" s="88" t="s">
        <v>61</v>
      </c>
      <c r="D67" s="18">
        <v>8473</v>
      </c>
      <c r="E67" s="18">
        <v>28307</v>
      </c>
      <c r="F67" s="18">
        <v>36780</v>
      </c>
      <c r="G67" s="30"/>
      <c r="H67" s="53">
        <v>23.51</v>
      </c>
      <c r="I67" s="53">
        <v>864697.8</v>
      </c>
      <c r="J67" s="216"/>
      <c r="K67" s="64"/>
      <c r="L67" s="64"/>
      <c r="M67" s="64"/>
      <c r="N67" s="64"/>
      <c r="O67" s="64"/>
      <c r="P67" s="64"/>
      <c r="Q67" s="65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58"/>
    </row>
    <row r="68" spans="2:28" x14ac:dyDescent="0.3">
      <c r="B68" s="4" t="s">
        <v>366</v>
      </c>
      <c r="C68" s="88" t="s">
        <v>62</v>
      </c>
      <c r="D68" s="18">
        <v>922301</v>
      </c>
      <c r="E68" s="18">
        <v>125618</v>
      </c>
      <c r="F68" s="18">
        <v>1047919</v>
      </c>
      <c r="G68" s="30"/>
      <c r="H68" s="53">
        <v>31.29</v>
      </c>
      <c r="I68" s="53">
        <v>32789385.509999998</v>
      </c>
      <c r="J68" s="216"/>
      <c r="K68" s="64"/>
      <c r="L68" s="64"/>
      <c r="M68" s="64"/>
      <c r="N68" s="64"/>
      <c r="O68" s="64"/>
      <c r="P68" s="64"/>
      <c r="Q68" s="65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58"/>
    </row>
    <row r="69" spans="2:28" x14ac:dyDescent="0.3">
      <c r="B69" s="4" t="s">
        <v>367</v>
      </c>
      <c r="C69" s="88" t="s">
        <v>63</v>
      </c>
      <c r="D69" s="18">
        <v>5489</v>
      </c>
      <c r="E69" s="18">
        <v>0</v>
      </c>
      <c r="F69" s="18">
        <v>5489</v>
      </c>
      <c r="G69" s="30"/>
      <c r="H69" s="53">
        <v>29.49</v>
      </c>
      <c r="I69" s="53">
        <v>161870.60999999999</v>
      </c>
      <c r="J69" s="216"/>
      <c r="K69" s="64"/>
      <c r="L69" s="64"/>
      <c r="M69" s="64"/>
      <c r="N69" s="64"/>
      <c r="O69" s="64"/>
      <c r="P69" s="64"/>
      <c r="Q69" s="65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58"/>
    </row>
    <row r="70" spans="2:28" x14ac:dyDescent="0.3">
      <c r="B70" s="4" t="s">
        <v>368</v>
      </c>
      <c r="C70" s="88" t="s">
        <v>64</v>
      </c>
      <c r="D70" s="18">
        <v>16878</v>
      </c>
      <c r="E70" s="18">
        <v>0</v>
      </c>
      <c r="F70" s="18">
        <v>16878</v>
      </c>
      <c r="G70" s="30"/>
      <c r="H70" s="53">
        <v>28.46</v>
      </c>
      <c r="I70" s="53">
        <v>480347.88</v>
      </c>
      <c r="J70" s="216"/>
      <c r="K70" s="64"/>
      <c r="L70" s="64"/>
      <c r="M70" s="64"/>
      <c r="N70" s="64"/>
      <c r="O70" s="64"/>
      <c r="P70" s="64"/>
      <c r="Q70" s="65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58"/>
    </row>
    <row r="71" spans="2:28" x14ac:dyDescent="0.3">
      <c r="B71" s="4" t="s">
        <v>369</v>
      </c>
      <c r="C71" s="88" t="s">
        <v>65</v>
      </c>
      <c r="D71" s="18">
        <v>3000</v>
      </c>
      <c r="E71" s="18">
        <v>0</v>
      </c>
      <c r="F71" s="18">
        <v>3000</v>
      </c>
      <c r="G71" s="30"/>
      <c r="H71" s="53">
        <v>23.82</v>
      </c>
      <c r="I71" s="53">
        <v>71460</v>
      </c>
      <c r="J71" s="216"/>
      <c r="K71" s="64"/>
      <c r="L71" s="64"/>
      <c r="M71" s="64"/>
      <c r="N71" s="64"/>
      <c r="O71" s="64"/>
      <c r="P71" s="64"/>
      <c r="Q71" s="65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58"/>
    </row>
    <row r="72" spans="2:28" x14ac:dyDescent="0.3">
      <c r="B72" s="4" t="s">
        <v>370</v>
      </c>
      <c r="C72" s="88" t="s">
        <v>66</v>
      </c>
      <c r="D72" s="18">
        <v>42582</v>
      </c>
      <c r="E72" s="18">
        <v>0</v>
      </c>
      <c r="F72" s="18">
        <v>42582</v>
      </c>
      <c r="G72" s="30"/>
      <c r="H72" s="53">
        <v>31.51</v>
      </c>
      <c r="I72" s="53">
        <v>1341758.82</v>
      </c>
      <c r="J72" s="216"/>
      <c r="K72" s="64"/>
      <c r="L72" s="64"/>
      <c r="M72" s="64"/>
      <c r="N72" s="64"/>
      <c r="O72" s="64"/>
      <c r="P72" s="64"/>
      <c r="Q72" s="65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58"/>
    </row>
    <row r="73" spans="2:28" x14ac:dyDescent="0.3">
      <c r="B73" s="4" t="s">
        <v>371</v>
      </c>
      <c r="C73" s="88" t="s">
        <v>67</v>
      </c>
      <c r="D73" s="18">
        <v>89756</v>
      </c>
      <c r="E73" s="18">
        <v>0</v>
      </c>
      <c r="F73" s="18">
        <v>89756</v>
      </c>
      <c r="G73" s="30"/>
      <c r="H73" s="53">
        <v>23.74</v>
      </c>
      <c r="I73" s="53">
        <v>2130807.44</v>
      </c>
      <c r="J73" s="216"/>
      <c r="K73" s="64"/>
      <c r="L73" s="64"/>
      <c r="M73" s="64"/>
      <c r="N73" s="64"/>
      <c r="O73" s="64"/>
      <c r="P73" s="64"/>
      <c r="Q73" s="65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58"/>
    </row>
    <row r="74" spans="2:28" x14ac:dyDescent="0.3">
      <c r="B74" s="4" t="s">
        <v>372</v>
      </c>
      <c r="C74" s="88" t="s">
        <v>68</v>
      </c>
      <c r="D74" s="18">
        <v>5700</v>
      </c>
      <c r="E74" s="18">
        <v>0</v>
      </c>
      <c r="F74" s="18">
        <v>5700</v>
      </c>
      <c r="G74" s="30"/>
      <c r="H74" s="53">
        <v>24.97</v>
      </c>
      <c r="I74" s="53">
        <v>142329</v>
      </c>
      <c r="J74" s="216"/>
      <c r="K74" s="64"/>
      <c r="L74" s="64"/>
      <c r="M74" s="64"/>
      <c r="N74" s="64"/>
      <c r="O74" s="64"/>
      <c r="P74" s="64"/>
      <c r="Q74" s="65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58"/>
    </row>
    <row r="75" spans="2:28" x14ac:dyDescent="0.3">
      <c r="B75" s="4" t="s">
        <v>373</v>
      </c>
      <c r="C75" s="88" t="s">
        <v>69</v>
      </c>
      <c r="D75" s="18">
        <v>2652</v>
      </c>
      <c r="E75" s="18">
        <v>0</v>
      </c>
      <c r="F75" s="18">
        <v>2652</v>
      </c>
      <c r="G75" s="30"/>
      <c r="H75" s="53">
        <v>24.93</v>
      </c>
      <c r="I75" s="53">
        <v>66114.36</v>
      </c>
      <c r="J75" s="216"/>
      <c r="K75" s="64"/>
      <c r="L75" s="64"/>
      <c r="M75" s="64"/>
      <c r="N75" s="64"/>
      <c r="O75" s="64"/>
      <c r="P75" s="64"/>
      <c r="Q75" s="65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58"/>
    </row>
    <row r="76" spans="2:28" x14ac:dyDescent="0.3">
      <c r="B76" s="4" t="s">
        <v>374</v>
      </c>
      <c r="C76" s="88" t="s">
        <v>70</v>
      </c>
      <c r="D76" s="18">
        <v>63536</v>
      </c>
      <c r="E76" s="18">
        <v>36019</v>
      </c>
      <c r="F76" s="18">
        <v>99555</v>
      </c>
      <c r="G76" s="30"/>
      <c r="H76" s="53">
        <v>25.41</v>
      </c>
      <c r="I76" s="53">
        <v>2529692.5499999998</v>
      </c>
      <c r="J76" s="216"/>
      <c r="K76" s="64"/>
      <c r="L76" s="64"/>
      <c r="M76" s="64"/>
      <c r="N76" s="64"/>
      <c r="O76" s="64"/>
      <c r="P76" s="64"/>
      <c r="Q76" s="65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58"/>
    </row>
    <row r="77" spans="2:28" x14ac:dyDescent="0.3">
      <c r="B77" s="4" t="s">
        <v>375</v>
      </c>
      <c r="C77" s="88" t="s">
        <v>71</v>
      </c>
      <c r="D77" s="18">
        <v>112475</v>
      </c>
      <c r="E77" s="18">
        <v>100</v>
      </c>
      <c r="F77" s="18">
        <v>112575</v>
      </c>
      <c r="G77" s="30"/>
      <c r="H77" s="53">
        <v>25.67</v>
      </c>
      <c r="I77" s="53">
        <v>2889800.25</v>
      </c>
      <c r="J77" s="216"/>
      <c r="K77" s="64"/>
      <c r="L77" s="64"/>
      <c r="M77" s="64"/>
      <c r="N77" s="64"/>
      <c r="O77" s="64"/>
      <c r="P77" s="64"/>
      <c r="Q77" s="65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58"/>
    </row>
    <row r="78" spans="2:28" x14ac:dyDescent="0.3">
      <c r="B78" s="4" t="s">
        <v>376</v>
      </c>
      <c r="C78" s="88" t="s">
        <v>72</v>
      </c>
      <c r="D78" s="18">
        <v>7599</v>
      </c>
      <c r="E78" s="18">
        <v>2500</v>
      </c>
      <c r="F78" s="18">
        <v>10099</v>
      </c>
      <c r="G78" s="30"/>
      <c r="H78" s="53">
        <v>25.41</v>
      </c>
      <c r="I78" s="53">
        <v>256615.59</v>
      </c>
      <c r="J78" s="216"/>
      <c r="K78" s="64"/>
      <c r="L78" s="64"/>
      <c r="M78" s="64"/>
      <c r="N78" s="64"/>
      <c r="O78" s="64"/>
      <c r="P78" s="64"/>
      <c r="Q78" s="65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58"/>
    </row>
    <row r="79" spans="2:28" x14ac:dyDescent="0.3">
      <c r="B79" s="4" t="s">
        <v>377</v>
      </c>
      <c r="C79" s="88" t="s">
        <v>73</v>
      </c>
      <c r="D79" s="18">
        <v>6253</v>
      </c>
      <c r="E79" s="18">
        <v>0</v>
      </c>
      <c r="F79" s="18">
        <v>6253</v>
      </c>
      <c r="G79" s="30"/>
      <c r="H79" s="53">
        <v>25.47</v>
      </c>
      <c r="I79" s="53">
        <v>159263.91</v>
      </c>
      <c r="J79" s="216"/>
      <c r="K79" s="64"/>
      <c r="L79" s="64"/>
      <c r="M79" s="64"/>
      <c r="N79" s="64"/>
      <c r="O79" s="64"/>
      <c r="P79" s="64"/>
      <c r="Q79" s="65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58"/>
    </row>
    <row r="80" spans="2:28" x14ac:dyDescent="0.3">
      <c r="B80" s="4" t="s">
        <v>378</v>
      </c>
      <c r="C80" s="88" t="s">
        <v>74</v>
      </c>
      <c r="D80" s="18">
        <v>410218</v>
      </c>
      <c r="E80" s="18">
        <v>7500</v>
      </c>
      <c r="F80" s="18">
        <v>417718</v>
      </c>
      <c r="G80" s="30"/>
      <c r="H80" s="53">
        <v>26.39</v>
      </c>
      <c r="I80" s="53">
        <v>11023578.02</v>
      </c>
      <c r="J80" s="216"/>
      <c r="K80" s="64"/>
      <c r="L80" s="64"/>
      <c r="M80" s="64"/>
      <c r="N80" s="64"/>
      <c r="O80" s="64"/>
      <c r="P80" s="64"/>
      <c r="Q80" s="65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58"/>
    </row>
    <row r="81" spans="2:28" x14ac:dyDescent="0.3">
      <c r="B81" s="4" t="s">
        <v>379</v>
      </c>
      <c r="C81" s="88" t="s">
        <v>75</v>
      </c>
      <c r="D81" s="18">
        <v>67099</v>
      </c>
      <c r="E81" s="18">
        <v>0</v>
      </c>
      <c r="F81" s="18">
        <v>67099</v>
      </c>
      <c r="G81" s="30"/>
      <c r="H81" s="53">
        <v>24.72</v>
      </c>
      <c r="I81" s="53">
        <v>1658687.28</v>
      </c>
      <c r="J81" s="216"/>
      <c r="K81" s="64"/>
      <c r="L81" s="64"/>
      <c r="M81" s="64"/>
      <c r="N81" s="64"/>
      <c r="O81" s="64"/>
      <c r="P81" s="64"/>
      <c r="Q81" s="65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58"/>
    </row>
    <row r="82" spans="2:28" x14ac:dyDescent="0.3">
      <c r="B82" s="4" t="s">
        <v>380</v>
      </c>
      <c r="C82" s="88" t="s">
        <v>76</v>
      </c>
      <c r="D82" s="18">
        <v>0</v>
      </c>
      <c r="E82" s="18">
        <v>0</v>
      </c>
      <c r="F82" s="18">
        <v>0</v>
      </c>
      <c r="G82" s="30"/>
      <c r="H82" s="53">
        <v>23.82</v>
      </c>
      <c r="I82" s="53">
        <v>0</v>
      </c>
      <c r="J82" s="216"/>
      <c r="K82" s="64"/>
      <c r="L82" s="64"/>
      <c r="M82" s="64"/>
      <c r="N82" s="64"/>
      <c r="O82" s="64"/>
      <c r="P82" s="64"/>
      <c r="Q82" s="65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58"/>
    </row>
    <row r="83" spans="2:28" x14ac:dyDescent="0.3">
      <c r="B83" s="4" t="s">
        <v>381</v>
      </c>
      <c r="C83" s="88" t="s">
        <v>77</v>
      </c>
      <c r="D83" s="18">
        <v>25295</v>
      </c>
      <c r="E83" s="18">
        <v>0</v>
      </c>
      <c r="F83" s="18">
        <v>25295</v>
      </c>
      <c r="G83" s="30"/>
      <c r="H83" s="53">
        <v>28.46</v>
      </c>
      <c r="I83" s="53">
        <v>719895.70000000007</v>
      </c>
      <c r="J83" s="216"/>
      <c r="K83" s="64"/>
      <c r="L83" s="64"/>
      <c r="M83" s="64"/>
      <c r="N83" s="64"/>
      <c r="O83" s="64"/>
      <c r="P83" s="64"/>
      <c r="Q83" s="65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58"/>
    </row>
    <row r="84" spans="2:28" x14ac:dyDescent="0.3">
      <c r="B84" s="4" t="s">
        <v>382</v>
      </c>
      <c r="C84" s="88" t="s">
        <v>78</v>
      </c>
      <c r="D84" s="18">
        <v>9873</v>
      </c>
      <c r="E84" s="18">
        <v>0</v>
      </c>
      <c r="F84" s="18">
        <v>9873</v>
      </c>
      <c r="G84" s="30"/>
      <c r="H84" s="53">
        <v>31.51</v>
      </c>
      <c r="I84" s="53">
        <v>311098.23000000004</v>
      </c>
      <c r="J84" s="216"/>
      <c r="K84" s="64"/>
      <c r="L84" s="64"/>
      <c r="M84" s="64"/>
      <c r="N84" s="64"/>
      <c r="O84" s="64"/>
      <c r="P84" s="64"/>
      <c r="Q84" s="65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58"/>
    </row>
    <row r="85" spans="2:28" x14ac:dyDescent="0.3">
      <c r="B85" s="4" t="s">
        <v>383</v>
      </c>
      <c r="C85" s="88" t="s">
        <v>79</v>
      </c>
      <c r="D85" s="18">
        <v>167478</v>
      </c>
      <c r="E85" s="18">
        <v>14463</v>
      </c>
      <c r="F85" s="18">
        <v>181941</v>
      </c>
      <c r="G85" s="30"/>
      <c r="H85" s="53">
        <v>31.51</v>
      </c>
      <c r="I85" s="53">
        <v>5732960.9100000001</v>
      </c>
      <c r="J85" s="216"/>
      <c r="K85" s="64"/>
      <c r="L85" s="64"/>
      <c r="M85" s="64"/>
      <c r="N85" s="64"/>
      <c r="O85" s="64"/>
      <c r="P85" s="64"/>
      <c r="Q85" s="65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58"/>
    </row>
    <row r="86" spans="2:28" x14ac:dyDescent="0.3">
      <c r="B86" s="4" t="s">
        <v>384</v>
      </c>
      <c r="C86" s="88" t="s">
        <v>80</v>
      </c>
      <c r="D86" s="18">
        <v>182443</v>
      </c>
      <c r="E86" s="18">
        <v>1250</v>
      </c>
      <c r="F86" s="18">
        <v>183693</v>
      </c>
      <c r="G86" s="30"/>
      <c r="H86" s="53">
        <v>25.47</v>
      </c>
      <c r="I86" s="53">
        <v>4678660.71</v>
      </c>
      <c r="J86" s="216"/>
      <c r="K86" s="64"/>
      <c r="L86" s="64"/>
      <c r="M86" s="64"/>
      <c r="N86" s="64"/>
      <c r="O86" s="64"/>
      <c r="P86" s="64"/>
      <c r="Q86" s="65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58"/>
    </row>
    <row r="87" spans="2:28" x14ac:dyDescent="0.3">
      <c r="B87" s="4" t="s">
        <v>385</v>
      </c>
      <c r="C87" s="88" t="s">
        <v>81</v>
      </c>
      <c r="D87" s="18">
        <v>80832</v>
      </c>
      <c r="E87" s="18">
        <v>11168</v>
      </c>
      <c r="F87" s="18">
        <v>92000</v>
      </c>
      <c r="G87" s="30"/>
      <c r="H87" s="53">
        <v>31.51</v>
      </c>
      <c r="I87" s="53">
        <v>2898920</v>
      </c>
      <c r="J87" s="216"/>
      <c r="K87" s="64"/>
      <c r="L87" s="64"/>
      <c r="M87" s="64"/>
      <c r="N87" s="64"/>
      <c r="O87" s="64"/>
      <c r="P87" s="64"/>
      <c r="Q87" s="65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58"/>
    </row>
    <row r="88" spans="2:28" x14ac:dyDescent="0.3">
      <c r="B88" s="4" t="s">
        <v>386</v>
      </c>
      <c r="C88" s="88" t="s">
        <v>82</v>
      </c>
      <c r="D88" s="18">
        <v>194173</v>
      </c>
      <c r="E88" s="18">
        <v>0</v>
      </c>
      <c r="F88" s="18">
        <v>194173</v>
      </c>
      <c r="G88" s="30"/>
      <c r="H88" s="53">
        <v>31.51</v>
      </c>
      <c r="I88" s="53">
        <v>6118391.2300000004</v>
      </c>
      <c r="J88" s="216"/>
      <c r="K88" s="64"/>
      <c r="L88" s="64"/>
      <c r="M88" s="64"/>
      <c r="N88" s="64"/>
      <c r="O88" s="64"/>
      <c r="P88" s="64"/>
      <c r="Q88" s="65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58"/>
    </row>
    <row r="89" spans="2:28" x14ac:dyDescent="0.3">
      <c r="B89" s="4" t="s">
        <v>387</v>
      </c>
      <c r="C89" s="88" t="s">
        <v>83</v>
      </c>
      <c r="D89" s="18">
        <v>1500</v>
      </c>
      <c r="E89" s="18">
        <v>13000</v>
      </c>
      <c r="F89" s="18">
        <v>14500</v>
      </c>
      <c r="G89" s="30"/>
      <c r="H89" s="53">
        <v>31.51</v>
      </c>
      <c r="I89" s="53">
        <v>456895</v>
      </c>
      <c r="J89" s="216"/>
      <c r="K89" s="64"/>
      <c r="L89" s="64"/>
      <c r="M89" s="64"/>
      <c r="N89" s="64"/>
      <c r="O89" s="64"/>
      <c r="P89" s="64"/>
      <c r="Q89" s="65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58"/>
    </row>
    <row r="90" spans="2:28" x14ac:dyDescent="0.3">
      <c r="B90" s="4" t="s">
        <v>388</v>
      </c>
      <c r="C90" s="88" t="s">
        <v>84</v>
      </c>
      <c r="D90" s="18">
        <v>21847</v>
      </c>
      <c r="E90" s="18">
        <v>0</v>
      </c>
      <c r="F90" s="18">
        <v>21847</v>
      </c>
      <c r="G90" s="30"/>
      <c r="H90" s="53">
        <v>31.51</v>
      </c>
      <c r="I90" s="53">
        <v>688398.97000000009</v>
      </c>
      <c r="J90" s="216"/>
      <c r="K90" s="64"/>
      <c r="L90" s="64"/>
      <c r="M90" s="64"/>
      <c r="N90" s="64"/>
      <c r="O90" s="64"/>
      <c r="P90" s="64"/>
      <c r="Q90" s="65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58"/>
    </row>
    <row r="91" spans="2:28" x14ac:dyDescent="0.3">
      <c r="B91" s="4" t="s">
        <v>389</v>
      </c>
      <c r="C91" s="88" t="s">
        <v>85</v>
      </c>
      <c r="D91" s="18">
        <v>0</v>
      </c>
      <c r="E91" s="18">
        <v>0</v>
      </c>
      <c r="F91" s="18">
        <v>0</v>
      </c>
      <c r="G91" s="30"/>
      <c r="H91" s="53">
        <v>25.67</v>
      </c>
      <c r="I91" s="53">
        <v>0</v>
      </c>
      <c r="J91" s="216"/>
      <c r="K91" s="64"/>
      <c r="L91" s="64"/>
      <c r="M91" s="64"/>
      <c r="N91" s="64"/>
      <c r="O91" s="64"/>
      <c r="P91" s="64"/>
      <c r="Q91" s="65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58"/>
    </row>
    <row r="92" spans="2:28" x14ac:dyDescent="0.3">
      <c r="B92" s="4" t="s">
        <v>390</v>
      </c>
      <c r="C92" s="88" t="s">
        <v>86</v>
      </c>
      <c r="D92" s="18">
        <v>19192</v>
      </c>
      <c r="E92" s="18">
        <v>0</v>
      </c>
      <c r="F92" s="18">
        <v>19192</v>
      </c>
      <c r="G92" s="30"/>
      <c r="H92" s="53">
        <v>33.020000000000003</v>
      </c>
      <c r="I92" s="53">
        <v>633719.84000000008</v>
      </c>
      <c r="J92" s="216"/>
      <c r="K92" s="64"/>
      <c r="L92" s="64"/>
      <c r="M92" s="64"/>
      <c r="N92" s="64"/>
      <c r="O92" s="64"/>
      <c r="P92" s="64"/>
      <c r="Q92" s="65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58"/>
    </row>
    <row r="93" spans="2:28" x14ac:dyDescent="0.3">
      <c r="B93" s="4" t="s">
        <v>391</v>
      </c>
      <c r="C93" s="88" t="s">
        <v>87</v>
      </c>
      <c r="D93" s="18">
        <v>21266</v>
      </c>
      <c r="E93" s="18">
        <v>1500</v>
      </c>
      <c r="F93" s="18">
        <v>22766</v>
      </c>
      <c r="G93" s="30"/>
      <c r="H93" s="53">
        <v>33.020000000000003</v>
      </c>
      <c r="I93" s="53">
        <v>751733.32000000007</v>
      </c>
      <c r="J93" s="216"/>
      <c r="K93" s="64"/>
      <c r="L93" s="64"/>
      <c r="M93" s="64"/>
      <c r="N93" s="64"/>
      <c r="O93" s="64"/>
      <c r="P93" s="64"/>
      <c r="Q93" s="65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58"/>
    </row>
    <row r="94" spans="2:28" x14ac:dyDescent="0.3">
      <c r="B94" s="4" t="s">
        <v>392</v>
      </c>
      <c r="C94" s="88" t="s">
        <v>88</v>
      </c>
      <c r="D94" s="18">
        <v>5119</v>
      </c>
      <c r="E94" s="18">
        <v>6515</v>
      </c>
      <c r="F94" s="18">
        <v>11634</v>
      </c>
      <c r="G94" s="30"/>
      <c r="H94" s="53">
        <v>24.65</v>
      </c>
      <c r="I94" s="53">
        <v>286778.09999999998</v>
      </c>
      <c r="J94" s="216"/>
      <c r="K94" s="64"/>
      <c r="L94" s="64"/>
      <c r="M94" s="64"/>
      <c r="N94" s="64"/>
      <c r="O94" s="64"/>
      <c r="P94" s="64"/>
      <c r="Q94" s="65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58"/>
    </row>
    <row r="95" spans="2:28" x14ac:dyDescent="0.3">
      <c r="B95" s="4" t="s">
        <v>393</v>
      </c>
      <c r="C95" s="88" t="s">
        <v>89</v>
      </c>
      <c r="D95" s="18">
        <v>104344</v>
      </c>
      <c r="E95" s="18">
        <v>0</v>
      </c>
      <c r="F95" s="18">
        <v>104344</v>
      </c>
      <c r="G95" s="30"/>
      <c r="H95" s="53">
        <v>29.44</v>
      </c>
      <c r="I95" s="53">
        <v>3071887.3600000003</v>
      </c>
      <c r="J95" s="216"/>
      <c r="K95" s="64"/>
      <c r="L95" s="64"/>
      <c r="M95" s="64"/>
      <c r="N95" s="64"/>
      <c r="O95" s="64"/>
      <c r="P95" s="64"/>
      <c r="Q95" s="65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58"/>
    </row>
    <row r="96" spans="2:28" x14ac:dyDescent="0.3">
      <c r="B96" s="4" t="s">
        <v>394</v>
      </c>
      <c r="C96" s="88" t="s">
        <v>90</v>
      </c>
      <c r="D96" s="18">
        <v>12725</v>
      </c>
      <c r="E96" s="18">
        <v>0</v>
      </c>
      <c r="F96" s="18">
        <v>12725</v>
      </c>
      <c r="G96" s="30"/>
      <c r="H96" s="53">
        <v>24.93</v>
      </c>
      <c r="I96" s="53">
        <v>317234.25</v>
      </c>
      <c r="J96" s="216"/>
      <c r="K96" s="64"/>
      <c r="L96" s="64"/>
      <c r="M96" s="64"/>
      <c r="N96" s="64"/>
      <c r="O96" s="64"/>
      <c r="P96" s="64"/>
      <c r="Q96" s="65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58"/>
    </row>
    <row r="97" spans="2:28" x14ac:dyDescent="0.3">
      <c r="B97" s="4" t="s">
        <v>395</v>
      </c>
      <c r="C97" s="88" t="s">
        <v>91</v>
      </c>
      <c r="D97" s="18">
        <v>2100</v>
      </c>
      <c r="E97" s="18">
        <v>0</v>
      </c>
      <c r="F97" s="18">
        <v>2100</v>
      </c>
      <c r="G97" s="30"/>
      <c r="H97" s="53">
        <v>31.51</v>
      </c>
      <c r="I97" s="53">
        <v>66171</v>
      </c>
      <c r="J97" s="216"/>
      <c r="K97" s="64"/>
      <c r="L97" s="64"/>
      <c r="M97" s="64"/>
      <c r="N97" s="64"/>
      <c r="O97" s="64"/>
      <c r="P97" s="64"/>
      <c r="Q97" s="65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58"/>
    </row>
    <row r="98" spans="2:28" x14ac:dyDescent="0.3">
      <c r="B98" s="4" t="s">
        <v>396</v>
      </c>
      <c r="C98" s="88" t="s">
        <v>92</v>
      </c>
      <c r="D98" s="18">
        <v>15344</v>
      </c>
      <c r="E98" s="18">
        <v>50</v>
      </c>
      <c r="F98" s="18">
        <v>15394</v>
      </c>
      <c r="G98" s="30"/>
      <c r="H98" s="53">
        <v>24.93</v>
      </c>
      <c r="I98" s="53">
        <v>383772.42</v>
      </c>
      <c r="J98" s="216"/>
      <c r="K98" s="64"/>
      <c r="L98" s="64"/>
      <c r="M98" s="64"/>
      <c r="N98" s="64"/>
      <c r="O98" s="64"/>
      <c r="P98" s="64"/>
      <c r="Q98" s="65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58"/>
    </row>
    <row r="99" spans="2:28" x14ac:dyDescent="0.3">
      <c r="B99" s="4" t="s">
        <v>397</v>
      </c>
      <c r="C99" s="88" t="s">
        <v>93</v>
      </c>
      <c r="D99" s="18">
        <v>7942</v>
      </c>
      <c r="E99" s="18">
        <v>0</v>
      </c>
      <c r="F99" s="18">
        <v>7942</v>
      </c>
      <c r="G99" s="30"/>
      <c r="H99" s="53">
        <v>24.6</v>
      </c>
      <c r="I99" s="53">
        <v>195373.2</v>
      </c>
      <c r="J99" s="216"/>
      <c r="K99" s="64"/>
      <c r="L99" s="64"/>
      <c r="M99" s="64"/>
      <c r="N99" s="64"/>
      <c r="O99" s="64"/>
      <c r="P99" s="64"/>
      <c r="Q99" s="65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58"/>
    </row>
    <row r="100" spans="2:28" x14ac:dyDescent="0.3">
      <c r="B100" s="4" t="s">
        <v>398</v>
      </c>
      <c r="C100" s="88" t="s">
        <v>94</v>
      </c>
      <c r="D100" s="18">
        <v>29799</v>
      </c>
      <c r="E100" s="18">
        <v>0</v>
      </c>
      <c r="F100" s="18">
        <v>29799</v>
      </c>
      <c r="G100" s="30"/>
      <c r="H100" s="53">
        <v>25.67</v>
      </c>
      <c r="I100" s="53">
        <v>764940.33000000007</v>
      </c>
      <c r="J100" s="216"/>
      <c r="K100" s="64"/>
      <c r="L100" s="64"/>
      <c r="M100" s="64"/>
      <c r="N100" s="64"/>
      <c r="O100" s="64"/>
      <c r="P100" s="64"/>
      <c r="Q100" s="65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58"/>
    </row>
    <row r="101" spans="2:28" x14ac:dyDescent="0.3">
      <c r="B101" s="4" t="s">
        <v>399</v>
      </c>
      <c r="C101" s="88" t="s">
        <v>95</v>
      </c>
      <c r="D101" s="18">
        <v>10870</v>
      </c>
      <c r="E101" s="18">
        <v>6000</v>
      </c>
      <c r="F101" s="18">
        <v>16870</v>
      </c>
      <c r="G101" s="30"/>
      <c r="H101" s="53">
        <v>23.74</v>
      </c>
      <c r="I101" s="53">
        <v>400493.8</v>
      </c>
      <c r="J101" s="216"/>
      <c r="K101" s="64"/>
      <c r="L101" s="64"/>
      <c r="M101" s="64"/>
      <c r="N101" s="64"/>
      <c r="O101" s="64"/>
      <c r="P101" s="64"/>
      <c r="Q101" s="65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58"/>
    </row>
    <row r="102" spans="2:28" x14ac:dyDescent="0.3">
      <c r="B102" s="4" t="s">
        <v>400</v>
      </c>
      <c r="C102" s="88" t="s">
        <v>96</v>
      </c>
      <c r="D102" s="18">
        <v>87581</v>
      </c>
      <c r="E102" s="18">
        <v>0</v>
      </c>
      <c r="F102" s="18">
        <v>87581</v>
      </c>
      <c r="G102" s="30"/>
      <c r="H102" s="53">
        <v>28.46</v>
      </c>
      <c r="I102" s="53">
        <v>2492555.2600000002</v>
      </c>
      <c r="J102" s="216"/>
      <c r="K102" s="64"/>
      <c r="L102" s="64"/>
      <c r="M102" s="64"/>
      <c r="N102" s="64"/>
      <c r="O102" s="64"/>
      <c r="P102" s="64"/>
      <c r="Q102" s="65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58"/>
    </row>
    <row r="103" spans="2:28" x14ac:dyDescent="0.3">
      <c r="B103" s="4" t="s">
        <v>401</v>
      </c>
      <c r="C103" s="88" t="s">
        <v>97</v>
      </c>
      <c r="D103" s="18">
        <v>423698</v>
      </c>
      <c r="E103" s="18">
        <v>38055</v>
      </c>
      <c r="F103" s="18">
        <v>461753</v>
      </c>
      <c r="G103" s="30"/>
      <c r="H103" s="53">
        <v>44.14</v>
      </c>
      <c r="I103" s="53">
        <v>20381777.420000002</v>
      </c>
      <c r="J103" s="216"/>
      <c r="K103" s="64"/>
      <c r="L103" s="64"/>
      <c r="M103" s="64"/>
      <c r="N103" s="64"/>
      <c r="O103" s="64"/>
      <c r="P103" s="64"/>
      <c r="Q103" s="65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58"/>
    </row>
    <row r="104" spans="2:28" x14ac:dyDescent="0.3">
      <c r="B104" s="4" t="s">
        <v>402</v>
      </c>
      <c r="C104" s="88" t="s">
        <v>98</v>
      </c>
      <c r="D104" s="18">
        <v>60000</v>
      </c>
      <c r="E104" s="18">
        <v>0</v>
      </c>
      <c r="F104" s="18">
        <v>60000</v>
      </c>
      <c r="G104" s="30"/>
      <c r="H104" s="53">
        <v>24.7</v>
      </c>
      <c r="I104" s="53">
        <v>1482000</v>
      </c>
      <c r="J104" s="216"/>
      <c r="K104" s="64"/>
      <c r="L104" s="64"/>
      <c r="M104" s="64"/>
      <c r="N104" s="64"/>
      <c r="O104" s="64"/>
      <c r="P104" s="64"/>
      <c r="Q104" s="65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58"/>
    </row>
    <row r="105" spans="2:28" x14ac:dyDescent="0.3">
      <c r="B105" s="4" t="s">
        <v>403</v>
      </c>
      <c r="C105" s="88" t="s">
        <v>99</v>
      </c>
      <c r="D105" s="18">
        <v>8625</v>
      </c>
      <c r="E105" s="18">
        <v>0</v>
      </c>
      <c r="F105" s="18">
        <v>8625</v>
      </c>
      <c r="G105" s="30"/>
      <c r="H105" s="53">
        <v>24.72</v>
      </c>
      <c r="I105" s="53">
        <v>213210</v>
      </c>
      <c r="J105" s="216"/>
      <c r="K105" s="64"/>
      <c r="L105" s="64"/>
      <c r="M105" s="64"/>
      <c r="N105" s="64"/>
      <c r="O105" s="64"/>
      <c r="P105" s="64"/>
      <c r="Q105" s="65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58"/>
    </row>
    <row r="106" spans="2:28" x14ac:dyDescent="0.3">
      <c r="E106" s="7"/>
      <c r="Q106" s="58"/>
      <c r="AB106" s="58"/>
    </row>
    <row r="107" spans="2:28" x14ac:dyDescent="0.3">
      <c r="C107" s="203" t="s">
        <v>102</v>
      </c>
      <c r="D107" s="190">
        <v>6716137</v>
      </c>
      <c r="E107" s="190">
        <v>530670</v>
      </c>
      <c r="F107" s="190">
        <v>7246807</v>
      </c>
      <c r="G107" s="43"/>
      <c r="H107" s="204"/>
      <c r="I107" s="204">
        <v>208297369.20000005</v>
      </c>
    </row>
    <row r="108" spans="2:28" x14ac:dyDescent="0.3">
      <c r="C108" s="178" t="s">
        <v>437</v>
      </c>
      <c r="D108" s="199">
        <v>21266</v>
      </c>
      <c r="E108" s="199">
        <v>0</v>
      </c>
      <c r="F108" s="199">
        <v>25295</v>
      </c>
      <c r="G108" s="182" t="e">
        <v>#NUM!</v>
      </c>
      <c r="H108" s="198">
        <v>25.66</v>
      </c>
      <c r="I108" s="198">
        <v>719895.70000000007</v>
      </c>
    </row>
    <row r="109" spans="2:28" x14ac:dyDescent="0.3">
      <c r="C109" s="200" t="s">
        <v>462</v>
      </c>
      <c r="D109" s="201">
        <v>67839.767676767675</v>
      </c>
      <c r="E109" s="201">
        <v>5360.30303030303</v>
      </c>
      <c r="F109" s="201">
        <v>73200.070707070714</v>
      </c>
      <c r="G109" s="202" t="e">
        <v>#DIV/0!</v>
      </c>
      <c r="H109" s="121">
        <v>27.12020202020204</v>
      </c>
      <c r="I109" s="121">
        <v>2104013.8303030306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5"/>
  <sheetViews>
    <sheetView showGridLines="0" zoomScaleNormal="100" workbookViewId="0"/>
  </sheetViews>
  <sheetFormatPr defaultColWidth="9.109375" defaultRowHeight="13.8" x14ac:dyDescent="0.3"/>
  <cols>
    <col min="1" max="1" width="9.109375" style="4"/>
    <col min="2" max="2" width="0" style="4" hidden="1" customWidth="1"/>
    <col min="3" max="3" width="25.88671875" style="4" bestFit="1" customWidth="1"/>
    <col min="4" max="4" width="0.88671875" style="4" customWidth="1"/>
    <col min="5" max="6" width="11.109375" style="4" bestFit="1" customWidth="1"/>
    <col min="7" max="7" width="1.109375" style="24" customWidth="1"/>
    <col min="8" max="8" width="9.109375" style="4"/>
    <col min="9" max="9" width="11.109375" style="4" customWidth="1"/>
    <col min="10" max="10" width="0.88671875" style="24" customWidth="1"/>
    <col min="11" max="11" width="11.109375" style="4" bestFit="1" customWidth="1"/>
    <col min="12" max="12" width="9.109375" style="4"/>
    <col min="13" max="13" width="12.88671875" style="4" bestFit="1" customWidth="1"/>
    <col min="14" max="16384" width="9.109375" style="4"/>
  </cols>
  <sheetData>
    <row r="1" spans="2:19" ht="15.6" x14ac:dyDescent="0.3">
      <c r="C1" s="87" t="s">
        <v>438</v>
      </c>
    </row>
    <row r="2" spans="2:19" x14ac:dyDescent="0.3">
      <c r="C2" s="49" t="s">
        <v>484</v>
      </c>
    </row>
    <row r="3" spans="2:19" x14ac:dyDescent="0.3">
      <c r="C3" s="49" t="s">
        <v>485</v>
      </c>
      <c r="N3" s="7"/>
    </row>
    <row r="4" spans="2:19" x14ac:dyDescent="0.3">
      <c r="C4" s="49"/>
      <c r="N4" s="7"/>
    </row>
    <row r="5" spans="2:19" ht="14.4" thickBot="1" x14ac:dyDescent="0.35">
      <c r="E5" s="66" t="s">
        <v>439</v>
      </c>
      <c r="F5" s="66"/>
      <c r="H5" s="66" t="s">
        <v>440</v>
      </c>
      <c r="I5" s="66"/>
      <c r="K5" s="66" t="s">
        <v>441</v>
      </c>
      <c r="L5" s="66"/>
      <c r="M5" s="66"/>
      <c r="N5" s="100"/>
      <c r="O5" s="100"/>
      <c r="P5" s="100"/>
    </row>
    <row r="6" spans="2:19" ht="41.4" x14ac:dyDescent="0.3">
      <c r="B6" s="7" t="s">
        <v>304</v>
      </c>
      <c r="C6" s="101" t="s">
        <v>442</v>
      </c>
      <c r="D6" s="14"/>
      <c r="E6" s="101" t="s">
        <v>443</v>
      </c>
      <c r="F6" s="101" t="s">
        <v>444</v>
      </c>
      <c r="G6" s="21"/>
      <c r="H6" s="101" t="s">
        <v>445</v>
      </c>
      <c r="I6" s="101" t="s">
        <v>446</v>
      </c>
      <c r="J6" s="21"/>
      <c r="K6" s="101" t="s">
        <v>447</v>
      </c>
      <c r="L6" s="101" t="s">
        <v>448</v>
      </c>
      <c r="M6" s="101" t="s">
        <v>449</v>
      </c>
      <c r="N6" s="102"/>
      <c r="O6" s="103"/>
      <c r="P6" s="103"/>
      <c r="R6" s="104"/>
      <c r="S6" s="24"/>
    </row>
    <row r="7" spans="2:19" x14ac:dyDescent="0.3">
      <c r="B7" s="4" t="s">
        <v>305</v>
      </c>
      <c r="C7" s="4" t="s">
        <v>1</v>
      </c>
      <c r="E7" s="5">
        <v>572101</v>
      </c>
      <c r="F7" s="5">
        <v>116051</v>
      </c>
      <c r="H7" s="105">
        <v>4.9297377876967881</v>
      </c>
      <c r="I7" s="4" t="s">
        <v>450</v>
      </c>
      <c r="K7" s="5">
        <v>448627</v>
      </c>
      <c r="L7" s="106">
        <v>0.27522641303354456</v>
      </c>
      <c r="M7" s="4" t="s">
        <v>451</v>
      </c>
      <c r="N7" s="102"/>
      <c r="O7" s="103"/>
      <c r="P7" s="103"/>
      <c r="R7" s="107"/>
      <c r="S7" s="24"/>
    </row>
    <row r="8" spans="2:19" x14ac:dyDescent="0.3">
      <c r="B8" s="4" t="s">
        <v>306</v>
      </c>
      <c r="C8" s="9" t="s">
        <v>2</v>
      </c>
      <c r="D8" s="9"/>
      <c r="E8" s="108">
        <v>358436</v>
      </c>
      <c r="F8" s="108">
        <v>31890</v>
      </c>
      <c r="G8" s="23"/>
      <c r="H8" s="109">
        <v>11.239761680777674</v>
      </c>
      <c r="I8" s="9" t="s">
        <v>452</v>
      </c>
      <c r="J8" s="23"/>
      <c r="K8" s="108">
        <v>327357</v>
      </c>
      <c r="L8" s="110">
        <v>9.4939164276309967E-2</v>
      </c>
      <c r="M8" s="9" t="s">
        <v>453</v>
      </c>
      <c r="N8" s="102"/>
      <c r="O8" s="103"/>
      <c r="P8" s="103"/>
      <c r="R8" s="107"/>
      <c r="S8" s="24"/>
    </row>
    <row r="9" spans="2:19" x14ac:dyDescent="0.3">
      <c r="B9" s="4" t="s">
        <v>307</v>
      </c>
      <c r="C9" s="9" t="s">
        <v>3</v>
      </c>
      <c r="D9" s="9"/>
      <c r="E9" s="108">
        <v>301209</v>
      </c>
      <c r="F9" s="108">
        <v>1086019</v>
      </c>
      <c r="G9" s="23"/>
      <c r="H9" s="109">
        <v>0.27735150121682955</v>
      </c>
      <c r="I9" s="9" t="s">
        <v>454</v>
      </c>
      <c r="J9" s="23"/>
      <c r="K9" s="108">
        <v>260283</v>
      </c>
      <c r="L9" s="110">
        <v>0.15723654637452311</v>
      </c>
      <c r="M9" s="9" t="s">
        <v>453</v>
      </c>
      <c r="N9" s="102"/>
      <c r="O9" s="103"/>
      <c r="P9" s="103"/>
      <c r="R9" s="107"/>
      <c r="S9" s="24"/>
    </row>
    <row r="10" spans="2:19" x14ac:dyDescent="0.3">
      <c r="B10" s="4" t="s">
        <v>308</v>
      </c>
      <c r="C10" s="9" t="s">
        <v>4</v>
      </c>
      <c r="D10" s="9"/>
      <c r="E10" s="108">
        <v>393408</v>
      </c>
      <c r="F10" s="108">
        <v>60876</v>
      </c>
      <c r="G10" s="23"/>
      <c r="H10" s="109">
        <v>6.4624482554701359</v>
      </c>
      <c r="I10" s="9" t="s">
        <v>450</v>
      </c>
      <c r="J10" s="23"/>
      <c r="K10" s="108">
        <v>332695</v>
      </c>
      <c r="L10" s="110">
        <v>0.18248846541126257</v>
      </c>
      <c r="M10" s="9" t="s">
        <v>453</v>
      </c>
      <c r="N10" s="102"/>
      <c r="O10" s="103"/>
      <c r="P10" s="103"/>
      <c r="R10" s="107"/>
      <c r="S10" s="24"/>
    </row>
    <row r="11" spans="2:19" x14ac:dyDescent="0.3">
      <c r="B11" s="4" t="s">
        <v>309</v>
      </c>
      <c r="C11" s="9" t="s">
        <v>5</v>
      </c>
      <c r="D11" s="9"/>
      <c r="E11" s="108">
        <v>232588</v>
      </c>
      <c r="F11" s="108">
        <v>15878</v>
      </c>
      <c r="G11" s="23"/>
      <c r="H11" s="109">
        <v>14.648444388462023</v>
      </c>
      <c r="I11" s="9" t="s">
        <v>452</v>
      </c>
      <c r="J11" s="23"/>
      <c r="K11" s="108">
        <v>189453</v>
      </c>
      <c r="L11" s="110">
        <v>0.22768179970757918</v>
      </c>
      <c r="M11" s="9" t="s">
        <v>451</v>
      </c>
      <c r="N11" s="102"/>
      <c r="O11" s="103"/>
      <c r="P11" s="103"/>
      <c r="R11" s="107"/>
      <c r="S11" s="24"/>
    </row>
    <row r="12" spans="2:19" x14ac:dyDescent="0.3">
      <c r="B12" s="4" t="s">
        <v>310</v>
      </c>
      <c r="C12" s="9" t="s">
        <v>6</v>
      </c>
      <c r="D12" s="9"/>
      <c r="E12" s="108">
        <v>503991</v>
      </c>
      <c r="F12" s="108">
        <v>84250</v>
      </c>
      <c r="G12" s="23"/>
      <c r="H12" s="109">
        <v>5.9820890207715136</v>
      </c>
      <c r="I12" s="9" t="s">
        <v>450</v>
      </c>
      <c r="J12" s="23"/>
      <c r="K12" s="108">
        <v>416629</v>
      </c>
      <c r="L12" s="110">
        <v>0.2096877557731219</v>
      </c>
      <c r="M12" s="9" t="s">
        <v>451</v>
      </c>
      <c r="N12" s="102"/>
      <c r="O12" s="103"/>
      <c r="P12" s="103"/>
      <c r="R12" s="107"/>
      <c r="S12" s="24"/>
    </row>
    <row r="13" spans="2:19" x14ac:dyDescent="0.3">
      <c r="B13" s="4" t="s">
        <v>311</v>
      </c>
      <c r="C13" s="9" t="s">
        <v>7</v>
      </c>
      <c r="D13" s="9"/>
      <c r="E13" s="108">
        <v>375803</v>
      </c>
      <c r="F13" s="108">
        <v>98788</v>
      </c>
      <c r="G13" s="23"/>
      <c r="H13" s="109">
        <v>3.804136129894319</v>
      </c>
      <c r="I13" s="9" t="s">
        <v>454</v>
      </c>
      <c r="J13" s="23"/>
      <c r="K13" s="108">
        <v>275936</v>
      </c>
      <c r="L13" s="110">
        <v>0.36192088020410529</v>
      </c>
      <c r="M13" s="9" t="s">
        <v>451</v>
      </c>
      <c r="N13" s="102"/>
      <c r="O13" s="103"/>
      <c r="P13" s="103"/>
      <c r="R13" s="107"/>
      <c r="S13" s="24"/>
    </row>
    <row r="14" spans="2:19" x14ac:dyDescent="0.3">
      <c r="B14" s="4" t="s">
        <v>312</v>
      </c>
      <c r="C14" s="9" t="s">
        <v>8</v>
      </c>
      <c r="D14" s="9"/>
      <c r="E14" s="108">
        <v>985370</v>
      </c>
      <c r="F14" s="108">
        <v>186902</v>
      </c>
      <c r="G14" s="23"/>
      <c r="H14" s="109">
        <v>5.272121218606542</v>
      </c>
      <c r="I14" s="9" t="s">
        <v>450</v>
      </c>
      <c r="J14" s="23"/>
      <c r="K14" s="108">
        <v>656302</v>
      </c>
      <c r="L14" s="110">
        <v>0.50139722262007425</v>
      </c>
      <c r="M14" s="9" t="s">
        <v>455</v>
      </c>
      <c r="N14" s="102"/>
      <c r="O14" s="103"/>
      <c r="P14" s="103"/>
      <c r="R14" s="107"/>
      <c r="S14" s="24"/>
    </row>
    <row r="15" spans="2:19" x14ac:dyDescent="0.3">
      <c r="B15" s="4" t="s">
        <v>313</v>
      </c>
      <c r="C15" s="9" t="s">
        <v>9</v>
      </c>
      <c r="D15" s="9"/>
      <c r="E15" s="108">
        <v>388817</v>
      </c>
      <c r="F15" s="108">
        <v>90527</v>
      </c>
      <c r="G15" s="23"/>
      <c r="H15" s="109">
        <v>4.2950390491234662</v>
      </c>
      <c r="I15" s="9" t="s">
        <v>450</v>
      </c>
      <c r="J15" s="23"/>
      <c r="K15" s="108">
        <v>247385</v>
      </c>
      <c r="L15" s="110">
        <v>0.57170806637427496</v>
      </c>
      <c r="M15" s="9" t="s">
        <v>455</v>
      </c>
      <c r="N15" s="102"/>
      <c r="O15" s="103"/>
      <c r="P15" s="103"/>
      <c r="R15" s="107"/>
      <c r="S15" s="24"/>
    </row>
    <row r="16" spans="2:19" x14ac:dyDescent="0.3">
      <c r="B16" s="4" t="s">
        <v>314</v>
      </c>
      <c r="C16" s="9" t="s">
        <v>10</v>
      </c>
      <c r="D16" s="9"/>
      <c r="E16" s="108">
        <v>609422</v>
      </c>
      <c r="F16" s="108">
        <v>51318</v>
      </c>
      <c r="G16" s="23"/>
      <c r="H16" s="109">
        <v>11.875404341556569</v>
      </c>
      <c r="I16" s="9" t="s">
        <v>452</v>
      </c>
      <c r="J16" s="23"/>
      <c r="K16" s="108">
        <v>651154</v>
      </c>
      <c r="L16" s="110">
        <v>-6.4089293776894554E-2</v>
      </c>
      <c r="M16" s="9" t="s">
        <v>456</v>
      </c>
      <c r="N16" s="102"/>
      <c r="O16" s="103"/>
      <c r="P16" s="103"/>
      <c r="R16" s="107"/>
      <c r="S16" s="24"/>
    </row>
    <row r="17" spans="2:19" x14ac:dyDescent="0.3">
      <c r="B17" s="4" t="s">
        <v>315</v>
      </c>
      <c r="C17" s="9" t="s">
        <v>11</v>
      </c>
      <c r="D17" s="9"/>
      <c r="E17" s="108">
        <v>235833</v>
      </c>
      <c r="F17" s="108">
        <v>48353</v>
      </c>
      <c r="G17" s="23"/>
      <c r="H17" s="109">
        <v>4.877318884040287</v>
      </c>
      <c r="I17" s="9" t="s">
        <v>450</v>
      </c>
      <c r="J17" s="23"/>
      <c r="K17" s="108">
        <v>227920</v>
      </c>
      <c r="L17" s="110">
        <v>3.4718322218322217E-2</v>
      </c>
      <c r="M17" s="9" t="s">
        <v>456</v>
      </c>
      <c r="N17" s="102"/>
      <c r="O17" s="103"/>
      <c r="P17" s="103"/>
      <c r="R17" s="107"/>
      <c r="S17" s="24"/>
    </row>
    <row r="18" spans="2:19" x14ac:dyDescent="0.3">
      <c r="B18" s="4" t="s">
        <v>316</v>
      </c>
      <c r="C18" s="9" t="s">
        <v>12</v>
      </c>
      <c r="D18" s="9"/>
      <c r="E18" s="108">
        <v>239077</v>
      </c>
      <c r="F18" s="108">
        <v>52521</v>
      </c>
      <c r="G18" s="23"/>
      <c r="H18" s="109">
        <v>4.552026808324289</v>
      </c>
      <c r="I18" s="9" t="s">
        <v>450</v>
      </c>
      <c r="J18" s="23"/>
      <c r="K18" s="108">
        <v>185937</v>
      </c>
      <c r="L18" s="110">
        <v>0.28579572650951668</v>
      </c>
      <c r="M18" s="9" t="s">
        <v>451</v>
      </c>
      <c r="N18" s="102"/>
      <c r="O18" s="103"/>
      <c r="P18" s="103"/>
      <c r="R18" s="107"/>
      <c r="S18" s="24"/>
    </row>
    <row r="19" spans="2:19" x14ac:dyDescent="0.3">
      <c r="B19" s="4" t="s">
        <v>317</v>
      </c>
      <c r="C19" s="9" t="s">
        <v>13</v>
      </c>
      <c r="D19" s="9"/>
      <c r="E19" s="108">
        <v>699253</v>
      </c>
      <c r="F19" s="108">
        <v>29175</v>
      </c>
      <c r="G19" s="23"/>
      <c r="H19" s="109">
        <v>23.967540702656382</v>
      </c>
      <c r="I19" s="9" t="s">
        <v>452</v>
      </c>
      <c r="J19" s="23"/>
      <c r="K19" s="108">
        <v>589141</v>
      </c>
      <c r="L19" s="110">
        <v>0.18690262602670668</v>
      </c>
      <c r="M19" s="9" t="s">
        <v>453</v>
      </c>
      <c r="N19" s="102"/>
      <c r="O19" s="103"/>
      <c r="P19" s="103"/>
      <c r="R19" s="107"/>
      <c r="S19" s="24"/>
    </row>
    <row r="20" spans="2:19" x14ac:dyDescent="0.3">
      <c r="B20" s="4" t="s">
        <v>318</v>
      </c>
      <c r="C20" s="9" t="s">
        <v>14</v>
      </c>
      <c r="D20" s="9"/>
      <c r="E20" s="108">
        <v>260357</v>
      </c>
      <c r="F20" s="108">
        <v>25308</v>
      </c>
      <c r="G20" s="23"/>
      <c r="H20" s="109">
        <v>10.287537537537538</v>
      </c>
      <c r="I20" s="9" t="s">
        <v>452</v>
      </c>
      <c r="J20" s="23"/>
      <c r="K20" s="108">
        <v>292648</v>
      </c>
      <c r="L20" s="110">
        <v>-0.11034075066291243</v>
      </c>
      <c r="M20" s="9" t="s">
        <v>456</v>
      </c>
      <c r="N20" s="102"/>
      <c r="O20" s="103"/>
      <c r="P20" s="103"/>
      <c r="R20" s="107"/>
      <c r="S20" s="24"/>
    </row>
    <row r="21" spans="2:19" x14ac:dyDescent="0.3">
      <c r="B21" s="4" t="s">
        <v>319</v>
      </c>
      <c r="C21" s="9" t="s">
        <v>15</v>
      </c>
      <c r="D21" s="9"/>
      <c r="E21" s="108">
        <v>281520</v>
      </c>
      <c r="F21" s="108">
        <v>40941</v>
      </c>
      <c r="G21" s="23"/>
      <c r="H21" s="109">
        <v>6.8762365355023078</v>
      </c>
      <c r="I21" s="9" t="s">
        <v>450</v>
      </c>
      <c r="J21" s="23"/>
      <c r="K21" s="108">
        <v>176338</v>
      </c>
      <c r="L21" s="110">
        <v>0.59647948825550934</v>
      </c>
      <c r="M21" s="9" t="s">
        <v>455</v>
      </c>
      <c r="N21" s="102"/>
      <c r="O21" s="103"/>
      <c r="P21" s="103"/>
      <c r="R21" s="107"/>
      <c r="S21" s="24"/>
    </row>
    <row r="22" spans="2:19" x14ac:dyDescent="0.3">
      <c r="B22" s="4" t="s">
        <v>320</v>
      </c>
      <c r="C22" s="9" t="s">
        <v>16</v>
      </c>
      <c r="D22" s="9"/>
      <c r="E22" s="108">
        <v>1115617</v>
      </c>
      <c r="F22" s="108">
        <v>346966.3</v>
      </c>
      <c r="G22" s="23"/>
      <c r="H22" s="109">
        <v>3.2153468506883809</v>
      </c>
      <c r="I22" s="9" t="s">
        <v>454</v>
      </c>
      <c r="J22" s="23"/>
      <c r="K22" s="108">
        <v>695454</v>
      </c>
      <c r="L22" s="110">
        <v>0.60415642156059213</v>
      </c>
      <c r="M22" s="9" t="s">
        <v>455</v>
      </c>
      <c r="N22" s="102"/>
      <c r="O22" s="103"/>
      <c r="P22" s="103"/>
      <c r="R22" s="107"/>
      <c r="S22" s="24"/>
    </row>
    <row r="23" spans="2:19" x14ac:dyDescent="0.3">
      <c r="B23" s="4" t="s">
        <v>321</v>
      </c>
      <c r="C23" s="9" t="s">
        <v>17</v>
      </c>
      <c r="D23" s="9"/>
      <c r="E23" s="108">
        <v>249746</v>
      </c>
      <c r="F23" s="108">
        <v>216639</v>
      </c>
      <c r="G23" s="23"/>
      <c r="H23" s="109">
        <v>1.1528210525344005</v>
      </c>
      <c r="I23" s="9" t="s">
        <v>454</v>
      </c>
      <c r="J23" s="23"/>
      <c r="K23" s="108">
        <v>199184</v>
      </c>
      <c r="L23" s="110">
        <v>0.25384569041690097</v>
      </c>
      <c r="M23" s="9" t="s">
        <v>451</v>
      </c>
      <c r="N23" s="102"/>
      <c r="O23" s="103"/>
      <c r="P23" s="103"/>
      <c r="R23" s="107"/>
      <c r="S23" s="24"/>
    </row>
    <row r="24" spans="2:19" x14ac:dyDescent="0.3">
      <c r="B24" s="4" t="s">
        <v>322</v>
      </c>
      <c r="C24" s="9" t="s">
        <v>18</v>
      </c>
      <c r="D24" s="9"/>
      <c r="E24" s="108">
        <v>2740225</v>
      </c>
      <c r="F24" s="108">
        <v>136796</v>
      </c>
      <c r="G24" s="23"/>
      <c r="H24" s="109">
        <v>20.03147021842744</v>
      </c>
      <c r="I24" s="9" t="s">
        <v>452</v>
      </c>
      <c r="J24" s="23"/>
      <c r="K24" s="108">
        <v>2895964</v>
      </c>
      <c r="L24" s="110">
        <v>-5.3777947515922159E-2</v>
      </c>
      <c r="M24" s="9" t="s">
        <v>456</v>
      </c>
      <c r="N24" s="102"/>
      <c r="O24" s="103"/>
      <c r="P24" s="103"/>
      <c r="R24" s="107"/>
      <c r="S24" s="24"/>
    </row>
    <row r="25" spans="2:19" x14ac:dyDescent="0.3">
      <c r="B25" s="4" t="s">
        <v>323</v>
      </c>
      <c r="C25" s="9" t="s">
        <v>19</v>
      </c>
      <c r="D25" s="9"/>
      <c r="E25" s="108">
        <v>275373</v>
      </c>
      <c r="F25" s="108">
        <v>31764</v>
      </c>
      <c r="G25" s="23"/>
      <c r="H25" s="109">
        <v>8.6693426520589352</v>
      </c>
      <c r="I25" s="9" t="s">
        <v>457</v>
      </c>
      <c r="J25" s="23"/>
      <c r="K25" s="108">
        <v>173860</v>
      </c>
      <c r="L25" s="110">
        <v>0.58387783273898541</v>
      </c>
      <c r="M25" s="9" t="s">
        <v>455</v>
      </c>
      <c r="N25" s="102"/>
      <c r="O25" s="103"/>
      <c r="P25" s="103"/>
      <c r="R25" s="107"/>
      <c r="S25" s="24"/>
    </row>
    <row r="26" spans="2:19" x14ac:dyDescent="0.3">
      <c r="B26" s="4" t="s">
        <v>324</v>
      </c>
      <c r="C26" s="9" t="s">
        <v>20</v>
      </c>
      <c r="D26" s="9"/>
      <c r="E26" s="108">
        <v>309456</v>
      </c>
      <c r="F26" s="108">
        <v>48724</v>
      </c>
      <c r="G26" s="23"/>
      <c r="H26" s="109">
        <v>6.351202692718168</v>
      </c>
      <c r="I26" s="9" t="s">
        <v>450</v>
      </c>
      <c r="J26" s="23"/>
      <c r="K26" s="108">
        <v>330662</v>
      </c>
      <c r="L26" s="110">
        <v>-6.4131953475149855E-2</v>
      </c>
      <c r="M26" s="9" t="s">
        <v>456</v>
      </c>
      <c r="N26" s="102"/>
      <c r="O26" s="103"/>
      <c r="P26" s="103"/>
      <c r="R26" s="107"/>
      <c r="S26" s="24"/>
    </row>
    <row r="27" spans="2:19" x14ac:dyDescent="0.3">
      <c r="B27" s="4" t="s">
        <v>325</v>
      </c>
      <c r="C27" s="9" t="s">
        <v>21</v>
      </c>
      <c r="D27" s="9"/>
      <c r="E27" s="108">
        <v>376362</v>
      </c>
      <c r="F27" s="108">
        <v>46880</v>
      </c>
      <c r="G27" s="23"/>
      <c r="H27" s="109">
        <v>8.0281996587030715</v>
      </c>
      <c r="I27" s="9" t="s">
        <v>457</v>
      </c>
      <c r="J27" s="23"/>
      <c r="K27" s="108">
        <v>478393</v>
      </c>
      <c r="L27" s="110">
        <v>-0.21327862238786938</v>
      </c>
      <c r="M27" s="9" t="s">
        <v>456</v>
      </c>
      <c r="N27" s="102"/>
      <c r="O27" s="103"/>
      <c r="P27" s="103"/>
      <c r="R27" s="107"/>
      <c r="S27" s="24"/>
    </row>
    <row r="28" spans="2:19" x14ac:dyDescent="0.3">
      <c r="B28" s="4" t="s">
        <v>326</v>
      </c>
      <c r="C28" s="9" t="s">
        <v>22</v>
      </c>
      <c r="D28" s="9"/>
      <c r="E28" s="108">
        <v>485817</v>
      </c>
      <c r="F28" s="108">
        <v>118043</v>
      </c>
      <c r="G28" s="23"/>
      <c r="H28" s="109">
        <v>4.1155934701761225</v>
      </c>
      <c r="I28" s="9" t="s">
        <v>450</v>
      </c>
      <c r="J28" s="23"/>
      <c r="K28" s="108">
        <v>360798</v>
      </c>
      <c r="L28" s="110">
        <v>0.34650690968353481</v>
      </c>
      <c r="M28" s="9" t="s">
        <v>451</v>
      </c>
      <c r="N28" s="102"/>
      <c r="O28" s="103"/>
      <c r="P28" s="103"/>
      <c r="R28" s="107"/>
      <c r="S28" s="24"/>
    </row>
    <row r="29" spans="2:19" x14ac:dyDescent="0.3">
      <c r="B29" s="4" t="s">
        <v>327</v>
      </c>
      <c r="C29" s="9" t="s">
        <v>23</v>
      </c>
      <c r="D29" s="9"/>
      <c r="E29" s="108">
        <v>888145</v>
      </c>
      <c r="F29" s="108">
        <v>139492.29999999999</v>
      </c>
      <c r="G29" s="23"/>
      <c r="H29" s="109">
        <v>6.3669822635371274</v>
      </c>
      <c r="I29" s="9" t="s">
        <v>450</v>
      </c>
      <c r="J29" s="23"/>
      <c r="K29" s="108">
        <v>711644</v>
      </c>
      <c r="L29" s="110">
        <v>0.24801867225747706</v>
      </c>
      <c r="M29" s="9" t="s">
        <v>451</v>
      </c>
      <c r="N29" s="102"/>
      <c r="O29" s="103"/>
      <c r="P29" s="103"/>
      <c r="R29" s="107"/>
      <c r="S29" s="24"/>
    </row>
    <row r="30" spans="2:19" x14ac:dyDescent="0.3">
      <c r="B30" s="4" t="s">
        <v>328</v>
      </c>
      <c r="C30" s="9" t="s">
        <v>24</v>
      </c>
      <c r="D30" s="9"/>
      <c r="E30" s="108">
        <v>329746</v>
      </c>
      <c r="F30" s="108">
        <v>100553</v>
      </c>
      <c r="G30" s="23"/>
      <c r="H30" s="109">
        <v>3.2793253309200123</v>
      </c>
      <c r="I30" s="9" t="s">
        <v>454</v>
      </c>
      <c r="J30" s="23"/>
      <c r="K30" s="108">
        <v>277569</v>
      </c>
      <c r="L30" s="110">
        <v>0.1879784846290472</v>
      </c>
      <c r="M30" s="9" t="s">
        <v>453</v>
      </c>
      <c r="N30" s="102"/>
      <c r="O30" s="103"/>
      <c r="P30" s="103"/>
      <c r="R30" s="107"/>
      <c r="S30" s="24"/>
    </row>
    <row r="31" spans="2:19" x14ac:dyDescent="0.3">
      <c r="B31" s="4" t="s">
        <v>329</v>
      </c>
      <c r="C31" s="9" t="s">
        <v>25</v>
      </c>
      <c r="D31" s="9"/>
      <c r="E31" s="108">
        <v>1379343</v>
      </c>
      <c r="F31" s="108">
        <v>215676</v>
      </c>
      <c r="G31" s="23"/>
      <c r="H31" s="109">
        <v>6.3954403827964166</v>
      </c>
      <c r="I31" s="9" t="s">
        <v>450</v>
      </c>
      <c r="J31" s="23"/>
      <c r="K31" s="108">
        <v>1188204</v>
      </c>
      <c r="L31" s="110">
        <v>0.16086379106618057</v>
      </c>
      <c r="M31" s="9" t="s">
        <v>453</v>
      </c>
      <c r="N31" s="102"/>
      <c r="O31" s="103"/>
      <c r="P31" s="103"/>
      <c r="R31" s="107"/>
      <c r="S31" s="24"/>
    </row>
    <row r="32" spans="2:19" x14ac:dyDescent="0.3">
      <c r="B32" s="4" t="s">
        <v>330</v>
      </c>
      <c r="C32" s="9" t="s">
        <v>26</v>
      </c>
      <c r="D32" s="9"/>
      <c r="E32" s="108">
        <v>741500</v>
      </c>
      <c r="F32" s="108">
        <v>74797</v>
      </c>
      <c r="G32" s="23"/>
      <c r="H32" s="109">
        <v>9.9134992045135508</v>
      </c>
      <c r="I32" s="9" t="s">
        <v>457</v>
      </c>
      <c r="J32" s="23"/>
      <c r="K32" s="108">
        <v>554636</v>
      </c>
      <c r="L32" s="110">
        <v>0.33691285816283112</v>
      </c>
      <c r="M32" s="9" t="s">
        <v>451</v>
      </c>
      <c r="N32" s="102"/>
      <c r="O32" s="103"/>
      <c r="P32" s="103"/>
      <c r="R32" s="107"/>
      <c r="S32" s="24"/>
    </row>
    <row r="33" spans="2:19" x14ac:dyDescent="0.3">
      <c r="B33" s="4" t="s">
        <v>331</v>
      </c>
      <c r="C33" s="9" t="s">
        <v>27</v>
      </c>
      <c r="D33" s="9"/>
      <c r="E33" s="108">
        <v>228877</v>
      </c>
      <c r="F33" s="108">
        <v>56255</v>
      </c>
      <c r="G33" s="23"/>
      <c r="H33" s="109">
        <v>4.0685627944182743</v>
      </c>
      <c r="I33" s="9" t="s">
        <v>450</v>
      </c>
      <c r="J33" s="23"/>
      <c r="K33" s="108">
        <v>198688</v>
      </c>
      <c r="L33" s="110">
        <v>0.15194173779996778</v>
      </c>
      <c r="M33" s="9" t="s">
        <v>453</v>
      </c>
      <c r="N33" s="102"/>
      <c r="O33" s="103"/>
      <c r="P33" s="103"/>
      <c r="R33" s="107"/>
      <c r="S33" s="24"/>
    </row>
    <row r="34" spans="2:19" x14ac:dyDescent="0.3">
      <c r="B34" s="4" t="s">
        <v>332</v>
      </c>
      <c r="C34" s="9" t="s">
        <v>28</v>
      </c>
      <c r="D34" s="9"/>
      <c r="E34" s="108">
        <v>660628</v>
      </c>
      <c r="F34" s="108">
        <v>87844</v>
      </c>
      <c r="G34" s="23"/>
      <c r="H34" s="109">
        <v>7.5204681025454212</v>
      </c>
      <c r="I34" s="9" t="s">
        <v>457</v>
      </c>
      <c r="J34" s="23"/>
      <c r="K34" s="108">
        <v>951270</v>
      </c>
      <c r="L34" s="110">
        <v>-0.3055305013298012</v>
      </c>
      <c r="M34" s="9" t="s">
        <v>456</v>
      </c>
      <c r="N34" s="102"/>
      <c r="O34" s="103"/>
      <c r="P34" s="103"/>
      <c r="R34" s="107"/>
      <c r="S34" s="24"/>
    </row>
    <row r="35" spans="2:19" x14ac:dyDescent="0.3">
      <c r="B35" s="4" t="s">
        <v>333</v>
      </c>
      <c r="C35" s="9" t="s">
        <v>29</v>
      </c>
      <c r="D35" s="9"/>
      <c r="E35" s="108">
        <v>279277</v>
      </c>
      <c r="F35" s="108">
        <v>68678</v>
      </c>
      <c r="G35" s="23"/>
      <c r="H35" s="109">
        <v>4.0664696118116428</v>
      </c>
      <c r="I35" s="9" t="s">
        <v>450</v>
      </c>
      <c r="J35" s="23"/>
      <c r="K35" s="108">
        <v>187183</v>
      </c>
      <c r="L35" s="110">
        <v>0.49199980767484225</v>
      </c>
      <c r="M35" s="9" t="s">
        <v>455</v>
      </c>
      <c r="N35" s="102"/>
      <c r="O35" s="103"/>
      <c r="P35" s="103"/>
      <c r="R35" s="107"/>
      <c r="S35" s="24"/>
    </row>
    <row r="36" spans="2:19" x14ac:dyDescent="0.3">
      <c r="B36" s="4" t="s">
        <v>334</v>
      </c>
      <c r="C36" s="9" t="s">
        <v>30</v>
      </c>
      <c r="D36" s="9"/>
      <c r="E36" s="108">
        <v>702073</v>
      </c>
      <c r="F36" s="108">
        <v>159763</v>
      </c>
      <c r="G36" s="23"/>
      <c r="H36" s="109">
        <v>4.3944655520990468</v>
      </c>
      <c r="I36" s="9" t="s">
        <v>450</v>
      </c>
      <c r="J36" s="23"/>
      <c r="K36" s="108">
        <v>564280</v>
      </c>
      <c r="L36" s="110">
        <v>0.24419259941872828</v>
      </c>
      <c r="M36" s="9" t="s">
        <v>451</v>
      </c>
      <c r="N36" s="102"/>
      <c r="O36" s="103"/>
      <c r="P36" s="103"/>
      <c r="R36" s="107"/>
      <c r="S36" s="24"/>
    </row>
    <row r="37" spans="2:19" x14ac:dyDescent="0.3">
      <c r="B37" s="4" t="s">
        <v>335</v>
      </c>
      <c r="C37" s="9" t="s">
        <v>31</v>
      </c>
      <c r="D37" s="9"/>
      <c r="E37" s="108">
        <v>920349</v>
      </c>
      <c r="F37" s="108">
        <v>214065</v>
      </c>
      <c r="G37" s="23"/>
      <c r="H37" s="109">
        <v>4.2993903720832458</v>
      </c>
      <c r="I37" s="9" t="s">
        <v>450</v>
      </c>
      <c r="J37" s="23"/>
      <c r="K37" s="108">
        <v>535420</v>
      </c>
      <c r="L37" s="110">
        <v>0.7189290650330582</v>
      </c>
      <c r="M37" s="9" t="s">
        <v>455</v>
      </c>
      <c r="N37" s="102"/>
      <c r="O37" s="103"/>
      <c r="P37" s="103"/>
      <c r="R37" s="107"/>
      <c r="S37" s="24"/>
    </row>
    <row r="38" spans="2:19" x14ac:dyDescent="0.3">
      <c r="B38" s="4" t="s">
        <v>336</v>
      </c>
      <c r="C38" s="9" t="s">
        <v>32</v>
      </c>
      <c r="D38" s="9"/>
      <c r="E38" s="108">
        <v>231567</v>
      </c>
      <c r="F38" s="108">
        <v>49516</v>
      </c>
      <c r="G38" s="23"/>
      <c r="H38" s="109">
        <v>4.6766095807415784</v>
      </c>
      <c r="I38" s="9" t="s">
        <v>450</v>
      </c>
      <c r="J38" s="23"/>
      <c r="K38" s="108">
        <v>203413</v>
      </c>
      <c r="L38" s="110">
        <v>0.13840806634777522</v>
      </c>
      <c r="M38" s="9" t="s">
        <v>453</v>
      </c>
      <c r="N38" s="102"/>
      <c r="O38" s="103"/>
      <c r="P38" s="103"/>
      <c r="R38" s="107"/>
      <c r="S38" s="24"/>
    </row>
    <row r="39" spans="2:19" x14ac:dyDescent="0.3">
      <c r="B39" s="4" t="s">
        <v>337</v>
      </c>
      <c r="C39" s="9" t="s">
        <v>33</v>
      </c>
      <c r="D39" s="9"/>
      <c r="E39" s="108">
        <v>533232</v>
      </c>
      <c r="F39" s="108">
        <v>71486</v>
      </c>
      <c r="G39" s="23"/>
      <c r="H39" s="109">
        <v>7.4592507623870405</v>
      </c>
      <c r="I39" s="9" t="s">
        <v>457</v>
      </c>
      <c r="J39" s="23"/>
      <c r="K39" s="108">
        <v>427224</v>
      </c>
      <c r="L39" s="110">
        <v>0.24813212740857254</v>
      </c>
      <c r="M39" s="9" t="s">
        <v>451</v>
      </c>
      <c r="N39" s="102"/>
      <c r="O39" s="103"/>
      <c r="P39" s="103"/>
      <c r="R39" s="107"/>
      <c r="S39" s="24"/>
    </row>
    <row r="40" spans="2:19" x14ac:dyDescent="0.3">
      <c r="B40" s="4" t="s">
        <v>338</v>
      </c>
      <c r="C40" s="9" t="s">
        <v>34</v>
      </c>
      <c r="D40" s="9"/>
      <c r="E40" s="108">
        <v>248467</v>
      </c>
      <c r="F40" s="108">
        <v>36520</v>
      </c>
      <c r="G40" s="23"/>
      <c r="H40" s="109">
        <v>6.8035870755750274</v>
      </c>
      <c r="I40" s="9" t="s">
        <v>450</v>
      </c>
      <c r="J40" s="23"/>
      <c r="K40" s="108">
        <v>215991</v>
      </c>
      <c r="L40" s="110">
        <v>0.15035811677338407</v>
      </c>
      <c r="M40" s="9" t="s">
        <v>453</v>
      </c>
      <c r="N40" s="102"/>
      <c r="O40" s="103"/>
      <c r="P40" s="103"/>
      <c r="R40" s="107"/>
      <c r="S40" s="24"/>
    </row>
    <row r="41" spans="2:19" x14ac:dyDescent="0.3">
      <c r="B41" s="4" t="s">
        <v>339</v>
      </c>
      <c r="C41" s="9" t="s">
        <v>35</v>
      </c>
      <c r="D41" s="9"/>
      <c r="E41" s="108">
        <v>271521</v>
      </c>
      <c r="F41" s="108">
        <v>43496</v>
      </c>
      <c r="G41" s="23"/>
      <c r="H41" s="109">
        <v>6.2424360860768804</v>
      </c>
      <c r="I41" s="9" t="s">
        <v>450</v>
      </c>
      <c r="J41" s="23"/>
      <c r="K41" s="108">
        <v>109936</v>
      </c>
      <c r="L41" s="110">
        <v>1.4698097074661622</v>
      </c>
      <c r="M41" s="9" t="s">
        <v>455</v>
      </c>
      <c r="N41" s="102"/>
      <c r="O41" s="103"/>
      <c r="P41" s="103"/>
      <c r="R41" s="107"/>
      <c r="S41" s="24"/>
    </row>
    <row r="42" spans="2:19" x14ac:dyDescent="0.3">
      <c r="B42" s="4" t="s">
        <v>340</v>
      </c>
      <c r="C42" s="9" t="s">
        <v>36</v>
      </c>
      <c r="D42" s="9"/>
      <c r="E42" s="108">
        <v>248267</v>
      </c>
      <c r="F42" s="108">
        <v>38196</v>
      </c>
      <c r="G42" s="23"/>
      <c r="H42" s="109">
        <v>6.4998167347366218</v>
      </c>
      <c r="I42" s="9" t="s">
        <v>450</v>
      </c>
      <c r="J42" s="23"/>
      <c r="K42" s="108">
        <v>218596</v>
      </c>
      <c r="L42" s="110">
        <v>0.13573441417043314</v>
      </c>
      <c r="M42" s="9" t="s">
        <v>453</v>
      </c>
      <c r="N42" s="102"/>
      <c r="O42" s="103"/>
      <c r="P42" s="103"/>
      <c r="R42" s="107"/>
      <c r="S42" s="24"/>
    </row>
    <row r="43" spans="2:19" x14ac:dyDescent="0.3">
      <c r="B43" s="4" t="s">
        <v>341</v>
      </c>
      <c r="C43" s="9" t="s">
        <v>37</v>
      </c>
      <c r="D43" s="9"/>
      <c r="E43" s="108">
        <v>293622</v>
      </c>
      <c r="F43" s="108">
        <v>86647.112297</v>
      </c>
      <c r="G43" s="23"/>
      <c r="H43" s="109">
        <v>3.3887107396441891</v>
      </c>
      <c r="I43" s="9" t="s">
        <v>454</v>
      </c>
      <c r="J43" s="23"/>
      <c r="K43" s="108">
        <v>223299</v>
      </c>
      <c r="L43" s="110">
        <v>0.31492751870809993</v>
      </c>
      <c r="M43" s="9" t="s">
        <v>451</v>
      </c>
      <c r="N43" s="102"/>
      <c r="O43" s="103"/>
      <c r="P43" s="103"/>
      <c r="R43" s="107"/>
      <c r="S43" s="24"/>
    </row>
    <row r="44" spans="2:19" x14ac:dyDescent="0.3">
      <c r="B44" s="4" t="s">
        <v>342</v>
      </c>
      <c r="C44" s="9" t="s">
        <v>38</v>
      </c>
      <c r="D44" s="9"/>
      <c r="E44" s="108">
        <v>314232</v>
      </c>
      <c r="F44" s="108">
        <v>68542</v>
      </c>
      <c r="G44" s="23"/>
      <c r="H44" s="109">
        <v>4.5845175221032362</v>
      </c>
      <c r="I44" s="9" t="s">
        <v>450</v>
      </c>
      <c r="J44" s="23"/>
      <c r="K44" s="108">
        <v>176048</v>
      </c>
      <c r="L44" s="110">
        <v>0.78492229391984003</v>
      </c>
      <c r="M44" s="9" t="s">
        <v>455</v>
      </c>
      <c r="N44" s="102"/>
      <c r="O44" s="103"/>
      <c r="P44" s="103"/>
      <c r="R44" s="107"/>
      <c r="S44" s="24"/>
    </row>
    <row r="45" spans="2:19" x14ac:dyDescent="0.3">
      <c r="B45" s="4" t="s">
        <v>343</v>
      </c>
      <c r="C45" s="9" t="s">
        <v>39</v>
      </c>
      <c r="D45" s="9"/>
      <c r="E45" s="108">
        <v>237924</v>
      </c>
      <c r="F45" s="108">
        <v>13666</v>
      </c>
      <c r="G45" s="23"/>
      <c r="H45" s="109">
        <v>17.409922435240745</v>
      </c>
      <c r="I45" s="9" t="s">
        <v>452</v>
      </c>
      <c r="J45" s="23"/>
      <c r="K45" s="108">
        <v>226411</v>
      </c>
      <c r="L45" s="110">
        <v>5.0850002870885251E-2</v>
      </c>
      <c r="M45" s="9" t="s">
        <v>456</v>
      </c>
      <c r="N45" s="102"/>
      <c r="O45" s="103"/>
      <c r="P45" s="103"/>
      <c r="R45" s="107"/>
      <c r="S45" s="24"/>
    </row>
    <row r="46" spans="2:19" x14ac:dyDescent="0.3">
      <c r="B46" s="4" t="s">
        <v>344</v>
      </c>
      <c r="C46" s="9" t="s">
        <v>40</v>
      </c>
      <c r="D46" s="9"/>
      <c r="E46" s="108">
        <v>995251</v>
      </c>
      <c r="F46" s="108">
        <v>379885</v>
      </c>
      <c r="G46" s="23"/>
      <c r="H46" s="109">
        <v>2.6198744356844834</v>
      </c>
      <c r="I46" s="9" t="s">
        <v>454</v>
      </c>
      <c r="J46" s="23"/>
      <c r="K46" s="108">
        <v>875784</v>
      </c>
      <c r="L46" s="110">
        <v>0.13641148959104071</v>
      </c>
      <c r="M46" s="9" t="s">
        <v>453</v>
      </c>
      <c r="N46" s="102"/>
      <c r="O46" s="103"/>
      <c r="P46" s="103"/>
      <c r="R46" s="107"/>
      <c r="S46" s="24"/>
    </row>
    <row r="47" spans="2:19" x14ac:dyDescent="0.3">
      <c r="B47" s="4" t="s">
        <v>345</v>
      </c>
      <c r="C47" s="9" t="s">
        <v>41</v>
      </c>
      <c r="D47" s="9"/>
      <c r="E47" s="108">
        <v>2419240</v>
      </c>
      <c r="F47" s="108">
        <v>370271</v>
      </c>
      <c r="G47" s="23"/>
      <c r="H47" s="109">
        <v>6.5337009919761471</v>
      </c>
      <c r="I47" s="9" t="s">
        <v>450</v>
      </c>
      <c r="J47" s="23"/>
      <c r="K47" s="108">
        <v>1954848</v>
      </c>
      <c r="L47" s="110">
        <v>0.23755913503249357</v>
      </c>
      <c r="M47" s="9" t="s">
        <v>451</v>
      </c>
      <c r="N47" s="102"/>
      <c r="O47" s="103"/>
      <c r="P47" s="103"/>
      <c r="R47" s="107"/>
      <c r="S47" s="24"/>
    </row>
    <row r="48" spans="2:19" x14ac:dyDescent="0.3">
      <c r="B48" s="4" t="s">
        <v>346</v>
      </c>
      <c r="C48" s="9" t="s">
        <v>42</v>
      </c>
      <c r="D48" s="9"/>
      <c r="E48" s="108">
        <v>278739</v>
      </c>
      <c r="F48" s="108">
        <v>42308</v>
      </c>
      <c r="G48" s="23"/>
      <c r="H48" s="109">
        <v>6.5883284485203744</v>
      </c>
      <c r="I48" s="9" t="s">
        <v>450</v>
      </c>
      <c r="J48" s="23"/>
      <c r="K48" s="108">
        <v>143034</v>
      </c>
      <c r="L48" s="110">
        <v>0.94876043458198744</v>
      </c>
      <c r="M48" s="9" t="s">
        <v>455</v>
      </c>
      <c r="N48" s="102"/>
      <c r="O48" s="103"/>
      <c r="P48" s="103"/>
      <c r="R48" s="107"/>
      <c r="S48" s="24"/>
    </row>
    <row r="49" spans="2:19" x14ac:dyDescent="0.3">
      <c r="B49" s="4" t="s">
        <v>347</v>
      </c>
      <c r="C49" s="9" t="s">
        <v>43</v>
      </c>
      <c r="D49" s="9"/>
      <c r="E49" s="108">
        <v>250063</v>
      </c>
      <c r="F49" s="108">
        <v>37060</v>
      </c>
      <c r="G49" s="23"/>
      <c r="H49" s="109">
        <v>6.7475175391257425</v>
      </c>
      <c r="I49" s="9" t="s">
        <v>450</v>
      </c>
      <c r="J49" s="23"/>
      <c r="K49" s="108">
        <v>191611</v>
      </c>
      <c r="L49" s="110">
        <v>0.30505555526561628</v>
      </c>
      <c r="M49" s="9" t="s">
        <v>451</v>
      </c>
      <c r="N49" s="102"/>
      <c r="O49" s="103"/>
      <c r="P49" s="103"/>
      <c r="R49" s="107"/>
      <c r="S49" s="24"/>
    </row>
    <row r="50" spans="2:19" x14ac:dyDescent="0.3">
      <c r="B50" s="4" t="s">
        <v>348</v>
      </c>
      <c r="C50" s="9" t="s">
        <v>44</v>
      </c>
      <c r="D50" s="9"/>
      <c r="E50" s="108">
        <v>937821</v>
      </c>
      <c r="F50" s="108">
        <v>467298</v>
      </c>
      <c r="G50" s="23"/>
      <c r="H50" s="109">
        <v>2.006901377707587</v>
      </c>
      <c r="I50" s="9" t="s">
        <v>454</v>
      </c>
      <c r="J50" s="23"/>
      <c r="K50" s="108">
        <v>735503</v>
      </c>
      <c r="L50" s="110">
        <v>0.27507433688237848</v>
      </c>
      <c r="M50" s="9" t="s">
        <v>451</v>
      </c>
      <c r="N50" s="102"/>
      <c r="O50" s="103"/>
      <c r="P50" s="103"/>
      <c r="R50" s="107"/>
      <c r="S50" s="24"/>
    </row>
    <row r="51" spans="2:19" x14ac:dyDescent="0.3">
      <c r="B51" s="4" t="s">
        <v>349</v>
      </c>
      <c r="C51" s="9" t="s">
        <v>45</v>
      </c>
      <c r="D51" s="9"/>
      <c r="E51" s="108">
        <v>281829</v>
      </c>
      <c r="F51" s="108">
        <v>9261</v>
      </c>
      <c r="G51" s="23"/>
      <c r="H51" s="109">
        <v>30.431810819565921</v>
      </c>
      <c r="I51" s="9" t="s">
        <v>452</v>
      </c>
      <c r="J51" s="23"/>
      <c r="K51" s="108">
        <v>240055</v>
      </c>
      <c r="L51" s="110">
        <v>0.17401845410426778</v>
      </c>
      <c r="M51" s="9" t="s">
        <v>453</v>
      </c>
      <c r="N51" s="102"/>
      <c r="O51" s="103"/>
      <c r="P51" s="103"/>
      <c r="R51" s="107"/>
      <c r="S51" s="24"/>
    </row>
    <row r="52" spans="2:19" x14ac:dyDescent="0.3">
      <c r="B52" s="4" t="s">
        <v>350</v>
      </c>
      <c r="C52" s="9" t="s">
        <v>46</v>
      </c>
      <c r="D52" s="9"/>
      <c r="E52" s="108">
        <v>509608</v>
      </c>
      <c r="F52" s="108">
        <v>195245</v>
      </c>
      <c r="G52" s="23"/>
      <c r="H52" s="109">
        <v>2.6100950088350534</v>
      </c>
      <c r="I52" s="9" t="s">
        <v>454</v>
      </c>
      <c r="J52" s="23"/>
      <c r="K52" s="108">
        <v>441269</v>
      </c>
      <c r="L52" s="110">
        <v>0.1548692520888619</v>
      </c>
      <c r="M52" s="9" t="s">
        <v>453</v>
      </c>
      <c r="N52" s="102"/>
      <c r="O52" s="103"/>
      <c r="P52" s="103"/>
      <c r="R52" s="107"/>
      <c r="S52" s="24"/>
    </row>
    <row r="53" spans="2:19" x14ac:dyDescent="0.3">
      <c r="B53" s="4" t="s">
        <v>351</v>
      </c>
      <c r="C53" s="9" t="s">
        <v>47</v>
      </c>
      <c r="D53" s="9"/>
      <c r="E53" s="108">
        <v>269616</v>
      </c>
      <c r="F53" s="108">
        <v>55391</v>
      </c>
      <c r="G53" s="23"/>
      <c r="H53" s="109">
        <v>4.8675055514433749</v>
      </c>
      <c r="I53" s="9" t="s">
        <v>450</v>
      </c>
      <c r="J53" s="23"/>
      <c r="K53" s="108">
        <v>176807</v>
      </c>
      <c r="L53" s="110">
        <v>0.52491699989253815</v>
      </c>
      <c r="M53" s="9" t="s">
        <v>455</v>
      </c>
      <c r="N53" s="102"/>
      <c r="O53" s="103"/>
      <c r="P53" s="103"/>
      <c r="R53" s="107"/>
      <c r="S53" s="24"/>
    </row>
    <row r="54" spans="2:19" x14ac:dyDescent="0.3">
      <c r="B54" s="4" t="s">
        <v>352</v>
      </c>
      <c r="C54" s="9" t="s">
        <v>48</v>
      </c>
      <c r="D54" s="9"/>
      <c r="E54" s="108">
        <v>323809</v>
      </c>
      <c r="F54" s="108">
        <v>180899</v>
      </c>
      <c r="G54" s="23"/>
      <c r="H54" s="109">
        <v>1.7899988391312278</v>
      </c>
      <c r="I54" s="9" t="s">
        <v>454</v>
      </c>
      <c r="J54" s="23"/>
      <c r="K54" s="108">
        <v>260512</v>
      </c>
      <c r="L54" s="110">
        <v>0.24297153298120625</v>
      </c>
      <c r="M54" s="9" t="s">
        <v>451</v>
      </c>
      <c r="N54" s="102"/>
      <c r="O54" s="103"/>
      <c r="P54" s="103"/>
      <c r="R54" s="107"/>
      <c r="S54" s="24"/>
    </row>
    <row r="55" spans="2:19" x14ac:dyDescent="0.3">
      <c r="B55" s="4" t="s">
        <v>353</v>
      </c>
      <c r="C55" s="9" t="s">
        <v>49</v>
      </c>
      <c r="D55" s="9"/>
      <c r="E55" s="108">
        <v>293761</v>
      </c>
      <c r="F55" s="108">
        <v>53666</v>
      </c>
      <c r="G55" s="23"/>
      <c r="H55" s="109">
        <v>5.4738754518689676</v>
      </c>
      <c r="I55" s="9" t="s">
        <v>450</v>
      </c>
      <c r="J55" s="23"/>
      <c r="K55" s="108">
        <v>225442</v>
      </c>
      <c r="L55" s="110">
        <v>0.30304468555105085</v>
      </c>
      <c r="M55" s="9" t="s">
        <v>451</v>
      </c>
      <c r="N55" s="102"/>
      <c r="O55" s="103"/>
      <c r="P55" s="103"/>
      <c r="R55" s="107"/>
      <c r="S55" s="24"/>
    </row>
    <row r="56" spans="2:19" x14ac:dyDescent="0.3">
      <c r="B56" s="4" t="s">
        <v>354</v>
      </c>
      <c r="C56" s="9" t="s">
        <v>50</v>
      </c>
      <c r="D56" s="9"/>
      <c r="E56" s="108">
        <v>473567</v>
      </c>
      <c r="F56" s="108">
        <v>31066</v>
      </c>
      <c r="G56" s="23"/>
      <c r="H56" s="109">
        <v>15.243900083692782</v>
      </c>
      <c r="I56" s="9" t="s">
        <v>452</v>
      </c>
      <c r="J56" s="23"/>
      <c r="K56" s="108">
        <v>461381</v>
      </c>
      <c r="L56" s="110">
        <v>2.6412010897717938E-2</v>
      </c>
      <c r="M56" s="9" t="s">
        <v>456</v>
      </c>
      <c r="N56" s="102"/>
      <c r="O56" s="103"/>
      <c r="P56" s="103"/>
      <c r="R56" s="107"/>
      <c r="S56" s="24"/>
    </row>
    <row r="57" spans="2:19" x14ac:dyDescent="0.3">
      <c r="B57" s="4" t="s">
        <v>355</v>
      </c>
      <c r="C57" s="9" t="s">
        <v>51</v>
      </c>
      <c r="D57" s="9"/>
      <c r="E57" s="108">
        <v>3967152</v>
      </c>
      <c r="F57" s="108">
        <v>295015</v>
      </c>
      <c r="G57" s="23"/>
      <c r="H57" s="109">
        <v>13.447289120892158</v>
      </c>
      <c r="I57" s="9" t="s">
        <v>452</v>
      </c>
      <c r="J57" s="23"/>
      <c r="K57" s="108">
        <v>3694834</v>
      </c>
      <c r="L57" s="110">
        <v>7.3702363895103276E-2</v>
      </c>
      <c r="M57" s="9" t="s">
        <v>456</v>
      </c>
      <c r="N57" s="102"/>
      <c r="O57" s="103"/>
      <c r="P57" s="103"/>
      <c r="R57" s="107"/>
      <c r="S57" s="24"/>
    </row>
    <row r="58" spans="2:19" x14ac:dyDescent="0.3">
      <c r="B58" s="4" t="s">
        <v>356</v>
      </c>
      <c r="C58" s="9" t="s">
        <v>52</v>
      </c>
      <c r="D58" s="9"/>
      <c r="E58" s="108">
        <v>627770</v>
      </c>
      <c r="F58" s="108">
        <v>216524</v>
      </c>
      <c r="G58" s="23"/>
      <c r="H58" s="109">
        <v>2.89930908351961</v>
      </c>
      <c r="I58" s="9" t="s">
        <v>454</v>
      </c>
      <c r="J58" s="23"/>
      <c r="K58" s="108">
        <v>597337</v>
      </c>
      <c r="L58" s="110">
        <v>5.0947789941021566E-2</v>
      </c>
      <c r="M58" s="9" t="s">
        <v>456</v>
      </c>
      <c r="N58" s="102"/>
      <c r="O58" s="103"/>
      <c r="P58" s="103"/>
      <c r="R58" s="107"/>
      <c r="S58" s="24"/>
    </row>
    <row r="59" spans="2:19" x14ac:dyDescent="0.3">
      <c r="B59" s="4" t="s">
        <v>357</v>
      </c>
      <c r="C59" s="9" t="s">
        <v>53</v>
      </c>
      <c r="D59" s="9"/>
      <c r="E59" s="108">
        <v>264518</v>
      </c>
      <c r="F59" s="108">
        <v>76929</v>
      </c>
      <c r="G59" s="23"/>
      <c r="H59" s="109">
        <v>3.4384692378686843</v>
      </c>
      <c r="I59" s="9" t="s">
        <v>454</v>
      </c>
      <c r="J59" s="23"/>
      <c r="K59" s="108">
        <v>199556</v>
      </c>
      <c r="L59" s="110">
        <v>0.32553268255527268</v>
      </c>
      <c r="M59" s="9" t="s">
        <v>451</v>
      </c>
      <c r="N59" s="102"/>
      <c r="O59" s="103"/>
      <c r="P59" s="103"/>
      <c r="R59" s="107"/>
      <c r="S59" s="24"/>
    </row>
    <row r="60" spans="2:19" x14ac:dyDescent="0.3">
      <c r="B60" s="4" t="s">
        <v>358</v>
      </c>
      <c r="C60" s="9" t="s">
        <v>54</v>
      </c>
      <c r="D60" s="9"/>
      <c r="E60" s="108">
        <v>264742</v>
      </c>
      <c r="F60" s="108">
        <v>47519</v>
      </c>
      <c r="G60" s="23"/>
      <c r="H60" s="109">
        <v>5.5712872745638586</v>
      </c>
      <c r="I60" s="9" t="s">
        <v>450</v>
      </c>
      <c r="J60" s="23"/>
      <c r="K60" s="108">
        <v>207525</v>
      </c>
      <c r="L60" s="110">
        <v>0.27571136007709912</v>
      </c>
      <c r="M60" s="9" t="s">
        <v>451</v>
      </c>
      <c r="N60" s="102"/>
      <c r="O60" s="103"/>
      <c r="P60" s="103"/>
      <c r="R60" s="107"/>
      <c r="S60" s="24"/>
    </row>
    <row r="61" spans="2:19" x14ac:dyDescent="0.3">
      <c r="B61" s="4" t="s">
        <v>359</v>
      </c>
      <c r="C61" s="9" t="s">
        <v>55</v>
      </c>
      <c r="D61" s="9"/>
      <c r="E61" s="108">
        <v>652804</v>
      </c>
      <c r="F61" s="108">
        <v>196098</v>
      </c>
      <c r="G61" s="23"/>
      <c r="H61" s="109">
        <v>3.3289681689767363</v>
      </c>
      <c r="I61" s="9" t="s">
        <v>454</v>
      </c>
      <c r="J61" s="23"/>
      <c r="K61" s="108">
        <v>649845</v>
      </c>
      <c r="L61" s="110">
        <v>4.5533935015272869E-3</v>
      </c>
      <c r="M61" s="9" t="s">
        <v>456</v>
      </c>
      <c r="N61" s="102"/>
      <c r="O61" s="103"/>
      <c r="P61" s="103"/>
      <c r="R61" s="107"/>
      <c r="S61" s="24"/>
    </row>
    <row r="62" spans="2:19" x14ac:dyDescent="0.3">
      <c r="B62" s="4" t="s">
        <v>360</v>
      </c>
      <c r="C62" s="9" t="s">
        <v>56</v>
      </c>
      <c r="D62" s="9"/>
      <c r="E62" s="108">
        <v>514144</v>
      </c>
      <c r="F62" s="108">
        <v>83578</v>
      </c>
      <c r="G62" s="23"/>
      <c r="H62" s="109">
        <v>6.1516667065495705</v>
      </c>
      <c r="I62" s="9" t="s">
        <v>450</v>
      </c>
      <c r="J62" s="23"/>
      <c r="K62" s="108">
        <v>397215</v>
      </c>
      <c r="L62" s="110">
        <v>0.29437206550608613</v>
      </c>
      <c r="M62" s="9" t="s">
        <v>451</v>
      </c>
      <c r="N62" s="102"/>
      <c r="O62" s="103"/>
      <c r="P62" s="103"/>
      <c r="R62" s="107"/>
      <c r="S62" s="24"/>
    </row>
    <row r="63" spans="2:19" x14ac:dyDescent="0.3">
      <c r="B63" s="4" t="s">
        <v>361</v>
      </c>
      <c r="C63" s="9" t="s">
        <v>57</v>
      </c>
      <c r="D63" s="9"/>
      <c r="E63" s="108">
        <v>461859</v>
      </c>
      <c r="F63" s="108">
        <v>22949</v>
      </c>
      <c r="G63" s="23"/>
      <c r="H63" s="109">
        <v>20.12545208941566</v>
      </c>
      <c r="I63" s="9" t="s">
        <v>452</v>
      </c>
      <c r="J63" s="23"/>
      <c r="K63" s="108">
        <v>362563</v>
      </c>
      <c r="L63" s="110">
        <v>0.27387240286515724</v>
      </c>
      <c r="M63" s="9" t="s">
        <v>451</v>
      </c>
      <c r="N63" s="102"/>
      <c r="O63" s="103"/>
      <c r="P63" s="103"/>
      <c r="R63" s="107"/>
      <c r="S63" s="24"/>
    </row>
    <row r="64" spans="2:19" x14ac:dyDescent="0.3">
      <c r="B64" s="4" t="s">
        <v>362</v>
      </c>
      <c r="C64" s="9" t="s">
        <v>58</v>
      </c>
      <c r="D64" s="9"/>
      <c r="E64" s="108">
        <v>588573</v>
      </c>
      <c r="F64" s="108">
        <v>59126</v>
      </c>
      <c r="G64" s="23"/>
      <c r="H64" s="109">
        <v>9.9545546798362814</v>
      </c>
      <c r="I64" s="9" t="s">
        <v>457</v>
      </c>
      <c r="J64" s="23"/>
      <c r="K64" s="108">
        <v>596956</v>
      </c>
      <c r="L64" s="110">
        <v>-1.4042911035319187E-2</v>
      </c>
      <c r="M64" s="9" t="s">
        <v>456</v>
      </c>
      <c r="N64" s="102"/>
      <c r="O64" s="103"/>
      <c r="P64" s="103"/>
      <c r="R64" s="107"/>
      <c r="S64" s="24"/>
    </row>
    <row r="65" spans="2:19" x14ac:dyDescent="0.3">
      <c r="B65" s="4" t="s">
        <v>363</v>
      </c>
      <c r="C65" s="9" t="s">
        <v>59</v>
      </c>
      <c r="D65" s="9"/>
      <c r="E65" s="108">
        <v>424175</v>
      </c>
      <c r="F65" s="108">
        <v>33958</v>
      </c>
      <c r="G65" s="23"/>
      <c r="H65" s="109">
        <v>12.491165557453325</v>
      </c>
      <c r="I65" s="9" t="s">
        <v>452</v>
      </c>
      <c r="J65" s="23"/>
      <c r="K65" s="108">
        <v>382452</v>
      </c>
      <c r="L65" s="110">
        <v>0.10909342871785217</v>
      </c>
      <c r="M65" s="9" t="s">
        <v>453</v>
      </c>
      <c r="N65" s="102"/>
      <c r="O65" s="103"/>
      <c r="P65" s="103"/>
      <c r="R65" s="107"/>
      <c r="S65" s="24"/>
    </row>
    <row r="66" spans="2:19" x14ac:dyDescent="0.3">
      <c r="B66" s="4" t="s">
        <v>364</v>
      </c>
      <c r="C66" s="9" t="s">
        <v>60</v>
      </c>
      <c r="D66" s="9"/>
      <c r="E66" s="108">
        <v>696653</v>
      </c>
      <c r="F66" s="108">
        <v>318562</v>
      </c>
      <c r="G66" s="23"/>
      <c r="H66" s="109">
        <v>2.1868678624569156</v>
      </c>
      <c r="I66" s="9" t="s">
        <v>454</v>
      </c>
      <c r="J66" s="23"/>
      <c r="K66" s="108">
        <v>545549</v>
      </c>
      <c r="L66" s="110">
        <v>0.27697603698292911</v>
      </c>
      <c r="M66" s="9" t="s">
        <v>451</v>
      </c>
      <c r="N66" s="102"/>
      <c r="O66" s="103"/>
      <c r="P66" s="103"/>
      <c r="R66" s="107"/>
      <c r="S66" s="24"/>
    </row>
    <row r="67" spans="2:19" x14ac:dyDescent="0.3">
      <c r="B67" s="4" t="s">
        <v>365</v>
      </c>
      <c r="C67" s="9" t="s">
        <v>61</v>
      </c>
      <c r="D67" s="9"/>
      <c r="E67" s="108">
        <v>387637</v>
      </c>
      <c r="F67" s="108">
        <v>107655</v>
      </c>
      <c r="G67" s="23"/>
      <c r="H67" s="109">
        <v>3.600733825646742</v>
      </c>
      <c r="I67" s="9" t="s">
        <v>454</v>
      </c>
      <c r="J67" s="23"/>
      <c r="K67" s="108">
        <v>484674</v>
      </c>
      <c r="L67" s="110">
        <v>-0.20021086338446048</v>
      </c>
      <c r="M67" s="9" t="s">
        <v>456</v>
      </c>
      <c r="N67" s="102"/>
      <c r="O67" s="103"/>
      <c r="P67" s="103"/>
      <c r="R67" s="107"/>
      <c r="S67" s="24"/>
    </row>
    <row r="68" spans="2:19" x14ac:dyDescent="0.3">
      <c r="B68" s="4" t="s">
        <v>366</v>
      </c>
      <c r="C68" s="9" t="s">
        <v>62</v>
      </c>
      <c r="D68" s="9"/>
      <c r="E68" s="108">
        <v>8502614</v>
      </c>
      <c r="F68" s="108">
        <v>187946</v>
      </c>
      <c r="G68" s="23"/>
      <c r="H68" s="109">
        <v>45.239664584508319</v>
      </c>
      <c r="I68" s="9" t="s">
        <v>452</v>
      </c>
      <c r="J68" s="23"/>
      <c r="K68" s="108">
        <v>8008278</v>
      </c>
      <c r="L68" s="110">
        <v>6.1728126820772208E-2</v>
      </c>
      <c r="M68" s="9" t="s">
        <v>456</v>
      </c>
      <c r="N68" s="102"/>
      <c r="O68" s="103"/>
      <c r="P68" s="103"/>
      <c r="R68" s="107"/>
      <c r="S68" s="24"/>
    </row>
    <row r="69" spans="2:19" x14ac:dyDescent="0.3">
      <c r="B69" s="4" t="s">
        <v>367</v>
      </c>
      <c r="C69" s="9" t="s">
        <v>63</v>
      </c>
      <c r="D69" s="9"/>
      <c r="E69" s="108">
        <v>284074</v>
      </c>
      <c r="F69" s="108">
        <v>14054</v>
      </c>
      <c r="G69" s="23"/>
      <c r="H69" s="109">
        <v>20.213035434751671</v>
      </c>
      <c r="I69" s="9" t="s">
        <v>452</v>
      </c>
      <c r="J69" s="23"/>
      <c r="K69" s="108">
        <v>273546</v>
      </c>
      <c r="L69" s="110">
        <v>3.8487128307487586E-2</v>
      </c>
      <c r="M69" s="9" t="s">
        <v>456</v>
      </c>
      <c r="N69" s="102"/>
      <c r="O69" s="103"/>
      <c r="P69" s="103"/>
      <c r="R69" s="107"/>
      <c r="S69" s="24"/>
    </row>
    <row r="70" spans="2:19" x14ac:dyDescent="0.3">
      <c r="B70" s="4" t="s">
        <v>368</v>
      </c>
      <c r="C70" s="9" t="s">
        <v>64</v>
      </c>
      <c r="D70" s="9"/>
      <c r="E70" s="108">
        <v>248416</v>
      </c>
      <c r="F70" s="108">
        <v>33186</v>
      </c>
      <c r="G70" s="23"/>
      <c r="H70" s="109">
        <v>7.4855662026155612</v>
      </c>
      <c r="I70" s="9" t="s">
        <v>457</v>
      </c>
      <c r="J70" s="23"/>
      <c r="K70" s="108">
        <v>234403</v>
      </c>
      <c r="L70" s="110">
        <v>5.978165808458083E-2</v>
      </c>
      <c r="M70" s="9" t="s">
        <v>456</v>
      </c>
      <c r="N70" s="102"/>
      <c r="O70" s="103"/>
      <c r="P70" s="103"/>
      <c r="R70" s="107"/>
      <c r="S70" s="24"/>
    </row>
    <row r="71" spans="2:19" x14ac:dyDescent="0.3">
      <c r="B71" s="4" t="s">
        <v>369</v>
      </c>
      <c r="C71" s="9" t="s">
        <v>65</v>
      </c>
      <c r="D71" s="9"/>
      <c r="E71" s="108">
        <v>252566</v>
      </c>
      <c r="F71" s="108">
        <v>63941</v>
      </c>
      <c r="G71" s="23"/>
      <c r="H71" s="109">
        <v>3.9499851425532913</v>
      </c>
      <c r="I71" s="9" t="s">
        <v>454</v>
      </c>
      <c r="J71" s="23"/>
      <c r="K71" s="108">
        <v>115489</v>
      </c>
      <c r="L71" s="110">
        <v>1.1869268934703738</v>
      </c>
      <c r="M71" s="9" t="s">
        <v>455</v>
      </c>
      <c r="N71" s="102"/>
      <c r="O71" s="103"/>
      <c r="P71" s="103"/>
      <c r="R71" s="107"/>
      <c r="S71" s="24"/>
    </row>
    <row r="72" spans="2:19" x14ac:dyDescent="0.3">
      <c r="B72" s="4" t="s">
        <v>370</v>
      </c>
      <c r="C72" s="9" t="s">
        <v>66</v>
      </c>
      <c r="D72" s="9"/>
      <c r="E72" s="108">
        <v>417040</v>
      </c>
      <c r="F72" s="108">
        <v>33181</v>
      </c>
      <c r="G72" s="23"/>
      <c r="H72" s="109">
        <v>12.568638678761943</v>
      </c>
      <c r="I72" s="9" t="s">
        <v>452</v>
      </c>
      <c r="J72" s="23"/>
      <c r="K72" s="108">
        <v>399477</v>
      </c>
      <c r="L72" s="110">
        <v>4.3964984216863547E-2</v>
      </c>
      <c r="M72" s="9" t="s">
        <v>456</v>
      </c>
      <c r="N72" s="102"/>
      <c r="O72" s="103"/>
      <c r="P72" s="103"/>
      <c r="R72" s="107"/>
      <c r="S72" s="24"/>
    </row>
    <row r="73" spans="2:19" x14ac:dyDescent="0.3">
      <c r="B73" s="4" t="s">
        <v>371</v>
      </c>
      <c r="C73" s="9" t="s">
        <v>67</v>
      </c>
      <c r="D73" s="9"/>
      <c r="E73" s="108">
        <v>670553</v>
      </c>
      <c r="F73" s="108">
        <v>382600</v>
      </c>
      <c r="G73" s="23"/>
      <c r="H73" s="109">
        <v>1.7526215368531104</v>
      </c>
      <c r="I73" s="9" t="s">
        <v>454</v>
      </c>
      <c r="J73" s="23"/>
      <c r="K73" s="108">
        <v>506132</v>
      </c>
      <c r="L73" s="110">
        <v>0.32485794219689723</v>
      </c>
      <c r="M73" s="9" t="s">
        <v>451</v>
      </c>
      <c r="N73" s="102"/>
      <c r="O73" s="103"/>
      <c r="P73" s="103"/>
      <c r="R73" s="107"/>
      <c r="S73" s="24"/>
    </row>
    <row r="74" spans="2:19" x14ac:dyDescent="0.3">
      <c r="B74" s="4" t="s">
        <v>372</v>
      </c>
      <c r="C74" s="9" t="s">
        <v>68</v>
      </c>
      <c r="D74" s="9"/>
      <c r="E74" s="108">
        <v>496604</v>
      </c>
      <c r="F74" s="108">
        <v>78087</v>
      </c>
      <c r="G74" s="23"/>
      <c r="H74" s="109">
        <v>6.3596245213671931</v>
      </c>
      <c r="I74" s="9" t="s">
        <v>450</v>
      </c>
      <c r="J74" s="23"/>
      <c r="K74" s="108">
        <v>390112</v>
      </c>
      <c r="L74" s="110">
        <v>0.27297801656960052</v>
      </c>
      <c r="M74" s="9" t="s">
        <v>451</v>
      </c>
      <c r="N74" s="102"/>
      <c r="O74" s="103"/>
      <c r="P74" s="103"/>
      <c r="R74" s="107"/>
      <c r="S74" s="24"/>
    </row>
    <row r="75" spans="2:19" x14ac:dyDescent="0.3">
      <c r="B75" s="4" t="s">
        <v>373</v>
      </c>
      <c r="C75" s="9" t="s">
        <v>69</v>
      </c>
      <c r="D75" s="9"/>
      <c r="E75" s="108">
        <v>301050</v>
      </c>
      <c r="F75" s="108">
        <v>54494</v>
      </c>
      <c r="G75" s="23"/>
      <c r="H75" s="109">
        <v>5.5244614085954415</v>
      </c>
      <c r="I75" s="9" t="s">
        <v>450</v>
      </c>
      <c r="J75" s="23"/>
      <c r="K75" s="108">
        <v>185984</v>
      </c>
      <c r="L75" s="110">
        <v>0.61868762904335861</v>
      </c>
      <c r="M75" s="9" t="s">
        <v>455</v>
      </c>
      <c r="N75" s="102"/>
      <c r="O75" s="103"/>
      <c r="P75" s="103"/>
      <c r="R75" s="107"/>
      <c r="S75" s="24"/>
    </row>
    <row r="76" spans="2:19" x14ac:dyDescent="0.3">
      <c r="B76" s="4" t="s">
        <v>374</v>
      </c>
      <c r="C76" s="9" t="s">
        <v>70</v>
      </c>
      <c r="D76" s="9"/>
      <c r="E76" s="108">
        <v>1595579</v>
      </c>
      <c r="F76" s="108">
        <v>82913</v>
      </c>
      <c r="G76" s="23"/>
      <c r="H76" s="109">
        <v>19.244014810705195</v>
      </c>
      <c r="I76" s="9" t="s">
        <v>452</v>
      </c>
      <c r="J76" s="23"/>
      <c r="K76" s="108">
        <v>1517550</v>
      </c>
      <c r="L76" s="110">
        <v>5.1417745708543378E-2</v>
      </c>
      <c r="M76" s="9" t="s">
        <v>456</v>
      </c>
      <c r="N76" s="102"/>
      <c r="O76" s="103"/>
      <c r="P76" s="103"/>
      <c r="R76" s="107"/>
      <c r="S76" s="24"/>
    </row>
    <row r="77" spans="2:19" x14ac:dyDescent="0.3">
      <c r="B77" s="4" t="s">
        <v>375</v>
      </c>
      <c r="C77" s="9" t="s">
        <v>71</v>
      </c>
      <c r="D77" s="9"/>
      <c r="E77" s="108">
        <v>1628812</v>
      </c>
      <c r="F77" s="108">
        <v>327729</v>
      </c>
      <c r="G77" s="23"/>
      <c r="H77" s="109">
        <v>4.9699965520292677</v>
      </c>
      <c r="I77" s="9" t="s">
        <v>450</v>
      </c>
      <c r="J77" s="23"/>
      <c r="K77" s="108">
        <v>1320994</v>
      </c>
      <c r="L77" s="110">
        <v>0.23301998343671507</v>
      </c>
      <c r="M77" s="9" t="s">
        <v>451</v>
      </c>
      <c r="N77" s="102"/>
      <c r="O77" s="103"/>
      <c r="P77" s="103"/>
      <c r="R77" s="107"/>
      <c r="S77" s="24"/>
    </row>
    <row r="78" spans="2:19" x14ac:dyDescent="0.3">
      <c r="B78" s="4" t="s">
        <v>376</v>
      </c>
      <c r="C78" s="9" t="s">
        <v>72</v>
      </c>
      <c r="D78" s="9"/>
      <c r="E78" s="108">
        <v>308432</v>
      </c>
      <c r="F78" s="108">
        <v>35349</v>
      </c>
      <c r="G78" s="23"/>
      <c r="H78" s="109">
        <v>8.7253387648872671</v>
      </c>
      <c r="I78" s="9" t="s">
        <v>457</v>
      </c>
      <c r="J78" s="23"/>
      <c r="K78" s="108">
        <v>334563</v>
      </c>
      <c r="L78" s="110">
        <v>-7.8104871130399961E-2</v>
      </c>
      <c r="M78" s="9" t="s">
        <v>456</v>
      </c>
      <c r="N78" s="102"/>
      <c r="O78" s="103"/>
      <c r="P78" s="103"/>
      <c r="R78" s="107"/>
      <c r="S78" s="24"/>
    </row>
    <row r="79" spans="2:19" x14ac:dyDescent="0.3">
      <c r="B79" s="4" t="s">
        <v>377</v>
      </c>
      <c r="C79" s="9" t="s">
        <v>73</v>
      </c>
      <c r="D79" s="9"/>
      <c r="E79" s="108">
        <v>306426</v>
      </c>
      <c r="F79" s="108">
        <v>45812</v>
      </c>
      <c r="G79" s="23"/>
      <c r="H79" s="109">
        <v>6.6887715009167907</v>
      </c>
      <c r="I79" s="9" t="s">
        <v>450</v>
      </c>
      <c r="J79" s="23"/>
      <c r="K79" s="108">
        <v>222301</v>
      </c>
      <c r="L79" s="110">
        <v>0.37842834715093498</v>
      </c>
      <c r="M79" s="9" t="s">
        <v>451</v>
      </c>
      <c r="N79" s="102"/>
      <c r="O79" s="103"/>
      <c r="P79" s="103"/>
      <c r="R79" s="107"/>
      <c r="S79" s="24"/>
    </row>
    <row r="80" spans="2:19" x14ac:dyDescent="0.3">
      <c r="B80" s="4" t="s">
        <v>378</v>
      </c>
      <c r="C80" s="9" t="s">
        <v>74</v>
      </c>
      <c r="D80" s="9"/>
      <c r="E80" s="108">
        <v>656300</v>
      </c>
      <c r="F80" s="108">
        <v>81625</v>
      </c>
      <c r="G80" s="23"/>
      <c r="H80" s="109">
        <v>8.0404287901990816</v>
      </c>
      <c r="I80" s="9" t="s">
        <v>457</v>
      </c>
      <c r="J80" s="23"/>
      <c r="K80" s="108">
        <v>529025</v>
      </c>
      <c r="L80" s="110">
        <v>0.2405840933793299</v>
      </c>
      <c r="M80" s="9" t="s">
        <v>451</v>
      </c>
      <c r="N80" s="102"/>
      <c r="O80" s="103"/>
      <c r="P80" s="103"/>
      <c r="R80" s="107"/>
      <c r="S80" s="24"/>
    </row>
    <row r="81" spans="2:19" x14ac:dyDescent="0.3">
      <c r="B81" s="4" t="s">
        <v>379</v>
      </c>
      <c r="C81" s="9" t="s">
        <v>75</v>
      </c>
      <c r="D81" s="9"/>
      <c r="E81" s="108">
        <v>477476</v>
      </c>
      <c r="F81" s="108">
        <v>91399</v>
      </c>
      <c r="G81" s="23"/>
      <c r="H81" s="109">
        <v>5.2240834144793711</v>
      </c>
      <c r="I81" s="9" t="s">
        <v>450</v>
      </c>
      <c r="J81" s="23"/>
      <c r="K81" s="108">
        <v>276579</v>
      </c>
      <c r="L81" s="110">
        <v>0.72636389602970575</v>
      </c>
      <c r="M81" s="9" t="s">
        <v>455</v>
      </c>
      <c r="N81" s="102"/>
      <c r="O81" s="103"/>
      <c r="P81" s="103"/>
      <c r="R81" s="107"/>
      <c r="S81" s="24"/>
    </row>
    <row r="82" spans="2:19" x14ac:dyDescent="0.3">
      <c r="B82" s="4" t="s">
        <v>380</v>
      </c>
      <c r="C82" s="9" t="s">
        <v>76</v>
      </c>
      <c r="D82" s="9"/>
      <c r="E82" s="108">
        <v>265857</v>
      </c>
      <c r="F82" s="108">
        <v>63001</v>
      </c>
      <c r="G82" s="23"/>
      <c r="H82" s="109">
        <v>4.2198853986444655</v>
      </c>
      <c r="I82" s="9" t="s">
        <v>450</v>
      </c>
      <c r="J82" s="23"/>
      <c r="K82" s="108">
        <v>180658</v>
      </c>
      <c r="L82" s="110">
        <v>0.4716038038725105</v>
      </c>
      <c r="M82" s="9" t="s">
        <v>455</v>
      </c>
      <c r="N82" s="102"/>
      <c r="O82" s="103"/>
      <c r="P82" s="103"/>
      <c r="R82" s="107"/>
      <c r="S82" s="24"/>
    </row>
    <row r="83" spans="2:19" x14ac:dyDescent="0.3">
      <c r="B83" s="4" t="s">
        <v>381</v>
      </c>
      <c r="C83" s="9" t="s">
        <v>77</v>
      </c>
      <c r="D83" s="9"/>
      <c r="E83" s="108">
        <v>230163</v>
      </c>
      <c r="F83" s="108">
        <v>40055.321283999998</v>
      </c>
      <c r="G83" s="23"/>
      <c r="H83" s="109">
        <v>5.7461279206350557</v>
      </c>
      <c r="I83" s="9" t="s">
        <v>450</v>
      </c>
      <c r="J83" s="23"/>
      <c r="K83" s="108">
        <v>197790</v>
      </c>
      <c r="L83" s="110">
        <v>0.16367359320491431</v>
      </c>
      <c r="M83" s="9" t="s">
        <v>453</v>
      </c>
      <c r="N83" s="102"/>
      <c r="O83" s="103"/>
      <c r="P83" s="103"/>
      <c r="R83" s="107"/>
      <c r="S83" s="24"/>
    </row>
    <row r="84" spans="2:19" x14ac:dyDescent="0.3">
      <c r="B84" s="4" t="s">
        <v>382</v>
      </c>
      <c r="C84" s="9" t="s">
        <v>78</v>
      </c>
      <c r="D84" s="9"/>
      <c r="E84" s="108">
        <v>321461</v>
      </c>
      <c r="F84" s="108">
        <v>51568</v>
      </c>
      <c r="G84" s="23"/>
      <c r="H84" s="109">
        <v>6.2337302202916538</v>
      </c>
      <c r="I84" s="9" t="s">
        <v>450</v>
      </c>
      <c r="J84" s="23"/>
      <c r="K84" s="108">
        <v>255093</v>
      </c>
      <c r="L84" s="110">
        <v>0.26017178048790052</v>
      </c>
      <c r="M84" s="9" t="s">
        <v>451</v>
      </c>
      <c r="N84" s="102"/>
      <c r="O84" s="103"/>
      <c r="P84" s="103"/>
      <c r="R84" s="107"/>
      <c r="S84" s="24"/>
    </row>
    <row r="85" spans="2:19" x14ac:dyDescent="0.3">
      <c r="B85" s="4" t="s">
        <v>383</v>
      </c>
      <c r="C85" s="9" t="s">
        <v>79</v>
      </c>
      <c r="D85" s="9"/>
      <c r="E85" s="108">
        <v>508357</v>
      </c>
      <c r="F85" s="108">
        <v>61972</v>
      </c>
      <c r="G85" s="23"/>
      <c r="H85" s="109">
        <v>8.203011037242625</v>
      </c>
      <c r="I85" s="9" t="s">
        <v>457</v>
      </c>
      <c r="J85" s="23"/>
      <c r="K85" s="108">
        <v>407075</v>
      </c>
      <c r="L85" s="110">
        <v>0.24880427439660996</v>
      </c>
      <c r="M85" s="9" t="s">
        <v>451</v>
      </c>
      <c r="N85" s="102"/>
      <c r="O85" s="103"/>
      <c r="P85" s="103"/>
      <c r="R85" s="107"/>
      <c r="S85" s="24"/>
    </row>
    <row r="86" spans="2:19" x14ac:dyDescent="0.3">
      <c r="B86" s="4" t="s">
        <v>384</v>
      </c>
      <c r="C86" s="9" t="s">
        <v>80</v>
      </c>
      <c r="D86" s="9"/>
      <c r="E86" s="108">
        <v>1458346</v>
      </c>
      <c r="F86" s="108">
        <v>292298</v>
      </c>
      <c r="G86" s="23"/>
      <c r="H86" s="109">
        <v>4.9892438538751547</v>
      </c>
      <c r="I86" s="9" t="s">
        <v>450</v>
      </c>
      <c r="J86" s="23"/>
      <c r="K86" s="108">
        <v>1144554</v>
      </c>
      <c r="L86" s="110">
        <v>0.27416093954501053</v>
      </c>
      <c r="M86" s="9" t="s">
        <v>451</v>
      </c>
      <c r="N86" s="102"/>
      <c r="O86" s="103"/>
      <c r="P86" s="103"/>
      <c r="R86" s="107"/>
      <c r="S86" s="24"/>
    </row>
    <row r="87" spans="2:19" x14ac:dyDescent="0.3">
      <c r="B87" s="4" t="s">
        <v>385</v>
      </c>
      <c r="C87" s="9" t="s">
        <v>81</v>
      </c>
      <c r="D87" s="9"/>
      <c r="E87" s="108">
        <v>1394515</v>
      </c>
      <c r="F87" s="108">
        <v>205918</v>
      </c>
      <c r="G87" s="23"/>
      <c r="H87" s="109">
        <v>6.7721860157926939</v>
      </c>
      <c r="I87" s="9" t="s">
        <v>450</v>
      </c>
      <c r="J87" s="23"/>
      <c r="K87" s="108">
        <v>1223341</v>
      </c>
      <c r="L87" s="110">
        <v>0.13992337377722155</v>
      </c>
      <c r="M87" s="9" t="s">
        <v>453</v>
      </c>
      <c r="N87" s="102"/>
      <c r="O87" s="103"/>
      <c r="P87" s="103"/>
      <c r="R87" s="107"/>
      <c r="S87" s="24"/>
    </row>
    <row r="88" spans="2:19" x14ac:dyDescent="0.3">
      <c r="B88" s="4" t="s">
        <v>386</v>
      </c>
      <c r="C88" s="9" t="s">
        <v>82</v>
      </c>
      <c r="D88" s="9"/>
      <c r="E88" s="108">
        <v>881791</v>
      </c>
      <c r="F88" s="108">
        <v>29980</v>
      </c>
      <c r="G88" s="23"/>
      <c r="H88" s="109">
        <v>29.412641761174115</v>
      </c>
      <c r="I88" s="9" t="s">
        <v>452</v>
      </c>
      <c r="J88" s="23"/>
      <c r="K88" s="108">
        <v>776733</v>
      </c>
      <c r="L88" s="110">
        <v>0.13525625922936196</v>
      </c>
      <c r="M88" s="9" t="s">
        <v>453</v>
      </c>
      <c r="N88" s="102"/>
      <c r="O88" s="103"/>
      <c r="P88" s="103"/>
      <c r="R88" s="107"/>
      <c r="S88" s="24"/>
    </row>
    <row r="89" spans="2:19" x14ac:dyDescent="0.3">
      <c r="B89" s="4" t="s">
        <v>387</v>
      </c>
      <c r="C89" s="9" t="s">
        <v>83</v>
      </c>
      <c r="D89" s="9"/>
      <c r="E89" s="108">
        <v>1013400</v>
      </c>
      <c r="F89" s="108">
        <v>111953</v>
      </c>
      <c r="G89" s="23"/>
      <c r="H89" s="109">
        <v>9.05201289826981</v>
      </c>
      <c r="I89" s="9" t="s">
        <v>457</v>
      </c>
      <c r="J89" s="23"/>
      <c r="K89" s="108">
        <v>893889</v>
      </c>
      <c r="L89" s="110">
        <v>0.13369780811711521</v>
      </c>
      <c r="M89" s="9" t="s">
        <v>453</v>
      </c>
      <c r="N89" s="102"/>
      <c r="O89" s="103"/>
      <c r="P89" s="103"/>
      <c r="R89" s="107"/>
      <c r="S89" s="24"/>
    </row>
    <row r="90" spans="2:19" x14ac:dyDescent="0.3">
      <c r="B90" s="4" t="s">
        <v>388</v>
      </c>
      <c r="C90" s="9" t="s">
        <v>84</v>
      </c>
      <c r="D90" s="9"/>
      <c r="E90" s="108">
        <v>336744</v>
      </c>
      <c r="F90" s="108">
        <v>17453</v>
      </c>
      <c r="G90" s="23"/>
      <c r="H90" s="109">
        <v>19.294333352432247</v>
      </c>
      <c r="I90" s="9" t="s">
        <v>452</v>
      </c>
      <c r="J90" s="23"/>
      <c r="K90" s="108">
        <v>337512</v>
      </c>
      <c r="L90" s="110">
        <v>-2.2754746497902299E-3</v>
      </c>
      <c r="M90" s="9" t="s">
        <v>456</v>
      </c>
      <c r="N90" s="102"/>
      <c r="O90" s="103"/>
      <c r="P90" s="103"/>
      <c r="R90" s="107"/>
      <c r="S90" s="24"/>
    </row>
    <row r="91" spans="2:19" x14ac:dyDescent="0.3">
      <c r="B91" s="4" t="s">
        <v>389</v>
      </c>
      <c r="C91" s="9" t="s">
        <v>85</v>
      </c>
      <c r="D91" s="9"/>
      <c r="E91" s="108">
        <v>252383</v>
      </c>
      <c r="F91" s="108">
        <v>117089</v>
      </c>
      <c r="G91" s="23"/>
      <c r="H91" s="109">
        <v>2.1554800194723671</v>
      </c>
      <c r="I91" s="9" t="s">
        <v>454</v>
      </c>
      <c r="J91" s="23"/>
      <c r="K91" s="108">
        <v>202744</v>
      </c>
      <c r="L91" s="110">
        <v>0.24483585210906364</v>
      </c>
      <c r="M91" s="9" t="s">
        <v>451</v>
      </c>
      <c r="N91" s="102"/>
      <c r="O91" s="103"/>
      <c r="P91" s="103"/>
      <c r="R91" s="107"/>
      <c r="S91" s="24"/>
    </row>
    <row r="92" spans="2:19" x14ac:dyDescent="0.3">
      <c r="B92" s="4" t="s">
        <v>390</v>
      </c>
      <c r="C92" s="9" t="s">
        <v>86</v>
      </c>
      <c r="D92" s="9"/>
      <c r="E92" s="108">
        <v>740227</v>
      </c>
      <c r="F92" s="108">
        <v>52765</v>
      </c>
      <c r="G92" s="23"/>
      <c r="H92" s="109">
        <v>14.028750118449731</v>
      </c>
      <c r="I92" s="9" t="s">
        <v>452</v>
      </c>
      <c r="J92" s="23"/>
      <c r="K92" s="108">
        <v>563375</v>
      </c>
      <c r="L92" s="110">
        <v>0.31391524295540268</v>
      </c>
      <c r="M92" s="9" t="s">
        <v>451</v>
      </c>
      <c r="N92" s="102"/>
      <c r="O92" s="103"/>
      <c r="P92" s="103"/>
      <c r="R92" s="107"/>
      <c r="S92" s="24"/>
    </row>
    <row r="93" spans="2:19" x14ac:dyDescent="0.3">
      <c r="B93" s="4" t="s">
        <v>391</v>
      </c>
      <c r="C93" s="9" t="s">
        <v>87</v>
      </c>
      <c r="D93" s="9"/>
      <c r="E93" s="108">
        <v>231598</v>
      </c>
      <c r="F93" s="108">
        <v>42733.189163000003</v>
      </c>
      <c r="G93" s="23"/>
      <c r="H93" s="109">
        <v>5.4196282687117163</v>
      </c>
      <c r="I93" s="9" t="s">
        <v>450</v>
      </c>
      <c r="J93" s="23"/>
      <c r="K93" s="108">
        <v>196143</v>
      </c>
      <c r="L93" s="110">
        <v>0.18076097541079722</v>
      </c>
      <c r="M93" s="9" t="s">
        <v>453</v>
      </c>
      <c r="N93" s="102"/>
      <c r="O93" s="103"/>
      <c r="P93" s="103"/>
      <c r="R93" s="107"/>
      <c r="S93" s="24"/>
    </row>
    <row r="94" spans="2:19" x14ac:dyDescent="0.3">
      <c r="B94" s="4" t="s">
        <v>392</v>
      </c>
      <c r="C94" s="9" t="s">
        <v>88</v>
      </c>
      <c r="D94" s="9"/>
      <c r="E94" s="108">
        <v>313929</v>
      </c>
      <c r="F94" s="108">
        <v>39090</v>
      </c>
      <c r="G94" s="23"/>
      <c r="H94" s="109">
        <v>8.0309286262471229</v>
      </c>
      <c r="I94" s="9" t="s">
        <v>457</v>
      </c>
      <c r="J94" s="23"/>
      <c r="K94" s="108">
        <v>348189</v>
      </c>
      <c r="L94" s="110">
        <v>-9.8394837286646039E-2</v>
      </c>
      <c r="M94" s="9" t="s">
        <v>456</v>
      </c>
      <c r="N94" s="102"/>
      <c r="O94" s="103"/>
      <c r="P94" s="103"/>
      <c r="R94" s="107"/>
      <c r="S94" s="24"/>
    </row>
    <row r="95" spans="2:19" x14ac:dyDescent="0.3">
      <c r="B95" s="4" t="s">
        <v>393</v>
      </c>
      <c r="C95" s="9" t="s">
        <v>89</v>
      </c>
      <c r="D95" s="9"/>
      <c r="E95" s="108">
        <v>304197</v>
      </c>
      <c r="F95" s="108">
        <v>32363</v>
      </c>
      <c r="G95" s="23"/>
      <c r="H95" s="109">
        <v>9.3995303278435252</v>
      </c>
      <c r="I95" s="9" t="s">
        <v>457</v>
      </c>
      <c r="J95" s="23"/>
      <c r="K95" s="108">
        <v>287151</v>
      </c>
      <c r="L95" s="110">
        <v>5.9362495690420722E-2</v>
      </c>
      <c r="M95" s="9" t="s">
        <v>456</v>
      </c>
      <c r="N95" s="102"/>
      <c r="O95" s="103"/>
      <c r="P95" s="103"/>
      <c r="R95" s="107"/>
      <c r="S95" s="24"/>
    </row>
    <row r="96" spans="2:19" x14ac:dyDescent="0.3">
      <c r="B96" s="4" t="s">
        <v>394</v>
      </c>
      <c r="C96" s="9" t="s">
        <v>90</v>
      </c>
      <c r="D96" s="9"/>
      <c r="E96" s="108">
        <v>265119</v>
      </c>
      <c r="F96" s="108">
        <v>39375</v>
      </c>
      <c r="G96" s="23"/>
      <c r="H96" s="109">
        <v>6.7331809523809527</v>
      </c>
      <c r="I96" s="9" t="s">
        <v>450</v>
      </c>
      <c r="J96" s="23"/>
      <c r="K96" s="108">
        <v>247793</v>
      </c>
      <c r="L96" s="110">
        <v>6.9921264926773558E-2</v>
      </c>
      <c r="M96" s="9" t="s">
        <v>456</v>
      </c>
      <c r="N96" s="102"/>
      <c r="O96" s="103"/>
      <c r="P96" s="103"/>
      <c r="R96" s="107"/>
      <c r="S96" s="24"/>
    </row>
    <row r="97" spans="2:19" x14ac:dyDescent="0.3">
      <c r="B97" s="4" t="s">
        <v>395</v>
      </c>
      <c r="C97" s="9" t="s">
        <v>91</v>
      </c>
      <c r="D97" s="9"/>
      <c r="E97" s="108">
        <v>314573</v>
      </c>
      <c r="F97" s="108">
        <v>38918</v>
      </c>
      <c r="G97" s="23"/>
      <c r="H97" s="109">
        <v>8.0829693201089476</v>
      </c>
      <c r="I97" s="9" t="s">
        <v>457</v>
      </c>
      <c r="J97" s="23"/>
      <c r="K97" s="108">
        <v>242714</v>
      </c>
      <c r="L97" s="110">
        <v>0.29606450390171146</v>
      </c>
      <c r="M97" s="9" t="s">
        <v>451</v>
      </c>
      <c r="N97" s="102"/>
      <c r="O97" s="103"/>
      <c r="P97" s="103"/>
      <c r="R97" s="107"/>
      <c r="S97" s="24"/>
    </row>
    <row r="98" spans="2:19" x14ac:dyDescent="0.3">
      <c r="B98" s="4" t="s">
        <v>396</v>
      </c>
      <c r="C98" s="9" t="s">
        <v>92</v>
      </c>
      <c r="D98" s="9"/>
      <c r="E98" s="108">
        <v>390996</v>
      </c>
      <c r="F98" s="108">
        <v>70089</v>
      </c>
      <c r="G98" s="23"/>
      <c r="H98" s="109">
        <v>5.5785643966956302</v>
      </c>
      <c r="I98" s="9" t="s">
        <v>450</v>
      </c>
      <c r="J98" s="23"/>
      <c r="K98" s="108">
        <v>303512</v>
      </c>
      <c r="L98" s="110">
        <v>0.28823901526134055</v>
      </c>
      <c r="M98" s="9" t="s">
        <v>451</v>
      </c>
      <c r="N98" s="102"/>
      <c r="O98" s="103"/>
      <c r="P98" s="103"/>
      <c r="R98" s="107"/>
      <c r="S98" s="24"/>
    </row>
    <row r="99" spans="2:19" x14ac:dyDescent="0.3">
      <c r="B99" s="4" t="s">
        <v>397</v>
      </c>
      <c r="C99" s="9" t="s">
        <v>93</v>
      </c>
      <c r="D99" s="9"/>
      <c r="E99" s="108">
        <v>276602</v>
      </c>
      <c r="F99" s="108">
        <v>51169</v>
      </c>
      <c r="G99" s="23"/>
      <c r="H99" s="109">
        <v>5.4056557681408668</v>
      </c>
      <c r="I99" s="9" t="s">
        <v>450</v>
      </c>
      <c r="J99" s="23"/>
      <c r="K99" s="108">
        <v>313587</v>
      </c>
      <c r="L99" s="110">
        <v>-0.11794175141188888</v>
      </c>
      <c r="M99" s="9" t="s">
        <v>456</v>
      </c>
      <c r="N99" s="102"/>
      <c r="O99" s="103"/>
      <c r="P99" s="103"/>
      <c r="R99" s="107"/>
      <c r="S99" s="24"/>
    </row>
    <row r="100" spans="2:19" x14ac:dyDescent="0.3">
      <c r="B100" s="4" t="s">
        <v>398</v>
      </c>
      <c r="C100" s="9" t="s">
        <v>94</v>
      </c>
      <c r="D100" s="9"/>
      <c r="E100" s="108">
        <v>557827</v>
      </c>
      <c r="F100" s="108">
        <v>147503.70000000001</v>
      </c>
      <c r="G100" s="23"/>
      <c r="H100" s="109">
        <v>3.7817831010340757</v>
      </c>
      <c r="I100" s="9" t="s">
        <v>454</v>
      </c>
      <c r="J100" s="23"/>
      <c r="K100" s="108">
        <v>486591</v>
      </c>
      <c r="L100" s="110">
        <v>0.14639810436280162</v>
      </c>
      <c r="M100" s="9" t="s">
        <v>453</v>
      </c>
      <c r="N100" s="102"/>
      <c r="O100" s="103"/>
      <c r="P100" s="103"/>
      <c r="R100" s="107"/>
      <c r="S100" s="24"/>
    </row>
    <row r="101" spans="2:19" x14ac:dyDescent="0.3">
      <c r="B101" s="4" t="s">
        <v>399</v>
      </c>
      <c r="C101" s="9" t="s">
        <v>95</v>
      </c>
      <c r="D101" s="9"/>
      <c r="E101" s="108">
        <v>405327</v>
      </c>
      <c r="F101" s="108">
        <v>123993</v>
      </c>
      <c r="G101" s="23"/>
      <c r="H101" s="109">
        <v>3.2689506665698871</v>
      </c>
      <c r="I101" s="9" t="s">
        <v>454</v>
      </c>
      <c r="J101" s="23"/>
      <c r="K101" s="108">
        <v>393051</v>
      </c>
      <c r="L101" s="110">
        <v>3.1232588137417281E-2</v>
      </c>
      <c r="M101" s="9" t="s">
        <v>456</v>
      </c>
      <c r="N101" s="102"/>
      <c r="O101" s="103"/>
      <c r="P101" s="103"/>
      <c r="R101" s="107"/>
      <c r="S101" s="24"/>
    </row>
    <row r="102" spans="2:19" x14ac:dyDescent="0.3">
      <c r="B102" s="4" t="s">
        <v>400</v>
      </c>
      <c r="C102" s="9" t="s">
        <v>96</v>
      </c>
      <c r="D102" s="9"/>
      <c r="E102" s="108">
        <v>453291</v>
      </c>
      <c r="F102" s="108">
        <v>159341</v>
      </c>
      <c r="G102" s="23"/>
      <c r="H102" s="109">
        <v>2.8447857111477899</v>
      </c>
      <c r="I102" s="9" t="s">
        <v>454</v>
      </c>
      <c r="J102" s="23"/>
      <c r="K102" s="108">
        <v>425257</v>
      </c>
      <c r="L102" s="110">
        <v>6.5922489224163272E-2</v>
      </c>
      <c r="M102" s="9" t="s">
        <v>456</v>
      </c>
      <c r="N102" s="102"/>
      <c r="O102" s="103"/>
      <c r="P102" s="103"/>
      <c r="R102" s="107"/>
      <c r="S102" s="24"/>
    </row>
    <row r="103" spans="2:19" x14ac:dyDescent="0.3">
      <c r="B103" s="4" t="s">
        <v>401</v>
      </c>
      <c r="C103" s="9" t="s">
        <v>97</v>
      </c>
      <c r="D103" s="9"/>
      <c r="E103" s="108">
        <v>706137</v>
      </c>
      <c r="F103" s="108">
        <v>38955</v>
      </c>
      <c r="G103" s="23"/>
      <c r="H103" s="109">
        <v>18.126992683866</v>
      </c>
      <c r="I103" s="9" t="s">
        <v>452</v>
      </c>
      <c r="J103" s="23"/>
      <c r="K103" s="108">
        <v>572059</v>
      </c>
      <c r="L103" s="110">
        <v>0.23437792255693907</v>
      </c>
      <c r="M103" s="9" t="s">
        <v>451</v>
      </c>
      <c r="N103" s="102"/>
      <c r="O103" s="103"/>
      <c r="P103" s="103"/>
      <c r="R103" s="107"/>
      <c r="S103" s="24"/>
    </row>
    <row r="104" spans="2:19" x14ac:dyDescent="0.3">
      <c r="B104" s="4" t="s">
        <v>402</v>
      </c>
      <c r="C104" s="9" t="s">
        <v>98</v>
      </c>
      <c r="D104" s="9"/>
      <c r="E104" s="108">
        <v>399411</v>
      </c>
      <c r="F104" s="108">
        <v>98973</v>
      </c>
      <c r="G104" s="23"/>
      <c r="H104" s="109">
        <v>4.035555151404929</v>
      </c>
      <c r="I104" s="9" t="s">
        <v>450</v>
      </c>
      <c r="J104" s="23"/>
      <c r="K104" s="108">
        <v>343997</v>
      </c>
      <c r="L104" s="110">
        <v>0.16108861414489078</v>
      </c>
      <c r="M104" s="9" t="s">
        <v>453</v>
      </c>
      <c r="N104" s="102"/>
      <c r="O104" s="103"/>
      <c r="P104" s="103"/>
      <c r="R104" s="107"/>
      <c r="S104" s="24"/>
    </row>
    <row r="105" spans="2:19" x14ac:dyDescent="0.3">
      <c r="B105" s="4" t="s">
        <v>403</v>
      </c>
      <c r="C105" s="9" t="s">
        <v>99</v>
      </c>
      <c r="D105" s="9"/>
      <c r="E105" s="108">
        <v>252154</v>
      </c>
      <c r="F105" s="108">
        <v>83917</v>
      </c>
      <c r="G105" s="23"/>
      <c r="H105" s="109">
        <v>3.0048023642408572</v>
      </c>
      <c r="I105" s="9" t="s">
        <v>454</v>
      </c>
      <c r="J105" s="23"/>
      <c r="K105" s="108">
        <v>185480</v>
      </c>
      <c r="L105" s="110">
        <v>0.35946732801380205</v>
      </c>
      <c r="M105" s="9" t="s">
        <v>451</v>
      </c>
      <c r="N105" s="102"/>
      <c r="O105" s="103"/>
      <c r="P105" s="103"/>
    </row>
    <row r="106" spans="2:19" x14ac:dyDescent="0.3">
      <c r="R106" s="107"/>
      <c r="S106" s="24"/>
    </row>
    <row r="107" spans="2:19" x14ac:dyDescent="0.3">
      <c r="R107" s="111"/>
      <c r="S107" s="24"/>
    </row>
    <row r="108" spans="2:19" x14ac:dyDescent="0.3">
      <c r="R108" s="111"/>
      <c r="S108" s="24"/>
    </row>
    <row r="109" spans="2:19" x14ac:dyDescent="0.3">
      <c r="R109" s="111"/>
      <c r="S109" s="24"/>
    </row>
    <row r="110" spans="2:19" x14ac:dyDescent="0.3">
      <c r="R110" s="111"/>
      <c r="S110" s="24"/>
    </row>
    <row r="111" spans="2:19" x14ac:dyDescent="0.3">
      <c r="R111" s="111"/>
      <c r="S111" s="24"/>
    </row>
    <row r="112" spans="2:19" x14ac:dyDescent="0.3">
      <c r="R112" s="111"/>
      <c r="S112" s="24"/>
    </row>
    <row r="113" spans="18:19" x14ac:dyDescent="0.3">
      <c r="R113" s="111"/>
      <c r="S113" s="24"/>
    </row>
    <row r="114" spans="18:19" x14ac:dyDescent="0.3">
      <c r="R114" s="111"/>
      <c r="S114" s="24"/>
    </row>
    <row r="115" spans="18:19" x14ac:dyDescent="0.3">
      <c r="R115" s="1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Employees by Major Agency</vt:lpstr>
      <vt:lpstr>Total Spending</vt:lpstr>
      <vt:lpstr>Per Capita Spending</vt:lpstr>
      <vt:lpstr>Public vs Private Spending</vt:lpstr>
      <vt:lpstr>Spending by Public Agency</vt:lpstr>
      <vt:lpstr>Volunteers</vt:lpstr>
      <vt:lpstr>City Population Stats</vt:lpstr>
    </vt:vector>
  </TitlesOfParts>
  <Company>TPLGIS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Klein</dc:creator>
  <cp:lastModifiedBy>Will Klein</cp:lastModifiedBy>
  <dcterms:created xsi:type="dcterms:W3CDTF">2021-05-18T13:30:16Z</dcterms:created>
  <dcterms:modified xsi:type="dcterms:W3CDTF">2021-05-25T23:43:52Z</dcterms:modified>
</cp:coreProperties>
</file>