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4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ZAHWA\Downloads\"/>
    </mc:Choice>
  </mc:AlternateContent>
  <bookViews>
    <workbookView xWindow="0" yWindow="0" windowWidth="20490" windowHeight="7650" tabRatio="733" firstSheet="1" activeTab="5"/>
  </bookViews>
  <sheets>
    <sheet name="Soal" sheetId="2" r:id="rId1"/>
    <sheet name="Jawaban SI-42-01" sheetId="6" r:id="rId2"/>
    <sheet name="Jawaban SI-42-02" sheetId="7" r:id="rId3"/>
    <sheet name="Jawaban SI-42-03" sheetId="8" r:id="rId4"/>
    <sheet name="Jawaban SI-42-04" sheetId="9" r:id="rId5"/>
    <sheet name="Jawaban SI-42-05" sheetId="10" r:id="rId6"/>
    <sheet name="GRAFIK PERBANDINGAN" sheetId="11" r:id="rId7"/>
  </sheets>
  <definedNames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'Jawaban SI-42-02'!$L$2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9" l="1"/>
  <c r="F22" i="9"/>
  <c r="H22" i="9"/>
  <c r="J22" i="9"/>
  <c r="L22" i="9"/>
  <c r="T40" i="9" l="1"/>
  <c r="U37" i="10"/>
  <c r="U36" i="10"/>
  <c r="U36" i="9"/>
  <c r="U41" i="9" s="1"/>
  <c r="S37" i="10"/>
  <c r="S36" i="10"/>
  <c r="S36" i="9"/>
  <c r="R37" i="10"/>
  <c r="R38" i="10"/>
  <c r="T38" i="10" s="1"/>
  <c r="R39" i="10"/>
  <c r="R36" i="10"/>
  <c r="R36" i="9"/>
  <c r="T40" i="8"/>
  <c r="U37" i="9"/>
  <c r="U38" i="9"/>
  <c r="U36" i="8"/>
  <c r="U41" i="8" s="1"/>
  <c r="S37" i="9"/>
  <c r="R37" i="9"/>
  <c r="R38" i="9"/>
  <c r="S38" i="9" s="1"/>
  <c r="R39" i="9"/>
  <c r="R36" i="8"/>
  <c r="S36" i="8" s="1"/>
  <c r="U37" i="8"/>
  <c r="U38" i="8"/>
  <c r="R37" i="8"/>
  <c r="S37" i="8" s="1"/>
  <c r="R38" i="8"/>
  <c r="S38" i="8" s="1"/>
  <c r="R39" i="8"/>
  <c r="R37" i="7"/>
  <c r="S37" i="7" s="1"/>
  <c r="T41" i="7"/>
  <c r="U38" i="7"/>
  <c r="U39" i="7"/>
  <c r="U37" i="7"/>
  <c r="U42" i="7" s="1"/>
  <c r="R40" i="7"/>
  <c r="R38" i="7"/>
  <c r="S38" i="7" s="1"/>
  <c r="R39" i="7"/>
  <c r="S39" i="7" s="1"/>
  <c r="U38" i="10" l="1"/>
  <c r="U41" i="10" s="1"/>
  <c r="T40" i="10"/>
  <c r="S38" i="10"/>
  <c r="U7" i="9"/>
  <c r="T7" i="8"/>
  <c r="R8" i="10"/>
  <c r="Q8" i="10"/>
  <c r="U7" i="10"/>
  <c r="T7" i="10"/>
  <c r="S7" i="10"/>
  <c r="U6" i="10"/>
  <c r="T6" i="10"/>
  <c r="S6" i="10"/>
  <c r="U5" i="10"/>
  <c r="T5" i="10"/>
  <c r="S5" i="10"/>
  <c r="U4" i="10"/>
  <c r="T4" i="10"/>
  <c r="S4" i="10"/>
  <c r="U3" i="10"/>
  <c r="T3" i="10"/>
  <c r="S3" i="10"/>
  <c r="U2" i="10"/>
  <c r="T2" i="10"/>
  <c r="S2" i="10"/>
  <c r="R8" i="9"/>
  <c r="Q8" i="9"/>
  <c r="S7" i="9"/>
  <c r="U6" i="9"/>
  <c r="T6" i="9"/>
  <c r="S6" i="9"/>
  <c r="U5" i="9"/>
  <c r="T5" i="9"/>
  <c r="S5" i="9"/>
  <c r="U4" i="9"/>
  <c r="T4" i="9"/>
  <c r="S4" i="9"/>
  <c r="U3" i="9"/>
  <c r="T3" i="9"/>
  <c r="S3" i="9"/>
  <c r="U2" i="9"/>
  <c r="T2" i="9"/>
  <c r="S2" i="9"/>
  <c r="Q8" i="8"/>
  <c r="U7" i="8"/>
  <c r="S7" i="8"/>
  <c r="U6" i="8"/>
  <c r="T6" i="8"/>
  <c r="S6" i="8"/>
  <c r="U5" i="8"/>
  <c r="T5" i="8"/>
  <c r="S5" i="8"/>
  <c r="U4" i="8"/>
  <c r="T4" i="8"/>
  <c r="S4" i="8"/>
  <c r="U3" i="8"/>
  <c r="T3" i="8"/>
  <c r="S3" i="8"/>
  <c r="U2" i="8"/>
  <c r="T2" i="8"/>
  <c r="S2" i="8"/>
  <c r="R8" i="7"/>
  <c r="Q8" i="7"/>
  <c r="U7" i="7"/>
  <c r="T7" i="7"/>
  <c r="S7" i="7"/>
  <c r="U6" i="7"/>
  <c r="T6" i="7"/>
  <c r="S6" i="7"/>
  <c r="U5" i="7"/>
  <c r="T5" i="7"/>
  <c r="S5" i="7"/>
  <c r="U4" i="7"/>
  <c r="T4" i="7"/>
  <c r="S4" i="7"/>
  <c r="U3" i="7"/>
  <c r="T3" i="7"/>
  <c r="S3" i="7"/>
  <c r="U2" i="7"/>
  <c r="T2" i="7"/>
  <c r="S2" i="7"/>
  <c r="U8" i="10" l="1"/>
  <c r="S8" i="10"/>
  <c r="T8" i="10"/>
  <c r="T7" i="9"/>
  <c r="T8" i="9" s="1"/>
  <c r="S8" i="9"/>
  <c r="U8" i="9"/>
  <c r="S8" i="8"/>
  <c r="R8" i="8"/>
  <c r="T8" i="8"/>
  <c r="U8" i="8"/>
  <c r="S8" i="7"/>
  <c r="U8" i="7"/>
  <c r="T8" i="7"/>
  <c r="R8" i="6"/>
  <c r="Q8" i="6"/>
  <c r="U3" i="6"/>
  <c r="U4" i="6"/>
  <c r="U5" i="6"/>
  <c r="U6" i="6"/>
  <c r="U7" i="6"/>
  <c r="U2" i="6"/>
  <c r="T3" i="6"/>
  <c r="T4" i="6"/>
  <c r="T5" i="6"/>
  <c r="T6" i="6"/>
  <c r="T7" i="6"/>
  <c r="T2" i="6"/>
  <c r="S3" i="6"/>
  <c r="S4" i="6"/>
  <c r="S5" i="6"/>
  <c r="S6" i="6"/>
  <c r="S7" i="6"/>
  <c r="S2" i="6"/>
  <c r="B23" i="10"/>
  <c r="N22" i="10"/>
  <c r="J23" i="10"/>
  <c r="C22" i="10" l="1"/>
  <c r="C20" i="10"/>
  <c r="C18" i="10"/>
  <c r="C16" i="10"/>
  <c r="C14" i="10"/>
  <c r="C12" i="10"/>
  <c r="C10" i="10"/>
  <c r="C8" i="10"/>
  <c r="C6" i="10"/>
  <c r="C4" i="10"/>
  <c r="C2" i="10"/>
  <c r="C21" i="10"/>
  <c r="C19" i="10"/>
  <c r="C17" i="10"/>
  <c r="C15" i="10"/>
  <c r="C13" i="10"/>
  <c r="C11" i="10"/>
  <c r="C9" i="10"/>
  <c r="C7" i="10"/>
  <c r="C5" i="10"/>
  <c r="C3" i="10"/>
  <c r="K13" i="10"/>
  <c r="K11" i="10"/>
  <c r="K9" i="10"/>
  <c r="K7" i="10"/>
  <c r="K5" i="10"/>
  <c r="K3" i="10"/>
  <c r="K22" i="10"/>
  <c r="K20" i="10"/>
  <c r="K18" i="10"/>
  <c r="K16" i="10"/>
  <c r="K14" i="10"/>
  <c r="K12" i="10"/>
  <c r="K10" i="10"/>
  <c r="K8" i="10"/>
  <c r="K6" i="10"/>
  <c r="K4" i="10"/>
  <c r="K2" i="10"/>
  <c r="K21" i="10"/>
  <c r="K19" i="10"/>
  <c r="K17" i="10"/>
  <c r="K15" i="10"/>
  <c r="T8" i="6"/>
  <c r="S8" i="6"/>
  <c r="U8" i="6"/>
  <c r="B24" i="10" l="1"/>
  <c r="J24" i="10"/>
  <c r="N21" i="10"/>
  <c r="N2" i="10"/>
  <c r="B21" i="8"/>
  <c r="D21" i="8"/>
  <c r="F21" i="8"/>
  <c r="H21" i="8"/>
  <c r="J21" i="8"/>
  <c r="L21" i="8"/>
  <c r="G7" i="8" l="1"/>
  <c r="G5" i="8"/>
  <c r="G3" i="8"/>
  <c r="G14" i="8"/>
  <c r="G12" i="8"/>
  <c r="G10" i="8"/>
  <c r="G19" i="8"/>
  <c r="G17" i="8"/>
  <c r="G15" i="8"/>
  <c r="G13" i="8"/>
  <c r="G11" i="8"/>
  <c r="G9" i="8"/>
  <c r="F22" i="8" s="1"/>
  <c r="G8" i="8"/>
  <c r="G6" i="8"/>
  <c r="G4" i="8"/>
  <c r="G2" i="8"/>
  <c r="G20" i="8"/>
  <c r="G18" i="8"/>
  <c r="G16" i="8"/>
  <c r="M20" i="8"/>
  <c r="M18" i="8"/>
  <c r="M16" i="8"/>
  <c r="M14" i="8"/>
  <c r="M12" i="8"/>
  <c r="M10" i="8"/>
  <c r="M8" i="8"/>
  <c r="M3" i="8"/>
  <c r="M11" i="8"/>
  <c r="M9" i="8"/>
  <c r="M7" i="8"/>
  <c r="M5" i="8"/>
  <c r="M6" i="8"/>
  <c r="M19" i="8"/>
  <c r="M17" i="8"/>
  <c r="M15" i="8"/>
  <c r="M13" i="8"/>
  <c r="M4" i="8"/>
  <c r="M2" i="8"/>
  <c r="E20" i="8"/>
  <c r="E18" i="8"/>
  <c r="E16" i="8"/>
  <c r="E14" i="8"/>
  <c r="E12" i="8"/>
  <c r="E10" i="8"/>
  <c r="E8" i="8"/>
  <c r="E7" i="8"/>
  <c r="E5" i="8"/>
  <c r="E3" i="8"/>
  <c r="E13" i="8"/>
  <c r="E6" i="8"/>
  <c r="E4" i="8"/>
  <c r="E2" i="8"/>
  <c r="E19" i="8"/>
  <c r="E17" i="8"/>
  <c r="E15" i="8"/>
  <c r="E11" i="8"/>
  <c r="E9" i="8"/>
  <c r="K6" i="8"/>
  <c r="K4" i="8"/>
  <c r="K2" i="8"/>
  <c r="K7" i="8"/>
  <c r="K5" i="8"/>
  <c r="K19" i="8"/>
  <c r="K20" i="8"/>
  <c r="K18" i="8"/>
  <c r="K16" i="8"/>
  <c r="K14" i="8"/>
  <c r="K12" i="8"/>
  <c r="K10" i="8"/>
  <c r="K8" i="8"/>
  <c r="K3" i="8"/>
  <c r="K17" i="8"/>
  <c r="K15" i="8"/>
  <c r="K13" i="8"/>
  <c r="K11" i="8"/>
  <c r="K9" i="8"/>
  <c r="C8" i="8"/>
  <c r="C6" i="8"/>
  <c r="C4" i="8"/>
  <c r="C2" i="8"/>
  <c r="B22" i="8" s="1"/>
  <c r="C3" i="8"/>
  <c r="C17" i="8"/>
  <c r="C20" i="8"/>
  <c r="C18" i="8"/>
  <c r="C16" i="8"/>
  <c r="C14" i="8"/>
  <c r="C12" i="8"/>
  <c r="C10" i="8"/>
  <c r="C7" i="8"/>
  <c r="C5" i="8"/>
  <c r="C19" i="8"/>
  <c r="C15" i="8"/>
  <c r="C13" i="8"/>
  <c r="C11" i="8"/>
  <c r="C9" i="8"/>
  <c r="I19" i="8"/>
  <c r="I17" i="8"/>
  <c r="I15" i="8"/>
  <c r="I13" i="8"/>
  <c r="I11" i="8"/>
  <c r="I9" i="8"/>
  <c r="I4" i="8"/>
  <c r="I2" i="8"/>
  <c r="I14" i="8"/>
  <c r="I5" i="8"/>
  <c r="I3" i="8"/>
  <c r="I6" i="8"/>
  <c r="I8" i="8"/>
  <c r="I10" i="8"/>
  <c r="I20" i="8"/>
  <c r="I18" i="8"/>
  <c r="I16" i="8"/>
  <c r="I12" i="8"/>
  <c r="I7" i="8"/>
  <c r="N21" i="7"/>
  <c r="N6" i="7"/>
  <c r="N7" i="7"/>
  <c r="N8" i="7"/>
  <c r="N9" i="7"/>
  <c r="N10" i="7"/>
  <c r="N11" i="7"/>
  <c r="N12" i="7"/>
  <c r="N13" i="7"/>
  <c r="N14" i="7"/>
  <c r="N15" i="7"/>
  <c r="N16" i="7"/>
  <c r="N17" i="7"/>
  <c r="N18" i="7"/>
  <c r="N19" i="7"/>
  <c r="N20" i="7"/>
  <c r="N5" i="7"/>
  <c r="N4" i="7"/>
  <c r="L23" i="10"/>
  <c r="H23" i="10"/>
  <c r="F23" i="10"/>
  <c r="D23" i="10"/>
  <c r="N20" i="10"/>
  <c r="N19" i="10"/>
  <c r="N18" i="10"/>
  <c r="N17" i="10"/>
  <c r="N16" i="10"/>
  <c r="N15" i="10"/>
  <c r="N14" i="10"/>
  <c r="N13" i="10"/>
  <c r="N12" i="10"/>
  <c r="N11" i="10"/>
  <c r="N10" i="10"/>
  <c r="N9" i="10"/>
  <c r="N8" i="10"/>
  <c r="N7" i="10"/>
  <c r="N6" i="10"/>
  <c r="N5" i="10"/>
  <c r="N4" i="10"/>
  <c r="N3" i="10"/>
  <c r="B22" i="9"/>
  <c r="N21" i="9"/>
  <c r="N20" i="9"/>
  <c r="N19" i="9"/>
  <c r="N18" i="9"/>
  <c r="N17" i="9"/>
  <c r="N16" i="9"/>
  <c r="N15" i="9"/>
  <c r="N14" i="9"/>
  <c r="N13" i="9"/>
  <c r="N12" i="9"/>
  <c r="N11" i="9"/>
  <c r="N10" i="9"/>
  <c r="N9" i="9"/>
  <c r="N8" i="9"/>
  <c r="N7" i="9"/>
  <c r="N6" i="9"/>
  <c r="N5" i="9"/>
  <c r="N4" i="9"/>
  <c r="N3" i="9"/>
  <c r="N2" i="9"/>
  <c r="N20" i="8"/>
  <c r="N19" i="8"/>
  <c r="N18" i="8"/>
  <c r="N17" i="8"/>
  <c r="N16" i="8"/>
  <c r="N15" i="8"/>
  <c r="N14" i="8"/>
  <c r="N13" i="8"/>
  <c r="N12" i="8"/>
  <c r="N11" i="8"/>
  <c r="N10" i="8"/>
  <c r="N9" i="8"/>
  <c r="N8" i="8"/>
  <c r="N7" i="8"/>
  <c r="N6" i="8"/>
  <c r="N5" i="8"/>
  <c r="N4" i="8"/>
  <c r="N3" i="8"/>
  <c r="N2" i="8"/>
  <c r="L22" i="7"/>
  <c r="J22" i="7"/>
  <c r="H22" i="7"/>
  <c r="F22" i="7"/>
  <c r="D22" i="7"/>
  <c r="B22" i="7"/>
  <c r="N3" i="7"/>
  <c r="N2" i="7"/>
  <c r="H22" i="6"/>
  <c r="J22" i="6"/>
  <c r="L22" i="6"/>
  <c r="F22" i="6"/>
  <c r="B22" i="6"/>
  <c r="D22" i="6"/>
  <c r="N3" i="6"/>
  <c r="N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20" i="6"/>
  <c r="N21" i="6"/>
  <c r="N2" i="6"/>
  <c r="D22" i="8" l="1"/>
  <c r="J22" i="8"/>
  <c r="H22" i="8"/>
  <c r="L22" i="8"/>
  <c r="G20" i="9"/>
  <c r="G16" i="9"/>
  <c r="G21" i="9"/>
  <c r="G19" i="9"/>
  <c r="G17" i="9"/>
  <c r="G15" i="9"/>
  <c r="G13" i="9"/>
  <c r="G11" i="9"/>
  <c r="G9" i="9"/>
  <c r="G7" i="9"/>
  <c r="G5" i="9"/>
  <c r="G3" i="9"/>
  <c r="G14" i="9"/>
  <c r="G12" i="9"/>
  <c r="G10" i="9"/>
  <c r="G8" i="9"/>
  <c r="G6" i="9"/>
  <c r="G4" i="9"/>
  <c r="G2" i="9"/>
  <c r="G18" i="9"/>
  <c r="I21" i="9"/>
  <c r="I19" i="9"/>
  <c r="I17" i="9"/>
  <c r="I15" i="9"/>
  <c r="I13" i="9"/>
  <c r="I11" i="9"/>
  <c r="I9" i="9"/>
  <c r="I7" i="9"/>
  <c r="I5" i="9"/>
  <c r="I3" i="9"/>
  <c r="I20" i="9"/>
  <c r="I18" i="9"/>
  <c r="I16" i="9"/>
  <c r="I14" i="9"/>
  <c r="I12" i="9"/>
  <c r="I10" i="9"/>
  <c r="I8" i="9"/>
  <c r="I6" i="9"/>
  <c r="I4" i="9"/>
  <c r="I2" i="9"/>
  <c r="H23" i="9" s="1"/>
  <c r="C15" i="9"/>
  <c r="C11" i="9"/>
  <c r="C9" i="9"/>
  <c r="C5" i="9"/>
  <c r="C3" i="9"/>
  <c r="C20" i="9"/>
  <c r="C18" i="9"/>
  <c r="C16" i="9"/>
  <c r="C14" i="9"/>
  <c r="C12" i="9"/>
  <c r="C10" i="9"/>
  <c r="C8" i="9"/>
  <c r="C6" i="9"/>
  <c r="C4" i="9"/>
  <c r="C2" i="9"/>
  <c r="C21" i="9"/>
  <c r="C19" i="9"/>
  <c r="C17" i="9"/>
  <c r="C13" i="9"/>
  <c r="C7" i="9"/>
  <c r="K17" i="9"/>
  <c r="K13" i="9"/>
  <c r="K7" i="9"/>
  <c r="K20" i="9"/>
  <c r="K18" i="9"/>
  <c r="K16" i="9"/>
  <c r="K14" i="9"/>
  <c r="K12" i="9"/>
  <c r="K10" i="9"/>
  <c r="K8" i="9"/>
  <c r="K6" i="9"/>
  <c r="K4" i="9"/>
  <c r="K2" i="9"/>
  <c r="K21" i="9"/>
  <c r="K19" i="9"/>
  <c r="K15" i="9"/>
  <c r="K11" i="9"/>
  <c r="K9" i="9"/>
  <c r="K5" i="9"/>
  <c r="K3" i="9"/>
  <c r="E20" i="9"/>
  <c r="E18" i="9"/>
  <c r="E16" i="9"/>
  <c r="E14" i="9"/>
  <c r="E12" i="9"/>
  <c r="E10" i="9"/>
  <c r="E8" i="9"/>
  <c r="E6" i="9"/>
  <c r="E4" i="9"/>
  <c r="E2" i="9"/>
  <c r="E21" i="9"/>
  <c r="E19" i="9"/>
  <c r="E17" i="9"/>
  <c r="E15" i="9"/>
  <c r="E13" i="9"/>
  <c r="E11" i="9"/>
  <c r="E9" i="9"/>
  <c r="E7" i="9"/>
  <c r="E5" i="9"/>
  <c r="E3" i="9"/>
  <c r="M20" i="9"/>
  <c r="M18" i="9"/>
  <c r="M16" i="9"/>
  <c r="M14" i="9"/>
  <c r="M12" i="9"/>
  <c r="M10" i="9"/>
  <c r="M8" i="9"/>
  <c r="M6" i="9"/>
  <c r="M4" i="9"/>
  <c r="M2" i="9"/>
  <c r="M21" i="9"/>
  <c r="M19" i="9"/>
  <c r="M17" i="9"/>
  <c r="M15" i="9"/>
  <c r="M13" i="9"/>
  <c r="M11" i="9"/>
  <c r="M9" i="9"/>
  <c r="M7" i="9"/>
  <c r="M5" i="9"/>
  <c r="M3" i="9"/>
  <c r="M22" i="10"/>
  <c r="M20" i="10"/>
  <c r="M18" i="10"/>
  <c r="M16" i="10"/>
  <c r="M14" i="10"/>
  <c r="M12" i="10"/>
  <c r="M10" i="10"/>
  <c r="M8" i="10"/>
  <c r="M6" i="10"/>
  <c r="M4" i="10"/>
  <c r="M2" i="10"/>
  <c r="M21" i="10"/>
  <c r="M19" i="10"/>
  <c r="M17" i="10"/>
  <c r="M15" i="10"/>
  <c r="M13" i="10"/>
  <c r="M11" i="10"/>
  <c r="M9" i="10"/>
  <c r="M7" i="10"/>
  <c r="M5" i="10"/>
  <c r="M3" i="10"/>
  <c r="I21" i="10"/>
  <c r="I19" i="10"/>
  <c r="I17" i="10"/>
  <c r="I15" i="10"/>
  <c r="I13" i="10"/>
  <c r="I11" i="10"/>
  <c r="I9" i="10"/>
  <c r="I7" i="10"/>
  <c r="I5" i="10"/>
  <c r="I3" i="10"/>
  <c r="I22" i="10"/>
  <c r="I20" i="10"/>
  <c r="I18" i="10"/>
  <c r="I16" i="10"/>
  <c r="I14" i="10"/>
  <c r="I12" i="10"/>
  <c r="I10" i="10"/>
  <c r="I8" i="10"/>
  <c r="I6" i="10"/>
  <c r="I4" i="10"/>
  <c r="I2" i="10"/>
  <c r="E22" i="10"/>
  <c r="E20" i="10"/>
  <c r="E18" i="10"/>
  <c r="E16" i="10"/>
  <c r="E14" i="10"/>
  <c r="E12" i="10"/>
  <c r="E10" i="10"/>
  <c r="E8" i="10"/>
  <c r="E6" i="10"/>
  <c r="E4" i="10"/>
  <c r="E2" i="10"/>
  <c r="E21" i="10"/>
  <c r="E19" i="10"/>
  <c r="E17" i="10"/>
  <c r="E15" i="10"/>
  <c r="E13" i="10"/>
  <c r="E11" i="10"/>
  <c r="E9" i="10"/>
  <c r="E7" i="10"/>
  <c r="E5" i="10"/>
  <c r="E3" i="10"/>
  <c r="G22" i="10"/>
  <c r="G20" i="10"/>
  <c r="G18" i="10"/>
  <c r="G16" i="10"/>
  <c r="G21" i="10"/>
  <c r="G19" i="10"/>
  <c r="G17" i="10"/>
  <c r="G15" i="10"/>
  <c r="G13" i="10"/>
  <c r="G11" i="10"/>
  <c r="G9" i="10"/>
  <c r="G7" i="10"/>
  <c r="G5" i="10"/>
  <c r="G3" i="10"/>
  <c r="G2" i="10"/>
  <c r="G14" i="10"/>
  <c r="G12" i="10"/>
  <c r="G10" i="10"/>
  <c r="G8" i="10"/>
  <c r="G6" i="10"/>
  <c r="G4" i="10"/>
  <c r="C21" i="7"/>
  <c r="C19" i="7"/>
  <c r="C17" i="7"/>
  <c r="C15" i="7"/>
  <c r="C13" i="7"/>
  <c r="C11" i="7"/>
  <c r="C9" i="7"/>
  <c r="C7" i="7"/>
  <c r="C5" i="7"/>
  <c r="C18" i="7"/>
  <c r="C16" i="7"/>
  <c r="C8" i="7"/>
  <c r="C6" i="7"/>
  <c r="C2" i="7"/>
  <c r="C20" i="7"/>
  <c r="C14" i="7"/>
  <c r="C12" i="7"/>
  <c r="C10" i="7"/>
  <c r="C4" i="7"/>
  <c r="C3" i="7"/>
  <c r="K21" i="7"/>
  <c r="K19" i="7"/>
  <c r="K17" i="7"/>
  <c r="K15" i="7"/>
  <c r="K13" i="7"/>
  <c r="K11" i="7"/>
  <c r="K9" i="7"/>
  <c r="K7" i="7"/>
  <c r="K5" i="7"/>
  <c r="K3" i="7"/>
  <c r="K20" i="7"/>
  <c r="K14" i="7"/>
  <c r="K12" i="7"/>
  <c r="K4" i="7"/>
  <c r="K2" i="7"/>
  <c r="K18" i="7"/>
  <c r="K10" i="7"/>
  <c r="K8" i="7"/>
  <c r="K16" i="7"/>
  <c r="K6" i="7"/>
  <c r="I2" i="7"/>
  <c r="I21" i="7"/>
  <c r="I19" i="7"/>
  <c r="I17" i="7"/>
  <c r="I15" i="7"/>
  <c r="I13" i="7"/>
  <c r="I11" i="7"/>
  <c r="I9" i="7"/>
  <c r="I7" i="7"/>
  <c r="I5" i="7"/>
  <c r="I3" i="7"/>
  <c r="I20" i="7"/>
  <c r="I18" i="7"/>
  <c r="I16" i="7"/>
  <c r="I14" i="7"/>
  <c r="I12" i="7"/>
  <c r="I8" i="7"/>
  <c r="I6" i="7"/>
  <c r="I4" i="7"/>
  <c r="I10" i="7"/>
  <c r="E2" i="7"/>
  <c r="E11" i="7"/>
  <c r="E9" i="7"/>
  <c r="E7" i="7"/>
  <c r="E20" i="7"/>
  <c r="E18" i="7"/>
  <c r="E16" i="7"/>
  <c r="E14" i="7"/>
  <c r="E12" i="7"/>
  <c r="E10" i="7"/>
  <c r="E8" i="7"/>
  <c r="E6" i="7"/>
  <c r="E4" i="7"/>
  <c r="E3" i="7"/>
  <c r="E21" i="7"/>
  <c r="E19" i="7"/>
  <c r="E17" i="7"/>
  <c r="E15" i="7"/>
  <c r="E13" i="7"/>
  <c r="E5" i="7"/>
  <c r="M2" i="7"/>
  <c r="M21" i="7"/>
  <c r="M19" i="7"/>
  <c r="M17" i="7"/>
  <c r="M15" i="7"/>
  <c r="M13" i="7"/>
  <c r="M11" i="7"/>
  <c r="M5" i="7"/>
  <c r="M3" i="7"/>
  <c r="M20" i="7"/>
  <c r="M18" i="7"/>
  <c r="M16" i="7"/>
  <c r="M14" i="7"/>
  <c r="M12" i="7"/>
  <c r="M10" i="7"/>
  <c r="M8" i="7"/>
  <c r="M6" i="7"/>
  <c r="M4" i="7"/>
  <c r="M9" i="7"/>
  <c r="M7" i="7"/>
  <c r="G20" i="7"/>
  <c r="G18" i="7"/>
  <c r="G16" i="7"/>
  <c r="G14" i="7"/>
  <c r="G12" i="7"/>
  <c r="G10" i="7"/>
  <c r="G8" i="7"/>
  <c r="G6" i="7"/>
  <c r="G4" i="7"/>
  <c r="G11" i="7"/>
  <c r="G9" i="7"/>
  <c r="G17" i="7"/>
  <c r="G15" i="7"/>
  <c r="G7" i="7"/>
  <c r="G5" i="7"/>
  <c r="G3" i="7"/>
  <c r="G2" i="7"/>
  <c r="G21" i="7"/>
  <c r="G19" i="7"/>
  <c r="G13" i="7"/>
  <c r="K16" i="6"/>
  <c r="K12" i="6"/>
  <c r="K8" i="6"/>
  <c r="K4" i="6"/>
  <c r="K2" i="6"/>
  <c r="K21" i="6"/>
  <c r="K19" i="6"/>
  <c r="K17" i="6"/>
  <c r="K15" i="6"/>
  <c r="K13" i="6"/>
  <c r="K11" i="6"/>
  <c r="K9" i="6"/>
  <c r="K7" i="6"/>
  <c r="K5" i="6"/>
  <c r="K3" i="6"/>
  <c r="K20" i="6"/>
  <c r="K18" i="6"/>
  <c r="K14" i="6"/>
  <c r="K10" i="6"/>
  <c r="K6" i="6"/>
  <c r="C18" i="6"/>
  <c r="C14" i="6"/>
  <c r="C10" i="6"/>
  <c r="C6" i="6"/>
  <c r="C21" i="6"/>
  <c r="C19" i="6"/>
  <c r="C17" i="6"/>
  <c r="C15" i="6"/>
  <c r="C13" i="6"/>
  <c r="C11" i="6"/>
  <c r="C9" i="6"/>
  <c r="C7" i="6"/>
  <c r="C5" i="6"/>
  <c r="C3" i="6"/>
  <c r="C20" i="6"/>
  <c r="C16" i="6"/>
  <c r="C12" i="6"/>
  <c r="C8" i="6"/>
  <c r="C4" i="6"/>
  <c r="C2" i="6"/>
  <c r="I20" i="6"/>
  <c r="I18" i="6"/>
  <c r="I16" i="6"/>
  <c r="I14" i="6"/>
  <c r="I12" i="6"/>
  <c r="I10" i="6"/>
  <c r="I8" i="6"/>
  <c r="I6" i="6"/>
  <c r="I4" i="6"/>
  <c r="I2" i="6"/>
  <c r="I19" i="6"/>
  <c r="I17" i="6"/>
  <c r="I15" i="6"/>
  <c r="I9" i="6"/>
  <c r="I7" i="6"/>
  <c r="I5" i="6"/>
  <c r="I3" i="6"/>
  <c r="I21" i="6"/>
  <c r="I13" i="6"/>
  <c r="I11" i="6"/>
  <c r="M21" i="6"/>
  <c r="M19" i="6"/>
  <c r="M17" i="6"/>
  <c r="M15" i="6"/>
  <c r="M13" i="6"/>
  <c r="M11" i="6"/>
  <c r="M9" i="6"/>
  <c r="M7" i="6"/>
  <c r="M5" i="6"/>
  <c r="M3" i="6"/>
  <c r="M20" i="6"/>
  <c r="M18" i="6"/>
  <c r="M12" i="6"/>
  <c r="M10" i="6"/>
  <c r="M8" i="6"/>
  <c r="M16" i="6"/>
  <c r="M14" i="6"/>
  <c r="M6" i="6"/>
  <c r="M4" i="6"/>
  <c r="M2" i="6"/>
  <c r="L23" i="6" s="1"/>
  <c r="E21" i="6"/>
  <c r="E19" i="6"/>
  <c r="E17" i="6"/>
  <c r="E15" i="6"/>
  <c r="E13" i="6"/>
  <c r="E11" i="6"/>
  <c r="E9" i="6"/>
  <c r="E7" i="6"/>
  <c r="E5" i="6"/>
  <c r="E3" i="6"/>
  <c r="E16" i="6"/>
  <c r="E14" i="6"/>
  <c r="E12" i="6"/>
  <c r="E6" i="6"/>
  <c r="E4" i="6"/>
  <c r="E2" i="6"/>
  <c r="E20" i="6"/>
  <c r="E18" i="6"/>
  <c r="E10" i="6"/>
  <c r="E8" i="6"/>
  <c r="G21" i="6"/>
  <c r="G19" i="6"/>
  <c r="G15" i="6"/>
  <c r="G11" i="6"/>
  <c r="G7" i="6"/>
  <c r="G20" i="6"/>
  <c r="G18" i="6"/>
  <c r="G16" i="6"/>
  <c r="G14" i="6"/>
  <c r="G12" i="6"/>
  <c r="G10" i="6"/>
  <c r="G8" i="6"/>
  <c r="G6" i="6"/>
  <c r="G4" i="6"/>
  <c r="G2" i="6"/>
  <c r="G17" i="6"/>
  <c r="G13" i="6"/>
  <c r="G9" i="6"/>
  <c r="G5" i="6"/>
  <c r="G3" i="6"/>
  <c r="N22" i="6"/>
  <c r="N23" i="10"/>
  <c r="N22" i="9"/>
  <c r="N21" i="8"/>
  <c r="N22" i="7"/>
  <c r="F23" i="9" l="1"/>
  <c r="B23" i="6"/>
  <c r="B23" i="9"/>
  <c r="L23" i="9"/>
  <c r="D23" i="9"/>
  <c r="J23" i="9"/>
  <c r="D24" i="10"/>
  <c r="L24" i="10"/>
  <c r="H24" i="10"/>
  <c r="F24" i="10"/>
  <c r="H23" i="7"/>
  <c r="J23" i="7"/>
  <c r="B23" i="7"/>
  <c r="F23" i="7"/>
  <c r="L23" i="7"/>
  <c r="D23" i="7"/>
  <c r="H23" i="6"/>
  <c r="D23" i="6"/>
  <c r="F23" i="6"/>
  <c r="J23" i="6"/>
</calcChain>
</file>

<file path=xl/sharedStrings.xml><?xml version="1.0" encoding="utf-8"?>
<sst xmlns="http://schemas.openxmlformats.org/spreadsheetml/2006/main" count="810" uniqueCount="77">
  <si>
    <t>NIM</t>
  </si>
  <si>
    <t>Kelas</t>
  </si>
  <si>
    <t>Modul 1</t>
  </si>
  <si>
    <t>Modul 2</t>
  </si>
  <si>
    <t>Modul 3</t>
  </si>
  <si>
    <t>Modul 4</t>
  </si>
  <si>
    <t>Modul 5</t>
  </si>
  <si>
    <t>Modul 6</t>
  </si>
  <si>
    <t>SI-42-01</t>
  </si>
  <si>
    <t>SI-42-02</t>
  </si>
  <si>
    <t>SI-42-03</t>
  </si>
  <si>
    <t>SI-42-04</t>
  </si>
  <si>
    <t>SI-42-05</t>
  </si>
  <si>
    <t>Soal :</t>
  </si>
  <si>
    <t>Buatlah rata-rata setiap modul dari seluruh data yang ada</t>
  </si>
  <si>
    <t>Buatlah nilai akhir dari seluruh peserta praktikum (rumus : 15% modul1, 15% modul2, 20% modul3, 20% modul4, 15% modul5, 15% modul6)</t>
  </si>
  <si>
    <t xml:space="preserve">Buatlah rata-rata nilai akhir pada setiap kelas </t>
  </si>
  <si>
    <t>Modul</t>
  </si>
  <si>
    <t>Nilai</t>
  </si>
  <si>
    <t>Buatlah Grafik dengan menggunakan Chart dengan data rata-rata nilai seluruh modul pada setiap kelas dan berikan penjelasannya
(note: jenis chart dibebaskan)</t>
  </si>
  <si>
    <t>Pengerjaan dilakukan pada sheet Jawaban yang sudah disediakan</t>
  </si>
  <si>
    <t>Buatlah tabel disamping menjadi lebih sederhana</t>
  </si>
  <si>
    <t>Buatlah rumus fungsi linear regression dari data yang ada (hint : menggunakan rata-rata modul seluruh praktikan) dan tampilkan grafiknya</t>
  </si>
  <si>
    <t>Buatlah tabel prediksi menggunakan Moving Average 3 (MA3), hitung pula Mean Absolute Deviation (MAD) serta Mean of Squared Errors (MSE)</t>
  </si>
  <si>
    <t>MODUL 1</t>
  </si>
  <si>
    <t>MODUL 2</t>
  </si>
  <si>
    <t>MODUL 3</t>
  </si>
  <si>
    <t>MODUL 4</t>
  </si>
  <si>
    <t>MODUL 5</t>
  </si>
  <si>
    <t>MODUL 6</t>
  </si>
  <si>
    <t>NILAI AKHIR</t>
  </si>
  <si>
    <t>RATA-RATA TIAP MODUL</t>
  </si>
  <si>
    <t>MODUL</t>
  </si>
  <si>
    <t>RATA-RATA NILAI MODUL (X)</t>
  </si>
  <si>
    <t>NILAI DIBAWAH RATA-RATA (Y)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</si>
  <si>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</si>
  <si>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t>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</si>
  <si>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XY</t>
  </si>
  <si>
    <t>TOTAL</t>
  </si>
  <si>
    <t>Y = a+bX</t>
  </si>
  <si>
    <t>Y = -1,453277718 + 0,102444371X</t>
  </si>
  <si>
    <t># Hitung a dan b berdasarkan rumus Regresi Linear Sederhana</t>
  </si>
  <si>
    <t>- menghitung konstanta (a)</t>
  </si>
  <si>
    <t>- menghitung koefisien regresi (b)</t>
  </si>
  <si>
    <t>MODEL PERSAMAAN REGRESI</t>
  </si>
  <si>
    <t>RATA-RATA</t>
  </si>
  <si>
    <t>atau</t>
  </si>
  <si>
    <t>Y = -1,45 + 0,102X</t>
  </si>
  <si>
    <t>Y = -29,91967 + 0,4662346X</t>
  </si>
  <si>
    <t>Y = -29,9 + 0,466X</t>
  </si>
  <si>
    <t>Y = -14,05609 + 0,2760218X</t>
  </si>
  <si>
    <t>Y = -14,05 + 0,276X</t>
  </si>
  <si>
    <t>Y = 3,0890149 + 0,040026X</t>
  </si>
  <si>
    <t>Y = 3,089 + 0,04X</t>
  </si>
  <si>
    <t>Y = 7,9925939 + 0,0177272X</t>
  </si>
  <si>
    <t>Y = -7,9 + 0,017X</t>
  </si>
  <si>
    <t>Nilai di bawah rata-rata</t>
  </si>
  <si>
    <t>MA3</t>
  </si>
  <si>
    <t>MAD</t>
  </si>
  <si>
    <t>Error</t>
  </si>
  <si>
    <t>|Error|</t>
  </si>
  <si>
    <t>Perkiraan 7</t>
  </si>
  <si>
    <t>Error^2</t>
  </si>
  <si>
    <t>MES</t>
  </si>
  <si>
    <t xml:space="preserve">PENJELASAN : </t>
  </si>
  <si>
    <t>PENJELASAN :</t>
  </si>
  <si>
    <t>Nilai rata rata tertinggi pada modul 1 berasal dari kelas 01 dengan rata-rata 88,6425. Tertinggi ke dua berasal dari kelas 05 dengan rata-rata 88,095 , tetapi memiliki tingkat mahasiswa dengan nilai dibawah rata rata terbanyak dibanding kelas lain. Sedangkan nilai rata rata  terendah  dari 02 dengan nilai 83,01. Kelas 02 memiliki nilai dibawah rata-rata terbanyak, sama seperti kelas 05 yaitu 9 orang.</t>
  </si>
  <si>
    <t>Nilai rata rata tertinggi pada modul 2 berasal dari kelas 05 dengan rata-rata 87,3 tetapi dengan tingkat  mahasiswa yang mendapat nilai dibawah rata-rata cukup besar, yaitu sebanyak 11 orang. Sedangkan nilai rata rata  terendah berasal  dari kelas 01 dengan nilai 80,35, tetapi juga memiliki tingkat mahasiswa mendapat nilai dibawah rata-rata yang paling rendah juga, yaitu sebanyak 6 orang. Kelas 04 memiliki tingkat mahasiswa mendapat nilai dibawah rata-rata paling besar, yaitu sebanyak 12 orang.</t>
  </si>
  <si>
    <t>Nilai rata rata tertinggi pada modul 3 berasal dari kelas 03 dengan rata-rata 90,61, tetapi dengan tingkat  mahasiswa yang mendapat nilai dibawah rata-rata paling besar, yaitu sebanyak 12 orang. Sedangkan nilai rata rata  terendah dari 02 dengan nilai 82,01.</t>
  </si>
  <si>
    <t>Nilai rata rata tertinggi pada modul 4 berasal dari kelas 01 dengan rata-rata 84,26, yang juga memiliki tingkat mahasiswa yang mendapat nilai dibawah rata-rata paling besar, yaitu sebanyak 10 orang. Sedangkan nilai rata rata  terendah  dari 03 dengan nilai 76,236, tetapi memiliki nilai dibawah rata-rata terendah yaitu 6 orang.</t>
  </si>
  <si>
    <t>Nilai rata rata tertinggi pada modul 5 berasal dari kelas 01 dengan rata-rata 85,85. Dan nilai rata rata  terendah dari kelas 03 dengan nilai 76,407 dengan jumlah nilai dibawah rata-rata sebanya 6 orang. Kelas 05 memiliki nilai dibawah rata-rata terbanyak yaitu 9 orang.</t>
  </si>
  <si>
    <t xml:space="preserve">Nilai rata rata tertinggi pada modul 6 berasal dari kelas 01 dengan rata-rata 87,66 yang seimbang dengan banyaknya nilai yang dibawah rata-rata, yaitu sebanyak 7 orang.  Nilai rata-rata  terendah berasal dari  kelas 03 dengan nilai 79,17, tetapi dengan nilai dibawah rata-rata yang paling sedikit juga yaitu 7 orang. </t>
  </si>
  <si>
    <t>Berdasarkan grafik di atas, pada kelas SI-42-01 modul dengan rata-rata nilai tertinggi adalah modul 1 dengan rata-rata 88,64, dan rata-rata nilai terendah adalah pada modul 2 dengan rata-rata 80,35.</t>
  </si>
  <si>
    <t>Berdasarkan grafik di atas, pada kelas SI-42-02 modul dengan rata-rata nilai tertinggi adalah modul 2 dengan rata-rata 84,262, dan rata-rata nilai terendah adalah modul 5, yang turun cukup drastis ke nilai 78,06.</t>
  </si>
  <si>
    <t>Berdasarkan grafik di atas, pada kelas SI-42-03 modul dengan rata-rata nilai tertinggi adalah modul 3 dengan rata-rata 86,14. Dari nilai tertinggi, modul selanjutnya yaitu modul 4 justru mengalami penurunan drastis, modul 4 memiliki nilai rata-rata terendah yaitu dengan nilai 76,236.</t>
  </si>
  <si>
    <t>Berdasarkan grafik di atas, pada kelas SI-42-04 modul dengan rata-rata nilai tertinggi adalah modul 3 yaitu dengan nilai 90,61, dan data selanjutnya mengalami penurunan pada modul selanjutnya, dan nilai terendah ada pada modul 6 dengan rata-rata 80,82.</t>
  </si>
  <si>
    <t>Berdasarkan grafik di atas, pada kelas SI-42-05 modul dengan rata-rata nilai tertinggi adalah modul 3 yaitu dengan nilai rata-rata 89,9, dan rata-rata nilai terendah adalah modul 5 dengan rata-rata 78,6.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</si>
</sst>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EB9C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3" borderId="0" applyNumberFormat="0" applyBorder="0" applyAlignment="0" applyProtection="0"/>
  </cellStyleXfs>
  <cellXfs count="87">
    <xf numFmtId="0" fontId="0" fillId="0" borderId="0" xfId="0"/>
    <xf numFmtId="0" fontId="1" fillId="0" borderId="1" xfId="1" applyBorder="1"/>
    <xf numFmtId="0" fontId="2" fillId="0" borderId="0" xfId="0" applyFont="1" applyBorder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0" fillId="0" borderId="1" xfId="0" applyBorder="1"/>
    <xf numFmtId="0" fontId="1" fillId="0" borderId="1" xfId="1" applyFill="1" applyBorder="1"/>
    <xf numFmtId="0" fontId="0" fillId="0" borderId="0" xfId="0" applyAlignment="1">
      <alignment wrapText="1"/>
    </xf>
    <xf numFmtId="0" fontId="0" fillId="0" borderId="0" xfId="0" quotePrefix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1" xfId="1" applyBorder="1" applyAlignment="1">
      <alignment horizontal="left"/>
    </xf>
    <xf numFmtId="0" fontId="0" fillId="0" borderId="0" xfId="0" applyFill="1" applyBorder="1" applyAlignment="1"/>
    <xf numFmtId="0" fontId="0" fillId="0" borderId="0" xfId="0" applyBorder="1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Border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Border="1" applyAlignment="1"/>
    <xf numFmtId="0" fontId="4" fillId="0" borderId="0" xfId="0" applyFont="1" applyBorder="1"/>
    <xf numFmtId="0" fontId="5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quotePrefix="1" applyBorder="1" applyAlignment="1">
      <alignment horizontal="left" vertical="center"/>
    </xf>
    <xf numFmtId="0" fontId="0" fillId="0" borderId="0" xfId="0" quotePrefix="1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3" fillId="3" borderId="1" xfId="2" applyBorder="1" applyAlignment="1">
      <alignment horizontal="center"/>
    </xf>
    <xf numFmtId="0" fontId="3" fillId="3" borderId="4" xfId="2" applyBorder="1"/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wrapText="1"/>
    </xf>
    <xf numFmtId="0" fontId="7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4" fillId="0" borderId="10" xfId="0" applyFont="1" applyFill="1" applyBorder="1" applyAlignment="1"/>
    <xf numFmtId="0" fontId="4" fillId="0" borderId="11" xfId="0" applyFont="1" applyFill="1" applyBorder="1" applyAlignment="1"/>
    <xf numFmtId="0" fontId="4" fillId="0" borderId="11" xfId="0" applyFont="1" applyBorder="1"/>
    <xf numFmtId="0" fontId="4" fillId="0" borderId="12" xfId="0" applyFont="1" applyFill="1" applyBorder="1"/>
    <xf numFmtId="0" fontId="4" fillId="0" borderId="6" xfId="0" applyFont="1" applyBorder="1" applyAlignment="1">
      <alignment horizontal="center"/>
    </xf>
    <xf numFmtId="0" fontId="4" fillId="0" borderId="6" xfId="0" applyFont="1" applyBorder="1"/>
    <xf numFmtId="0" fontId="4" fillId="0" borderId="7" xfId="0" applyFont="1" applyBorder="1"/>
    <xf numFmtId="0" fontId="0" fillId="0" borderId="9" xfId="0" applyFont="1" applyFill="1" applyBorder="1" applyAlignment="1">
      <alignment horizontal="right"/>
    </xf>
    <xf numFmtId="0" fontId="0" fillId="0" borderId="9" xfId="0" applyFill="1" applyBorder="1" applyAlignment="1"/>
    <xf numFmtId="0" fontId="4" fillId="0" borderId="8" xfId="0" applyFont="1" applyFill="1" applyBorder="1" applyAlignment="1">
      <alignment horizontal="center"/>
    </xf>
    <xf numFmtId="0" fontId="4" fillId="0" borderId="8" xfId="0" applyFont="1" applyBorder="1"/>
    <xf numFmtId="0" fontId="4" fillId="0" borderId="10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0" fontId="0" fillId="0" borderId="12" xfId="0" applyFont="1" applyFill="1" applyBorder="1" applyAlignment="1">
      <alignment horizontal="right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quotePrefix="1" applyBorder="1" applyAlignment="1">
      <alignment horizontal="left" vertic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8" xfId="0" applyFill="1" applyBorder="1" applyAlignment="1"/>
    <xf numFmtId="0" fontId="0" fillId="0" borderId="8" xfId="0" quotePrefix="1" applyFont="1" applyBorder="1" applyAlignment="1">
      <alignment horizontal="left"/>
    </xf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11" xfId="0" applyFill="1" applyBorder="1" applyAlignment="1"/>
    <xf numFmtId="0" fontId="0" fillId="0" borderId="12" xfId="0" applyFill="1" applyBorder="1" applyAlignment="1"/>
    <xf numFmtId="0" fontId="5" fillId="0" borderId="10" xfId="0" applyFont="1" applyFill="1" applyBorder="1" applyAlignment="1">
      <alignment horizontal="center"/>
    </xf>
    <xf numFmtId="0" fontId="5" fillId="0" borderId="11" xfId="0" applyFont="1" applyFill="1" applyBorder="1" applyAlignment="1">
      <alignment horizont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/>
    </xf>
    <xf numFmtId="0" fontId="0" fillId="0" borderId="0" xfId="0" applyAlignment="1">
      <alignment vertical="top" wrapText="1"/>
    </xf>
  </cellXfs>
  <cellStyles count="3">
    <cellStyle name="Neutral" xfId="2" builtinId="28"/>
    <cellStyle name="Normal" xfId="0" builtinId="0"/>
    <cellStyle name="Normal 2" xfId="1"/>
  </cellStyles>
  <dxfs count="71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</a:t>
            </a:r>
            <a:r>
              <a:rPr lang="en-US" baseline="0"/>
              <a:t> REGRESSION CHART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'Jawaban SI-42-01'!$Q$2:$Q$7</c:f>
              <c:numCache>
                <c:formatCode>General</c:formatCode>
                <c:ptCount val="6"/>
                <c:pt idx="0">
                  <c:v>88.642499999999998</c:v>
                </c:pt>
                <c:pt idx="1">
                  <c:v>80.349999999999994</c:v>
                </c:pt>
                <c:pt idx="2">
                  <c:v>87.85</c:v>
                </c:pt>
                <c:pt idx="3">
                  <c:v>84.262500000000003</c:v>
                </c:pt>
                <c:pt idx="4">
                  <c:v>85.85</c:v>
                </c:pt>
                <c:pt idx="5">
                  <c:v>87.662499999999994</c:v>
                </c:pt>
              </c:numCache>
            </c:numRef>
          </c:xVal>
          <c:yVal>
            <c:numRef>
              <c:f>'Jawaban SI-42-01'!$R$2:$R$7</c:f>
              <c:numCache>
                <c:formatCode>General</c:formatCode>
                <c:ptCount val="6"/>
                <c:pt idx="0">
                  <c:v>7</c:v>
                </c:pt>
                <c:pt idx="1">
                  <c:v>6</c:v>
                </c:pt>
                <c:pt idx="2">
                  <c:v>9</c:v>
                </c:pt>
                <c:pt idx="3">
                  <c:v>10</c:v>
                </c:pt>
                <c:pt idx="4">
                  <c:v>5</c:v>
                </c:pt>
                <c:pt idx="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A2-4AD4-8C96-8BF58BFAB2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31808"/>
        <c:axId val="232354944"/>
      </c:scatterChart>
      <c:valAx>
        <c:axId val="189831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32354944"/>
        <c:crosses val="autoZero"/>
        <c:crossBetween val="midCat"/>
      </c:valAx>
      <c:valAx>
        <c:axId val="232354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89831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Chart </a:t>
            </a:r>
            <a:r>
              <a:rPr lang="en-US"/>
              <a:t>Rata-Rata Nilai Modul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('Jawaban SI-42-01'!$B$22,'Jawaban SI-42-01'!$D$22,'Jawaban SI-42-01'!$F$22,'Jawaban SI-42-01'!$H$22,'Jawaban SI-42-01'!$J$22,'Jawaban SI-42-01'!$L$22)</c:f>
              <c:numCache>
                <c:formatCode>General</c:formatCode>
                <c:ptCount val="6"/>
                <c:pt idx="0">
                  <c:v>88.642499999999998</c:v>
                </c:pt>
                <c:pt idx="1">
                  <c:v>80.349999999999994</c:v>
                </c:pt>
                <c:pt idx="2">
                  <c:v>87.85</c:v>
                </c:pt>
                <c:pt idx="3">
                  <c:v>84.262500000000003</c:v>
                </c:pt>
                <c:pt idx="4">
                  <c:v>85.85</c:v>
                </c:pt>
                <c:pt idx="5">
                  <c:v>87.662499999999994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96-420B-91C4-5A113D2950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32790272"/>
        <c:axId val="261958656"/>
        <c:axId val="150128832"/>
      </c:bar3DChart>
      <c:catAx>
        <c:axId val="23279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61958656"/>
        <c:crosses val="autoZero"/>
        <c:auto val="1"/>
        <c:lblAlgn val="ctr"/>
        <c:lblOffset val="100"/>
        <c:noMultiLvlLbl val="0"/>
      </c:catAx>
      <c:valAx>
        <c:axId val="261958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  <a:r>
                  <a:rPr lang="en-US" baseline="0"/>
                  <a:t> RATA-RATA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32790272"/>
        <c:crosses val="autoZero"/>
        <c:crossBetween val="between"/>
      </c:valAx>
      <c:serAx>
        <c:axId val="150128832"/>
        <c:scaling>
          <c:orientation val="minMax"/>
        </c:scaling>
        <c:delete val="1"/>
        <c:axPos val="b"/>
        <c:majorTickMark val="none"/>
        <c:minorTickMark val="none"/>
        <c:tickLblPos val="nextTo"/>
        <c:crossAx val="26195865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CHART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'Jawaban SI-42-02'!$Q$2:$Q$7</c:f>
              <c:numCache>
                <c:formatCode>General</c:formatCode>
                <c:ptCount val="6"/>
                <c:pt idx="0">
                  <c:v>83.01</c:v>
                </c:pt>
                <c:pt idx="1">
                  <c:v>84.262500000000003</c:v>
                </c:pt>
                <c:pt idx="2">
                  <c:v>82.775000000000006</c:v>
                </c:pt>
                <c:pt idx="3">
                  <c:v>83.59</c:v>
                </c:pt>
                <c:pt idx="4">
                  <c:v>78.0625</c:v>
                </c:pt>
                <c:pt idx="5">
                  <c:v>82.724999999999994</c:v>
                </c:pt>
              </c:numCache>
            </c:numRef>
          </c:xVal>
          <c:yVal>
            <c:numRef>
              <c:f>'Jawaban SI-42-02'!$R$2:$R$7</c:f>
              <c:numCache>
                <c:formatCode>General</c:formatCode>
                <c:ptCount val="6"/>
                <c:pt idx="0">
                  <c:v>9</c:v>
                </c:pt>
                <c:pt idx="1">
                  <c:v>11</c:v>
                </c:pt>
                <c:pt idx="2">
                  <c:v>7</c:v>
                </c:pt>
                <c:pt idx="3">
                  <c:v>9</c:v>
                </c:pt>
                <c:pt idx="4">
                  <c:v>7</c:v>
                </c:pt>
                <c:pt idx="5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E2A-44AB-BF27-489C851E24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310592"/>
        <c:axId val="35312384"/>
      </c:scatterChart>
      <c:valAx>
        <c:axId val="35310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312384"/>
        <c:crosses val="autoZero"/>
        <c:crossBetween val="midCat"/>
      </c:valAx>
      <c:valAx>
        <c:axId val="35312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35310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Chart </a:t>
            </a:r>
            <a:r>
              <a:rPr lang="en-US"/>
              <a:t>Rata-Rata</a:t>
            </a:r>
            <a:r>
              <a:rPr lang="en-US" baseline="0"/>
              <a:t> Nilai Modul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('Jawaban SI-42-02'!$B$22,'Jawaban SI-42-02'!$D$22,'Jawaban SI-42-02'!$F$22,'Jawaban SI-42-02'!$H$22,'Jawaban SI-42-02'!$J$22,'Jawaban SI-42-02'!$L$22)</c:f>
              <c:numCache>
                <c:formatCode>General</c:formatCode>
                <c:ptCount val="6"/>
                <c:pt idx="0">
                  <c:v>83.01</c:v>
                </c:pt>
                <c:pt idx="1">
                  <c:v>84.262500000000003</c:v>
                </c:pt>
                <c:pt idx="2">
                  <c:v>82.775000000000006</c:v>
                </c:pt>
                <c:pt idx="3">
                  <c:v>83.59</c:v>
                </c:pt>
                <c:pt idx="4">
                  <c:v>78.0625</c:v>
                </c:pt>
                <c:pt idx="5">
                  <c:v>82.724999999999994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B2-4693-84D9-D5A10762E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112320"/>
        <c:axId val="149114240"/>
        <c:axId val="181295744"/>
      </c:bar3DChart>
      <c:catAx>
        <c:axId val="1491123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9114240"/>
        <c:crosses val="autoZero"/>
        <c:auto val="1"/>
        <c:lblAlgn val="ctr"/>
        <c:lblOffset val="100"/>
        <c:noMultiLvlLbl val="0"/>
      </c:catAx>
      <c:valAx>
        <c:axId val="14911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  <a:r>
                  <a:rPr lang="en-US" baseline="0"/>
                  <a:t> RATA-RATA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9112320"/>
        <c:crosses val="autoZero"/>
        <c:crossBetween val="between"/>
      </c:valAx>
      <c:serAx>
        <c:axId val="181295744"/>
        <c:scaling>
          <c:orientation val="minMax"/>
        </c:scaling>
        <c:delete val="1"/>
        <c:axPos val="b"/>
        <c:majorTickMark val="none"/>
        <c:minorTickMark val="none"/>
        <c:tickLblPos val="nextTo"/>
        <c:crossAx val="14911424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CHART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'Jawaban SI-42-03'!$Q$2:$Q$7</c:f>
              <c:numCache>
                <c:formatCode>General</c:formatCode>
                <c:ptCount val="6"/>
                <c:pt idx="0">
                  <c:v>83.328947368421055</c:v>
                </c:pt>
                <c:pt idx="1">
                  <c:v>85.042105263157893</c:v>
                </c:pt>
                <c:pt idx="2">
                  <c:v>86.14473684210526</c:v>
                </c:pt>
                <c:pt idx="3">
                  <c:v>76.236842105263165</c:v>
                </c:pt>
                <c:pt idx="4">
                  <c:v>76.40789473684211</c:v>
                </c:pt>
                <c:pt idx="5">
                  <c:v>79.171052631578945</c:v>
                </c:pt>
              </c:numCache>
            </c:numRef>
          </c:xVal>
          <c:yVal>
            <c:numRef>
              <c:f>'Jawaban SI-42-03'!$R$2:$R$7</c:f>
              <c:numCache>
                <c:formatCode>General</c:formatCode>
                <c:ptCount val="6"/>
                <c:pt idx="0">
                  <c:v>5</c:v>
                </c:pt>
                <c:pt idx="1">
                  <c:v>8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C5-4C77-80A4-CBF4715AE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9236352"/>
        <c:axId val="149590400"/>
      </c:scatterChart>
      <c:valAx>
        <c:axId val="14923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9590400"/>
        <c:crosses val="autoZero"/>
        <c:crossBetween val="midCat"/>
      </c:valAx>
      <c:valAx>
        <c:axId val="149590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923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 sz="1800" b="1" i="0" baseline="0">
                <a:effectLst/>
              </a:rPr>
              <a:t>Chart </a:t>
            </a:r>
            <a:r>
              <a:rPr lang="en-US" sz="1800" b="1" i="0" baseline="0">
                <a:effectLst/>
              </a:rPr>
              <a:t>Rata-Rata Nilai Modul</a:t>
            </a:r>
            <a:endParaRPr lang="id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('Jawaban SI-42-03'!$B$21,'Jawaban SI-42-03'!$D$21,'Jawaban SI-42-03'!$F$21,'Jawaban SI-42-03'!$H$21,'Jawaban SI-42-03'!$J$21,'Jawaban SI-42-03'!$L$21)</c:f>
              <c:numCache>
                <c:formatCode>General</c:formatCode>
                <c:ptCount val="6"/>
                <c:pt idx="0">
                  <c:v>83.328947368421055</c:v>
                </c:pt>
                <c:pt idx="1">
                  <c:v>85.042105263157893</c:v>
                </c:pt>
                <c:pt idx="2">
                  <c:v>86.14473684210526</c:v>
                </c:pt>
                <c:pt idx="3">
                  <c:v>76.236842105263165</c:v>
                </c:pt>
                <c:pt idx="4">
                  <c:v>76.40789473684211</c:v>
                </c:pt>
                <c:pt idx="5">
                  <c:v>79.171052631578945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2B-4DBE-A8F1-60D39E3A67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9751296"/>
        <c:axId val="149753216"/>
        <c:axId val="229213952"/>
      </c:bar3DChart>
      <c:catAx>
        <c:axId val="149751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9753216"/>
        <c:crosses val="autoZero"/>
        <c:auto val="1"/>
        <c:lblAlgn val="ctr"/>
        <c:lblOffset val="100"/>
        <c:noMultiLvlLbl val="0"/>
      </c:catAx>
      <c:valAx>
        <c:axId val="149753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 RATA-RATA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49751296"/>
        <c:crosses val="autoZero"/>
        <c:crossBetween val="between"/>
      </c:valAx>
      <c:serAx>
        <c:axId val="229213952"/>
        <c:scaling>
          <c:orientation val="minMax"/>
        </c:scaling>
        <c:delete val="1"/>
        <c:axPos val="b"/>
        <c:majorTickMark val="none"/>
        <c:minorTickMark val="none"/>
        <c:tickLblPos val="nextTo"/>
        <c:crossAx val="149753216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CHART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'Jawaban SI-42-04'!$Q$2:$Q$7</c:f>
              <c:numCache>
                <c:formatCode>General</c:formatCode>
                <c:ptCount val="6"/>
                <c:pt idx="0">
                  <c:v>83.564999999999998</c:v>
                </c:pt>
                <c:pt idx="1">
                  <c:v>85</c:v>
                </c:pt>
                <c:pt idx="2">
                  <c:v>90.609999999999985</c:v>
                </c:pt>
                <c:pt idx="3">
                  <c:v>80.467500000000001</c:v>
                </c:pt>
                <c:pt idx="4">
                  <c:v>84.337500000000006</c:v>
                </c:pt>
                <c:pt idx="5">
                  <c:v>80.822500000000005</c:v>
                </c:pt>
              </c:numCache>
            </c:numRef>
          </c:xVal>
          <c:yVal>
            <c:numRef>
              <c:f>'Jawaban SI-42-04'!$R$2:$R$7</c:f>
              <c:numCache>
                <c:formatCode>General</c:formatCode>
                <c:ptCount val="6"/>
                <c:pt idx="0">
                  <c:v>8</c:v>
                </c:pt>
                <c:pt idx="1">
                  <c:v>12</c:v>
                </c:pt>
                <c:pt idx="2">
                  <c:v>12</c:v>
                </c:pt>
                <c:pt idx="3">
                  <c:v>8</c:v>
                </c:pt>
                <c:pt idx="4">
                  <c:v>4</c:v>
                </c:pt>
                <c:pt idx="5">
                  <c:v>11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8E-40B7-8AD2-0DBEC9CBAB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122880"/>
        <c:axId val="150124416"/>
      </c:scatterChart>
      <c:valAx>
        <c:axId val="15012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0124416"/>
        <c:crosses val="autoZero"/>
        <c:crossBetween val="midCat"/>
      </c:valAx>
      <c:valAx>
        <c:axId val="150124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012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 sz="1800" b="1" i="0" baseline="0">
                <a:effectLst/>
              </a:rPr>
              <a:t>Chart </a:t>
            </a:r>
            <a:r>
              <a:rPr lang="en-US" sz="1800" b="1" i="0" baseline="0">
                <a:effectLst/>
              </a:rPr>
              <a:t>Rata-Rata Nilai Modul</a:t>
            </a:r>
            <a:endParaRPr lang="id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('Jawaban SI-42-04'!$B$22,'Jawaban SI-42-04'!$D$22,'Jawaban SI-42-04'!$F$22,'Jawaban SI-42-04'!$H$22,'Jawaban SI-42-04'!$J$22,'Jawaban SI-42-04'!$L$22)</c:f>
              <c:numCache>
                <c:formatCode>General</c:formatCode>
                <c:ptCount val="6"/>
                <c:pt idx="0">
                  <c:v>83.564999999999998</c:v>
                </c:pt>
                <c:pt idx="1">
                  <c:v>85</c:v>
                </c:pt>
                <c:pt idx="2">
                  <c:v>90.609999999999985</c:v>
                </c:pt>
                <c:pt idx="3">
                  <c:v>80.467500000000001</c:v>
                </c:pt>
                <c:pt idx="4">
                  <c:v>84.337500000000006</c:v>
                </c:pt>
                <c:pt idx="5">
                  <c:v>80.822500000000005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C6-4B37-92EC-143E6EDB2D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0141568"/>
        <c:axId val="150180608"/>
        <c:axId val="232543104"/>
      </c:bar3DChart>
      <c:catAx>
        <c:axId val="1501415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0180608"/>
        <c:crosses val="autoZero"/>
        <c:auto val="1"/>
        <c:lblAlgn val="ctr"/>
        <c:lblOffset val="100"/>
        <c:noMultiLvlLbl val="0"/>
      </c:catAx>
      <c:valAx>
        <c:axId val="15018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  <a:r>
                  <a:rPr lang="en-US" baseline="0"/>
                  <a:t> RATA-RATA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0141568"/>
        <c:crosses val="autoZero"/>
        <c:crossBetween val="between"/>
      </c:valAx>
      <c:serAx>
        <c:axId val="2325431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50180608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LINEAR REGRESSION CHART</a:t>
            </a:r>
            <a:endParaRPr lang="id-ID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id-ID"/>
                </a:p>
              </c:txPr>
            </c:trendlineLbl>
          </c:trendline>
          <c:xVal>
            <c:numRef>
              <c:f>'Jawaban SI-42-05'!$Q$2:$Q$7</c:f>
              <c:numCache>
                <c:formatCode>General</c:formatCode>
                <c:ptCount val="6"/>
                <c:pt idx="0">
                  <c:v>88.095238095238102</c:v>
                </c:pt>
                <c:pt idx="1">
                  <c:v>87.333333333333329</c:v>
                </c:pt>
                <c:pt idx="2">
                  <c:v>89.928571428571431</c:v>
                </c:pt>
                <c:pt idx="3">
                  <c:v>82.023809523809518</c:v>
                </c:pt>
                <c:pt idx="4">
                  <c:v>78.607142857142861</c:v>
                </c:pt>
                <c:pt idx="5">
                  <c:v>84.214285714285708</c:v>
                </c:pt>
              </c:numCache>
            </c:numRef>
          </c:xVal>
          <c:yVal>
            <c:numRef>
              <c:f>'Jawaban SI-42-05'!$R$2:$R$7</c:f>
              <c:numCache>
                <c:formatCode>General</c:formatCode>
                <c:ptCount val="6"/>
                <c:pt idx="0">
                  <c:v>9</c:v>
                </c:pt>
                <c:pt idx="1">
                  <c:v>11</c:v>
                </c:pt>
                <c:pt idx="2">
                  <c:v>9</c:v>
                </c:pt>
                <c:pt idx="3">
                  <c:v>10</c:v>
                </c:pt>
                <c:pt idx="4">
                  <c:v>9</c:v>
                </c:pt>
                <c:pt idx="5">
                  <c:v>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E7-4DE8-81BD-CF40E3024D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7185152"/>
        <c:axId val="157186688"/>
      </c:scatterChart>
      <c:valAx>
        <c:axId val="15718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7186688"/>
        <c:crosses val="autoZero"/>
        <c:crossBetween val="midCat"/>
      </c:valAx>
      <c:valAx>
        <c:axId val="157186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7185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id-ID" sz="1800" b="1" i="0" baseline="0">
                <a:effectLst/>
              </a:rPr>
              <a:t>Chart </a:t>
            </a:r>
            <a:r>
              <a:rPr lang="en-US" sz="1800" b="1" i="0" baseline="0">
                <a:effectLst/>
              </a:rPr>
              <a:t>Rata-Rata Nilai Modul</a:t>
            </a:r>
            <a:endParaRPr lang="id-ID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2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('Jawaban SI-42-05'!$B$23,'Jawaban SI-42-05'!$D$23,'Jawaban SI-42-05'!$F$23,'Jawaban SI-42-05'!$H$23,'Jawaban SI-42-05'!$J$23,'Jawaban SI-42-05'!$L$23)</c:f>
              <c:numCache>
                <c:formatCode>General</c:formatCode>
                <c:ptCount val="6"/>
                <c:pt idx="0">
                  <c:v>88.095238095238102</c:v>
                </c:pt>
                <c:pt idx="1">
                  <c:v>87.333333333333329</c:v>
                </c:pt>
                <c:pt idx="2">
                  <c:v>89.928571428571431</c:v>
                </c:pt>
                <c:pt idx="3">
                  <c:v>82.023809523809518</c:v>
                </c:pt>
                <c:pt idx="4">
                  <c:v>78.607142857142861</c:v>
                </c:pt>
                <c:pt idx="5">
                  <c:v>84.214285714285708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45-485A-BD5A-B2B814F8B5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7240704"/>
        <c:axId val="157255168"/>
        <c:axId val="232699648"/>
      </c:bar3DChart>
      <c:catAx>
        <c:axId val="1572407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MODUL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7255168"/>
        <c:crosses val="autoZero"/>
        <c:auto val="1"/>
        <c:lblAlgn val="ctr"/>
        <c:lblOffset val="100"/>
        <c:noMultiLvlLbl val="0"/>
      </c:catAx>
      <c:valAx>
        <c:axId val="157255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NILAI</a:t>
                </a:r>
                <a:r>
                  <a:rPr lang="en-US" baseline="0"/>
                  <a:t> RATA-RATA</a:t>
                </a:r>
                <a:endParaRPr lang="id-ID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157240704"/>
        <c:crosses val="autoZero"/>
        <c:crossBetween val="between"/>
      </c:valAx>
      <c:serAx>
        <c:axId val="2326996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57255168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9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495300</xdr:colOff>
      <xdr:row>15</xdr:row>
      <xdr:rowOff>146050</xdr:rowOff>
    </xdr:from>
    <xdr:ext cx="65" cy="172227"/>
    <xdr:sp macro="" textlink="">
      <xdr:nvSpPr>
        <xdr:cNvPr id="17" name="TextBox 16"/>
        <xdr:cNvSpPr txBox="1"/>
      </xdr:nvSpPr>
      <xdr:spPr>
        <a:xfrm>
          <a:off x="6654800" y="14158383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</xdr:col>
      <xdr:colOff>127000</xdr:colOff>
      <xdr:row>11</xdr:row>
      <xdr:rowOff>21167</xdr:rowOff>
    </xdr:from>
    <xdr:ext cx="1940147" cy="374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Box 18"/>
            <xdr:cNvSpPr txBox="1"/>
          </xdr:nvSpPr>
          <xdr:spPr>
            <a:xfrm>
              <a:off x="8445500" y="2550584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  <m:r>
                          <m:rPr>
                            <m:nor/>
                          </m:rPr>
                          <a:rPr lang="id-ID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id-ID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b="0" i="1">
                                <a:effectLst/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19" name="TextBox 18"/>
            <xdr:cNvSpPr txBox="1"/>
          </xdr:nvSpPr>
          <xdr:spPr>
            <a:xfrm>
              <a:off x="8445500" y="2550584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(∑▒𝑦)(∑▒𝑥^2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𝑥)(∑▒𝑥𝑦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i="0">
                  <a:effectLst/>
                </a:rPr>
                <a:t> </a:t>
              </a:r>
              <a:r>
                <a:rPr lang="id-ID" i="0">
                  <a:effectLst/>
                  <a:latin typeface="Cambria Math" panose="02040503050406030204" pitchFamily="18" charset="0"/>
                </a:rPr>
                <a:t>" </a:t>
              </a:r>
              <a:r>
                <a:rPr lang="id-ID" sz="1100" i="0">
                  <a:effectLst/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1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15</xdr:col>
      <xdr:colOff>173565</xdr:colOff>
      <xdr:row>15</xdr:row>
      <xdr:rowOff>162982</xdr:rowOff>
    </xdr:from>
    <xdr:ext cx="1710268" cy="3767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/>
            <xdr:cNvSpPr txBox="1"/>
          </xdr:nvSpPr>
          <xdr:spPr>
            <a:xfrm>
              <a:off x="8492065" y="3454399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id-ID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𝑥𝑦</m:t>
                              </m:r>
                            </m:e>
                          </m:nary>
                        </m:e>
                      </m:d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nary>
                        </m:e>
                      </m:d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</m:t>
                      </m:r>
                      <m:r>
                        <m:rPr>
                          <m:nor/>
                        </m:rPr>
                        <a:rPr lang="id-ID" sz="1400">
                          <a:effectLst/>
                        </a:rPr>
                        <m:t> 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p>
                            <m:sSup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id-ID" sz="1400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nary>
                            </m:e>
                          </m:d>
                        </m:e>
                        <m:sup>
                          <m:r>
                            <a:rPr lang="en-US" sz="1400" b="0" i="1">
                              <a:effectLst/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endParaRPr lang="id-ID" sz="1400"/>
            </a:p>
          </xdr:txBody>
        </xdr:sp>
      </mc:Choice>
      <mc:Fallback xmlns="">
        <xdr:sp macro="" textlink="">
          <xdr:nvSpPr>
            <xdr:cNvPr id="20" name="TextBox 19"/>
            <xdr:cNvSpPr txBox="1"/>
          </xdr:nvSpPr>
          <xdr:spPr>
            <a:xfrm>
              <a:off x="8492065" y="3454399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id-ID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(∑▒𝑥𝑦)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sz="1400" i="0">
                  <a:effectLst/>
                </a:rPr>
                <a:t> </a:t>
              </a:r>
              <a:r>
                <a:rPr lang="id-ID" sz="1400" i="0">
                  <a:effectLst/>
                  <a:latin typeface="Cambria Math" panose="02040503050406030204" pitchFamily="18" charset="0"/>
                </a:rPr>
                <a:t>" )/(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4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15</xdr:col>
      <xdr:colOff>116416</xdr:colOff>
      <xdr:row>13</xdr:row>
      <xdr:rowOff>10584</xdr:rowOff>
    </xdr:from>
    <xdr:ext cx="1323504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/>
            <xdr:cNvSpPr txBox="1"/>
          </xdr:nvSpPr>
          <xdr:spPr>
            <a:xfrm>
              <a:off x="8434916" y="2921001"/>
              <a:ext cx="132350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=−1,453277718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21" name="TextBox 20"/>
            <xdr:cNvSpPr txBox="1"/>
          </xdr:nvSpPr>
          <xdr:spPr>
            <a:xfrm>
              <a:off x="8434916" y="2921001"/>
              <a:ext cx="1323504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𝑎=−1,453277718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15</xdr:col>
      <xdr:colOff>169332</xdr:colOff>
      <xdr:row>17</xdr:row>
      <xdr:rowOff>179917</xdr:rowOff>
    </xdr:from>
    <xdr:ext cx="171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Box 24"/>
            <xdr:cNvSpPr txBox="1"/>
          </xdr:nvSpPr>
          <xdr:spPr>
            <a:xfrm>
              <a:off x="8487832" y="3852334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</a:rPr>
                    <m:t>0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,102444371</m:t>
                  </m:r>
                </m:oMath>
              </a14:m>
              <a:endParaRPr lang="en-US" sz="1400" b="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25" name="TextBox 24"/>
            <xdr:cNvSpPr txBox="1"/>
          </xdr:nvSpPr>
          <xdr:spPr>
            <a:xfrm>
              <a:off x="8487832" y="3852334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en-US" sz="1400" i="0">
                  <a:latin typeface="Cambria Math" panose="02040503050406030204" pitchFamily="18" charset="0"/>
                </a:rPr>
                <a:t>0</a:t>
              </a:r>
              <a:r>
                <a:rPr lang="en-US" sz="1400" b="0" i="0">
                  <a:latin typeface="Cambria Math" panose="02040503050406030204" pitchFamily="18" charset="0"/>
                </a:rPr>
                <a:t>,102444371</a:t>
              </a:r>
              <a:endParaRPr lang="en-US" sz="1400" b="0" i="0">
                <a:latin typeface="+mn-lt"/>
              </a:endParaRPr>
            </a:p>
          </xdr:txBody>
        </xdr:sp>
      </mc:Fallback>
    </mc:AlternateContent>
    <xdr:clientData/>
  </xdr:oneCellAnchor>
  <xdr:twoCellAnchor>
    <xdr:from>
      <xdr:col>20</xdr:col>
      <xdr:colOff>317501</xdr:colOff>
      <xdr:row>9</xdr:row>
      <xdr:rowOff>4232</xdr:rowOff>
    </xdr:from>
    <xdr:to>
      <xdr:col>27</xdr:col>
      <xdr:colOff>264584</xdr:colOff>
      <xdr:row>21</xdr:row>
      <xdr:rowOff>133348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402166</xdr:colOff>
      <xdr:row>25</xdr:row>
      <xdr:rowOff>10582</xdr:rowOff>
    </xdr:from>
    <xdr:to>
      <xdr:col>11</xdr:col>
      <xdr:colOff>396846</xdr:colOff>
      <xdr:row>41</xdr:row>
      <xdr:rowOff>10583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495300</xdr:colOff>
      <xdr:row>15</xdr:row>
      <xdr:rowOff>146050</xdr:rowOff>
    </xdr:from>
    <xdr:ext cx="65" cy="172227"/>
    <xdr:sp macro="" textlink="">
      <xdr:nvSpPr>
        <xdr:cNvPr id="3" name="TextBox 2"/>
        <xdr:cNvSpPr txBox="1"/>
      </xdr:nvSpPr>
      <xdr:spPr>
        <a:xfrm>
          <a:off x="7686675" y="918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</xdr:col>
      <xdr:colOff>148167</xdr:colOff>
      <xdr:row>10</xdr:row>
      <xdr:rowOff>179917</xdr:rowOff>
    </xdr:from>
    <xdr:ext cx="1940147" cy="374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709834" y="2497667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  <m:r>
                          <m:rPr>
                            <m:nor/>
                          </m:rPr>
                          <a:rPr lang="id-ID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id-ID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b="0" i="1">
                                <a:effectLst/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709834" y="2497667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(∑▒𝑦)(∑▒𝑥^2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𝑥)(∑▒𝑥𝑦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i="0">
                  <a:effectLst/>
                </a:rPr>
                <a:t> </a:t>
              </a:r>
              <a:r>
                <a:rPr lang="id-ID" i="0">
                  <a:effectLst/>
                  <a:latin typeface="Cambria Math" panose="02040503050406030204" pitchFamily="18" charset="0"/>
                </a:rPr>
                <a:t>" </a:t>
              </a:r>
              <a:r>
                <a:rPr lang="id-ID" sz="1100" i="0">
                  <a:effectLst/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1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15</xdr:col>
      <xdr:colOff>184149</xdr:colOff>
      <xdr:row>15</xdr:row>
      <xdr:rowOff>173566</xdr:rowOff>
    </xdr:from>
    <xdr:ext cx="1710268" cy="3767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745816" y="3443816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id-ID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𝑥𝑦</m:t>
                              </m:r>
                            </m:e>
                          </m:nary>
                        </m:e>
                      </m:d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nary>
                        </m:e>
                      </m:d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</m:t>
                      </m:r>
                      <m:r>
                        <m:rPr>
                          <m:nor/>
                        </m:rPr>
                        <a:rPr lang="id-ID" sz="1400">
                          <a:effectLst/>
                        </a:rPr>
                        <m:t> 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p>
                            <m:sSup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id-ID" sz="1400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nary>
                            </m:e>
                          </m:d>
                        </m:e>
                        <m:sup>
                          <m:r>
                            <a:rPr lang="en-US" sz="1400" b="0" i="1">
                              <a:effectLst/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endParaRPr lang="id-ID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745816" y="3443816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id-ID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(∑▒𝑥𝑦)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sz="1400" i="0">
                  <a:effectLst/>
                </a:rPr>
                <a:t> </a:t>
              </a:r>
              <a:r>
                <a:rPr lang="id-ID" sz="1400" i="0">
                  <a:effectLst/>
                  <a:latin typeface="Cambria Math" panose="02040503050406030204" pitchFamily="18" charset="0"/>
                </a:rPr>
                <a:t>" )/(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4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15</xdr:col>
      <xdr:colOff>148166</xdr:colOff>
      <xdr:row>13</xdr:row>
      <xdr:rowOff>10584</xdr:rowOff>
    </xdr:from>
    <xdr:ext cx="106785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48166" y="8646584"/>
              <a:ext cx="1067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=−29,91967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8166" y="8646584"/>
              <a:ext cx="1067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𝑎=−29,91967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15</xdr:col>
      <xdr:colOff>201083</xdr:colOff>
      <xdr:row>18</xdr:row>
      <xdr:rowOff>0</xdr:rowOff>
    </xdr:from>
    <xdr:ext cx="171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762750" y="3841750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</a:rPr>
                    <m:t>0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,4662346</m:t>
                  </m:r>
                </m:oMath>
              </a14:m>
              <a:endParaRPr lang="en-US" sz="1400" b="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762750" y="3841750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en-US" sz="1400" i="0">
                  <a:latin typeface="Cambria Math" panose="02040503050406030204" pitchFamily="18" charset="0"/>
                </a:rPr>
                <a:t>0</a:t>
              </a:r>
              <a:r>
                <a:rPr lang="en-US" sz="1400" b="0" i="0">
                  <a:latin typeface="Cambria Math" panose="02040503050406030204" pitchFamily="18" charset="0"/>
                </a:rPr>
                <a:t>,4662346</a:t>
              </a:r>
              <a:endParaRPr lang="en-US" sz="1400" b="0" i="0">
                <a:latin typeface="+mn-lt"/>
              </a:endParaRPr>
            </a:p>
          </xdr:txBody>
        </xdr:sp>
      </mc:Fallback>
    </mc:AlternateContent>
    <xdr:clientData/>
  </xdr:oneCellAnchor>
  <xdr:twoCellAnchor>
    <xdr:from>
      <xdr:col>20</xdr:col>
      <xdr:colOff>370416</xdr:colOff>
      <xdr:row>8</xdr:row>
      <xdr:rowOff>184149</xdr:rowOff>
    </xdr:from>
    <xdr:to>
      <xdr:col>27</xdr:col>
      <xdr:colOff>371474</xdr:colOff>
      <xdr:row>21</xdr:row>
      <xdr:rowOff>80433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275167</xdr:colOff>
      <xdr:row>25</xdr:row>
      <xdr:rowOff>21166</xdr:rowOff>
    </xdr:from>
    <xdr:to>
      <xdr:col>14</xdr:col>
      <xdr:colOff>148166</xdr:colOff>
      <xdr:row>43</xdr:row>
      <xdr:rowOff>74083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495300</xdr:colOff>
      <xdr:row>15</xdr:row>
      <xdr:rowOff>146050</xdr:rowOff>
    </xdr:from>
    <xdr:ext cx="65" cy="172227"/>
    <xdr:sp macro="" textlink="">
      <xdr:nvSpPr>
        <xdr:cNvPr id="3" name="TextBox 2"/>
        <xdr:cNvSpPr txBox="1"/>
      </xdr:nvSpPr>
      <xdr:spPr>
        <a:xfrm>
          <a:off x="7686675" y="918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</xdr:col>
      <xdr:colOff>127000</xdr:colOff>
      <xdr:row>11</xdr:row>
      <xdr:rowOff>21167</xdr:rowOff>
    </xdr:from>
    <xdr:ext cx="1940147" cy="374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7000" y="8222192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  <m:r>
                          <m:rPr>
                            <m:nor/>
                          </m:rPr>
                          <a:rPr lang="id-ID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id-ID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b="0" i="1">
                                <a:effectLst/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7000" y="8222192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(∑▒𝑦)(∑▒𝑥^2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𝑥)(∑▒𝑥𝑦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i="0">
                  <a:effectLst/>
                </a:rPr>
                <a:t> </a:t>
              </a:r>
              <a:r>
                <a:rPr lang="id-ID" i="0">
                  <a:effectLst/>
                  <a:latin typeface="Cambria Math" panose="02040503050406030204" pitchFamily="18" charset="0"/>
                </a:rPr>
                <a:t>" </a:t>
              </a:r>
              <a:r>
                <a:rPr lang="id-ID" sz="1100" i="0">
                  <a:effectLst/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1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15</xdr:col>
      <xdr:colOff>173565</xdr:colOff>
      <xdr:row>15</xdr:row>
      <xdr:rowOff>162983</xdr:rowOff>
    </xdr:from>
    <xdr:ext cx="1710268" cy="3767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957482" y="3380316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id-ID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𝑥𝑦</m:t>
                              </m:r>
                            </m:e>
                          </m:nary>
                        </m:e>
                      </m:d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nary>
                        </m:e>
                      </m:d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</m:t>
                      </m:r>
                      <m:r>
                        <m:rPr>
                          <m:nor/>
                        </m:rPr>
                        <a:rPr lang="id-ID" sz="1400">
                          <a:effectLst/>
                        </a:rPr>
                        <m:t> 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p>
                            <m:sSup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id-ID" sz="1400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nary>
                            </m:e>
                          </m:d>
                        </m:e>
                        <m:sup>
                          <m:r>
                            <a:rPr lang="en-US" sz="1400" b="0" i="1">
                              <a:effectLst/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endParaRPr lang="id-ID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957482" y="3380316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id-ID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(∑▒𝑥𝑦)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sz="1400" i="0">
                  <a:effectLst/>
                </a:rPr>
                <a:t> </a:t>
              </a:r>
              <a:r>
                <a:rPr lang="id-ID" sz="1400" i="0">
                  <a:effectLst/>
                  <a:latin typeface="Cambria Math" panose="02040503050406030204" pitchFamily="18" charset="0"/>
                </a:rPr>
                <a:t>" )/(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4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15</xdr:col>
      <xdr:colOff>116416</xdr:colOff>
      <xdr:row>13</xdr:row>
      <xdr:rowOff>1</xdr:rowOff>
    </xdr:from>
    <xdr:ext cx="94333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900333" y="2836334"/>
              <a:ext cx="94333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r>
                    <a:rPr lang="en-US" sz="1200" b="0" i="1">
                      <a:latin typeface="Cambria Math" panose="02040503050406030204" pitchFamily="18" charset="0"/>
                    </a:rPr>
                    <m:t>𝑎</m:t>
                  </m:r>
                  <m:r>
                    <a:rPr lang="en-US" sz="1200" b="0" i="1">
                      <a:latin typeface="Cambria Math" panose="02040503050406030204" pitchFamily="18" charset="0"/>
                    </a:rPr>
                    <m:t>= </m:t>
                  </m:r>
                </m:oMath>
              </a14:m>
              <a:r>
                <a:rPr lang="en-US" sz="1200" b="0"/>
                <a:t>3,0890149</a:t>
              </a:r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900333" y="2836334"/>
              <a:ext cx="94333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𝑎= </a:t>
              </a:r>
              <a:r>
                <a:rPr lang="en-US" sz="1200" b="0"/>
                <a:t>3,0890149</a:t>
              </a:r>
            </a:p>
          </xdr:txBody>
        </xdr:sp>
      </mc:Fallback>
    </mc:AlternateContent>
    <xdr:clientData/>
  </xdr:oneCellAnchor>
  <xdr:oneCellAnchor>
    <xdr:from>
      <xdr:col>15</xdr:col>
      <xdr:colOff>169332</xdr:colOff>
      <xdr:row>17</xdr:row>
      <xdr:rowOff>179917</xdr:rowOff>
    </xdr:from>
    <xdr:ext cx="171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953249" y="3778250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r>
                    <a:rPr lang="en-US" sz="1400" b="0" i="0">
                      <a:latin typeface="Cambria Math" panose="02040503050406030204" pitchFamily="18" charset="0"/>
                    </a:rPr>
                    <m:t>0,</m:t>
                  </m:r>
                  <m:r>
                    <a:rPr lang="en-US" sz="1400" i="1">
                      <a:latin typeface="Cambria Math" panose="02040503050406030204" pitchFamily="18" charset="0"/>
                    </a:rPr>
                    <m:t>0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40026</m:t>
                  </m:r>
                </m:oMath>
              </a14:m>
              <a:endParaRPr lang="en-US" sz="1400" b="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953249" y="3778250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en-US" sz="1400" b="0" i="0">
                  <a:latin typeface="Cambria Math" panose="02040503050406030204" pitchFamily="18" charset="0"/>
                </a:rPr>
                <a:t>0,</a:t>
              </a:r>
              <a:r>
                <a:rPr lang="en-US" sz="1400" i="0">
                  <a:latin typeface="Cambria Math" panose="02040503050406030204" pitchFamily="18" charset="0"/>
                </a:rPr>
                <a:t>0</a:t>
              </a:r>
              <a:r>
                <a:rPr lang="en-US" sz="1400" b="0" i="0">
                  <a:latin typeface="Cambria Math" panose="02040503050406030204" pitchFamily="18" charset="0"/>
                </a:rPr>
                <a:t>40026</a:t>
              </a:r>
              <a:endParaRPr lang="en-US" sz="1400" b="0" i="0">
                <a:latin typeface="+mn-lt"/>
              </a:endParaRPr>
            </a:p>
          </xdr:txBody>
        </xdr:sp>
      </mc:Fallback>
    </mc:AlternateContent>
    <xdr:clientData/>
  </xdr:oneCellAnchor>
  <xdr:twoCellAnchor>
    <xdr:from>
      <xdr:col>20</xdr:col>
      <xdr:colOff>306917</xdr:colOff>
      <xdr:row>9</xdr:row>
      <xdr:rowOff>4233</xdr:rowOff>
    </xdr:from>
    <xdr:to>
      <xdr:col>27</xdr:col>
      <xdr:colOff>552450</xdr:colOff>
      <xdr:row>22</xdr:row>
      <xdr:rowOff>38100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232834</xdr:colOff>
      <xdr:row>24</xdr:row>
      <xdr:rowOff>179916</xdr:rowOff>
    </xdr:from>
    <xdr:to>
      <xdr:col>14</xdr:col>
      <xdr:colOff>465667</xdr:colOff>
      <xdr:row>42</xdr:row>
      <xdr:rowOff>137584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495300</xdr:colOff>
      <xdr:row>15</xdr:row>
      <xdr:rowOff>146050</xdr:rowOff>
    </xdr:from>
    <xdr:ext cx="65" cy="172227"/>
    <xdr:sp macro="" textlink="">
      <xdr:nvSpPr>
        <xdr:cNvPr id="3" name="TextBox 2"/>
        <xdr:cNvSpPr txBox="1"/>
      </xdr:nvSpPr>
      <xdr:spPr>
        <a:xfrm>
          <a:off x="7686675" y="918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</xdr:col>
      <xdr:colOff>127000</xdr:colOff>
      <xdr:row>11</xdr:row>
      <xdr:rowOff>21167</xdr:rowOff>
    </xdr:from>
    <xdr:ext cx="1940147" cy="374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127000" y="8222192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  <m:r>
                          <m:rPr>
                            <m:nor/>
                          </m:rPr>
                          <a:rPr lang="id-ID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id-ID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b="0" i="1">
                                <a:effectLst/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127000" y="8222192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(∑▒𝑦)(∑▒𝑥^2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𝑥)(∑▒𝑥𝑦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i="0">
                  <a:effectLst/>
                </a:rPr>
                <a:t> </a:t>
              </a:r>
              <a:r>
                <a:rPr lang="id-ID" i="0">
                  <a:effectLst/>
                  <a:latin typeface="Cambria Math" panose="02040503050406030204" pitchFamily="18" charset="0"/>
                </a:rPr>
                <a:t>" </a:t>
              </a:r>
              <a:r>
                <a:rPr lang="id-ID" sz="1100" i="0">
                  <a:effectLst/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1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15</xdr:col>
      <xdr:colOff>184149</xdr:colOff>
      <xdr:row>15</xdr:row>
      <xdr:rowOff>173566</xdr:rowOff>
    </xdr:from>
    <xdr:ext cx="1710268" cy="3767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/>
            <xdr:cNvSpPr txBox="1"/>
          </xdr:nvSpPr>
          <xdr:spPr>
            <a:xfrm>
              <a:off x="6968066" y="3443816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id-ID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𝑥𝑦</m:t>
                              </m:r>
                            </m:e>
                          </m:nary>
                        </m:e>
                      </m:d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nary>
                        </m:e>
                      </m:d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</m:t>
                      </m:r>
                      <m:r>
                        <m:rPr>
                          <m:nor/>
                        </m:rPr>
                        <a:rPr lang="id-ID" sz="1400">
                          <a:effectLst/>
                        </a:rPr>
                        <m:t> 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p>
                            <m:sSup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id-ID" sz="1400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nary>
                            </m:e>
                          </m:d>
                        </m:e>
                        <m:sup>
                          <m:r>
                            <a:rPr lang="en-US" sz="1400" b="0" i="1">
                              <a:effectLst/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endParaRPr lang="id-ID" sz="1400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6968066" y="3443816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id-ID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(∑▒𝑥𝑦)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sz="1400" i="0">
                  <a:effectLst/>
                </a:rPr>
                <a:t> </a:t>
              </a:r>
              <a:r>
                <a:rPr lang="id-ID" sz="1400" i="0">
                  <a:effectLst/>
                  <a:latin typeface="Cambria Math" panose="02040503050406030204" pitchFamily="18" charset="0"/>
                </a:rPr>
                <a:t>" )/(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4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15</xdr:col>
      <xdr:colOff>127000</xdr:colOff>
      <xdr:row>13</xdr:row>
      <xdr:rowOff>10584</xdr:rowOff>
    </xdr:from>
    <xdr:ext cx="1067856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6910917" y="2899834"/>
              <a:ext cx="1067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=−14,05609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6910917" y="2899834"/>
              <a:ext cx="1067856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𝑎=−14,05609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15</xdr:col>
      <xdr:colOff>169332</xdr:colOff>
      <xdr:row>17</xdr:row>
      <xdr:rowOff>179916</xdr:rowOff>
    </xdr:from>
    <xdr:ext cx="171026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/>
            <xdr:cNvSpPr txBox="1"/>
          </xdr:nvSpPr>
          <xdr:spPr>
            <a:xfrm>
              <a:off x="6953249" y="3831166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</a:rPr>
                    <m:t>0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,2760218</m:t>
                  </m:r>
                </m:oMath>
              </a14:m>
              <a:endParaRPr lang="en-US" sz="1400" b="0" i="0">
                <a:latin typeface="+mn-lt"/>
              </a:endParaRPr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6953249" y="3831166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en-US" sz="1400" i="0">
                  <a:latin typeface="Cambria Math" panose="02040503050406030204" pitchFamily="18" charset="0"/>
                </a:rPr>
                <a:t>0</a:t>
              </a:r>
              <a:r>
                <a:rPr lang="en-US" sz="1400" b="0" i="0">
                  <a:latin typeface="Cambria Math" panose="02040503050406030204" pitchFamily="18" charset="0"/>
                </a:rPr>
                <a:t>,2760218</a:t>
              </a:r>
              <a:endParaRPr lang="en-US" sz="1400" b="0" i="0">
                <a:latin typeface="+mn-lt"/>
              </a:endParaRPr>
            </a:p>
          </xdr:txBody>
        </xdr:sp>
      </mc:Fallback>
    </mc:AlternateContent>
    <xdr:clientData/>
  </xdr:oneCellAnchor>
  <xdr:twoCellAnchor>
    <xdr:from>
      <xdr:col>20</xdr:col>
      <xdr:colOff>582084</xdr:colOff>
      <xdr:row>9</xdr:row>
      <xdr:rowOff>4233</xdr:rowOff>
    </xdr:from>
    <xdr:to>
      <xdr:col>27</xdr:col>
      <xdr:colOff>583142</xdr:colOff>
      <xdr:row>22</xdr:row>
      <xdr:rowOff>27516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127001</xdr:colOff>
      <xdr:row>25</xdr:row>
      <xdr:rowOff>10583</xdr:rowOff>
    </xdr:from>
    <xdr:to>
      <xdr:col>13</xdr:col>
      <xdr:colOff>857250</xdr:colOff>
      <xdr:row>41</xdr:row>
      <xdr:rowOff>137583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23</xdr:col>
      <xdr:colOff>495300</xdr:colOff>
      <xdr:row>15</xdr:row>
      <xdr:rowOff>146050</xdr:rowOff>
    </xdr:from>
    <xdr:ext cx="65" cy="172227"/>
    <xdr:sp macro="" textlink="">
      <xdr:nvSpPr>
        <xdr:cNvPr id="3" name="TextBox 2"/>
        <xdr:cNvSpPr txBox="1"/>
      </xdr:nvSpPr>
      <xdr:spPr>
        <a:xfrm>
          <a:off x="7686675" y="91852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oneCellAnchor>
  <xdr:oneCellAnchor>
    <xdr:from>
      <xdr:col>15</xdr:col>
      <xdr:colOff>116418</xdr:colOff>
      <xdr:row>11</xdr:row>
      <xdr:rowOff>0</xdr:rowOff>
    </xdr:from>
    <xdr:ext cx="1940147" cy="37407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/>
            <xdr:cNvSpPr txBox="1"/>
          </xdr:nvSpPr>
          <xdr:spPr>
            <a:xfrm>
              <a:off x="6879168" y="3683000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id-ID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𝑦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d>
                          <m:dPr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nary>
                              <m:naryPr>
                                <m:chr m:val="∑"/>
                                <m:subHide m:val="on"/>
                                <m:supHide m:val="on"/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naryPr>
                              <m:sub/>
                              <m:sup/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</m:nary>
                          </m:e>
                        </m:d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𝑥𝑦</m:t>
                            </m:r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</m:t>
                        </m:r>
                        <m:r>
                          <m:rPr>
                            <m:nor/>
                          </m:rPr>
                          <a:rPr lang="id-ID">
                            <a:effectLst/>
                          </a:rPr>
                          <m:t> 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(</m:t>
                        </m:r>
                        <m:nary>
                          <m:naryPr>
                            <m:chr m:val="∑"/>
                            <m:subHide m:val="on"/>
                            <m:supHide m:val="on"/>
                            <m:ctrlPr>
                              <a:rPr lang="en-US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/>
                          <m:sup/>
                          <m:e>
                            <m:sSup>
                              <m:sSup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p>
                                <m: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2</m:t>
                                </m:r>
                              </m:sup>
                            </m:sSup>
                          </m:e>
                        </m:nary>
                        <m:r>
                          <m:rPr>
                            <m:nor/>
                          </m:rPr>
                          <a:rPr lang="en-US" sz="110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) −</m:t>
                        </m:r>
                        <m:r>
                          <m:rPr>
                            <m:nor/>
                          </m:rPr>
                          <a:rPr lang="en-US" sz="1100" baseline="0">
                            <a:solidFill>
                              <a:schemeClr val="tx1"/>
                            </a:solidFill>
                            <a:effectLst/>
                            <a:latin typeface="+mn-lt"/>
                            <a:ea typeface="+mn-ea"/>
                            <a:cs typeface="+mn-cs"/>
                          </a:rPr>
                          <m:t> </m:t>
                        </m:r>
                        <m:sSup>
                          <m:sSupPr>
                            <m:ctrlPr>
                              <a:rPr lang="id-ID" i="1">
                                <a:effectLst/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r>
                                      <a:rPr lang="en-US" sz="1100" b="0" i="1">
                                        <a:solidFill>
                                          <a:schemeClr val="tx1"/>
                                        </a:solidFill>
                                        <a:effectLst/>
                                        <a:latin typeface="Cambria Math" panose="02040503050406030204" pitchFamily="18" charset="0"/>
                                        <a:ea typeface="+mn-ea"/>
                                        <a:cs typeface="+mn-cs"/>
                                      </a:rPr>
                                      <m:t>𝑥</m:t>
                                    </m:r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b="0" i="1">
                                <a:effectLst/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id-ID" sz="1100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6879168" y="3683000"/>
              <a:ext cx="1940147" cy="374077"/>
            </a:xfrm>
            <a:prstGeom prst="rect">
              <a:avLst/>
            </a:prstGeom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𝑎=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(∑▒𝑦)(∑▒𝑥^2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𝑥)(∑▒𝑥𝑦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i="0">
                  <a:effectLst/>
                </a:rPr>
                <a:t> </a:t>
              </a:r>
              <a:r>
                <a:rPr lang="id-ID" i="0">
                  <a:effectLst/>
                  <a:latin typeface="Cambria Math" panose="02040503050406030204" pitchFamily="18" charset="0"/>
                </a:rPr>
                <a:t>" </a:t>
              </a:r>
              <a:r>
                <a:rPr lang="id-ID" sz="1100" i="0">
                  <a:effectLst/>
                  <a:latin typeface="Cambria Math" panose="02040503050406030204" pitchFamily="18" charset="0"/>
                </a:rPr>
                <a:t>)/(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1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1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1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1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100"/>
            </a:p>
          </xdr:txBody>
        </xdr:sp>
      </mc:Fallback>
    </mc:AlternateContent>
    <xdr:clientData/>
  </xdr:oneCellAnchor>
  <xdr:oneCellAnchor>
    <xdr:from>
      <xdr:col>15</xdr:col>
      <xdr:colOff>184149</xdr:colOff>
      <xdr:row>15</xdr:row>
      <xdr:rowOff>173566</xdr:rowOff>
    </xdr:from>
    <xdr:ext cx="1710268" cy="376770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TextBox 4"/>
            <xdr:cNvSpPr txBox="1"/>
          </xdr:nvSpPr>
          <xdr:spPr>
            <a:xfrm>
              <a:off x="6946899" y="3528483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f>
                    <m:fPr>
                      <m:ctrlPr>
                        <a:rPr lang="id-ID" sz="1400" i="1">
                          <a:latin typeface="Cambria Math" panose="02040503050406030204" pitchFamily="18" charset="0"/>
                        </a:rPr>
                      </m:ctrlPr>
                    </m:fPr>
                    <m:num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𝑥𝑦</m:t>
                              </m:r>
                            </m:e>
                          </m:nary>
                        </m:e>
                      </m:d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d>
                        <m:dPr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dPr>
                        <m:e>
                          <m:nary>
                            <m:naryPr>
                              <m:chr m:val="∑"/>
                              <m:subHide m:val="on"/>
                              <m:supHide m:val="on"/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naryPr>
                            <m:sub/>
                            <m:sup/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</m:nary>
                        </m:e>
                      </m:d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  <m:t>𝑦</m:t>
                          </m:r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</m:t>
                      </m:r>
                      <m:r>
                        <m:rPr>
                          <m:nor/>
                        </m:rPr>
                        <a:rPr lang="id-ID" sz="1400">
                          <a:effectLst/>
                        </a:rPr>
                        <m:t> </m:t>
                      </m:r>
                    </m:num>
                    <m:den>
                      <m:r>
                        <a:rPr lang="en-US" sz="1400" b="0" i="1">
                          <a:latin typeface="Cambria Math" panose="02040503050406030204" pitchFamily="18" charset="0"/>
                        </a:rPr>
                        <m:t>𝑛</m:t>
                      </m:r>
                      <m:r>
                        <a:rPr lang="en-US" sz="1400" b="0" i="1">
                          <a:solidFill>
                            <a:schemeClr val="tx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(</m:t>
                      </m:r>
                      <m:nary>
                        <m:naryPr>
                          <m:chr m:val="∑"/>
                          <m:subHide m:val="on"/>
                          <m:supHide m:val="on"/>
                          <m:ctrlPr>
                            <a:rPr lang="en-US" sz="1400" b="0" i="1">
                              <a:solidFill>
                                <a:schemeClr val="tx1"/>
                              </a:solidFill>
                              <a:effectLst/>
                              <a:latin typeface="Cambria Math" panose="02040503050406030204" pitchFamily="18" charset="0"/>
                              <a:ea typeface="+mn-ea"/>
                              <a:cs typeface="+mn-cs"/>
                            </a:rPr>
                          </m:ctrlPr>
                        </m:naryPr>
                        <m:sub/>
                        <m:sup/>
                        <m:e>
                          <m:sSup>
                            <m:sSup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sSupPr>
                            <m:e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𝑥</m:t>
                              </m:r>
                            </m:e>
                            <m:sup>
                              <m: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  <m:t>2</m:t>
                              </m:r>
                            </m:sup>
                          </m:sSup>
                        </m:e>
                      </m:nary>
                      <m:r>
                        <m:rPr>
                          <m:nor/>
                        </m:rPr>
                        <a:rPr lang="en-US" sz="140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) −</m:t>
                      </m:r>
                      <m:r>
                        <m:rPr>
                          <m:nor/>
                        </m:rPr>
                        <a:rPr lang="en-US" sz="1400" baseline="0">
                          <a:solidFill>
                            <a:schemeClr val="tx1"/>
                          </a:solidFill>
                          <a:effectLst/>
                          <a:latin typeface="+mn-lt"/>
                          <a:ea typeface="+mn-ea"/>
                          <a:cs typeface="+mn-cs"/>
                        </a:rPr>
                        <m:t> </m:t>
                      </m:r>
                      <m:sSup>
                        <m:sSupPr>
                          <m:ctrlPr>
                            <a:rPr lang="id-ID" sz="1400" i="1">
                              <a:effectLst/>
                              <a:latin typeface="Cambria Math" panose="02040503050406030204" pitchFamily="18" charset="0"/>
                            </a:rPr>
                          </m:ctrlPr>
                        </m:sSupPr>
                        <m:e>
                          <m:d>
                            <m:dPr>
                              <m:ctrlPr>
                                <a:rPr lang="en-US" sz="1400" b="0" i="1">
                                  <a:solidFill>
                                    <a:schemeClr val="tx1"/>
                                  </a:solidFill>
                                  <a:effectLst/>
                                  <a:latin typeface="Cambria Math" panose="02040503050406030204" pitchFamily="18" charset="0"/>
                                  <a:ea typeface="+mn-ea"/>
                                  <a:cs typeface="+mn-cs"/>
                                </a:rPr>
                              </m:ctrlPr>
                            </m:dPr>
                            <m:e>
                              <m:nary>
                                <m:naryPr>
                                  <m:chr m:val="∑"/>
                                  <m:subHide m:val="on"/>
                                  <m:supHide m:val="on"/>
                                  <m:ctrlP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</m:ctrlPr>
                                </m:naryPr>
                                <m:sub/>
                                <m:sup/>
                                <m:e>
                                  <m:r>
                                    <a:rPr lang="en-US" sz="1400" b="0" i="1">
                                      <a:solidFill>
                                        <a:schemeClr val="tx1"/>
                                      </a:solidFill>
                                      <a:effectLst/>
                                      <a:latin typeface="Cambria Math" panose="02040503050406030204" pitchFamily="18" charset="0"/>
                                      <a:ea typeface="+mn-ea"/>
                                      <a:cs typeface="+mn-cs"/>
                                    </a:rPr>
                                    <m:t>𝑥</m:t>
                                  </m:r>
                                </m:e>
                              </m:nary>
                            </m:e>
                          </m:d>
                        </m:e>
                        <m:sup>
                          <m:r>
                            <a:rPr lang="en-US" sz="1400" b="0" i="1">
                              <a:effectLst/>
                              <a:latin typeface="Cambria Math" panose="02040503050406030204" pitchFamily="18" charset="0"/>
                            </a:rPr>
                            <m:t>2</m:t>
                          </m:r>
                        </m:sup>
                      </m:sSup>
                    </m:den>
                  </m:f>
                </m:oMath>
              </a14:m>
              <a:endParaRPr lang="id-ID" sz="1400"/>
            </a:p>
          </xdr:txBody>
        </xdr:sp>
      </mc:Choice>
      <mc:Fallback>
        <xdr:sp macro="" textlink="">
          <xdr:nvSpPr>
            <xdr:cNvPr id="5" name="TextBox 4"/>
            <xdr:cNvSpPr txBox="1"/>
          </xdr:nvSpPr>
          <xdr:spPr>
            <a:xfrm>
              <a:off x="6946899" y="3528483"/>
              <a:ext cx="1710268" cy="37677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id-ID" sz="1400" i="0">
                  <a:latin typeface="Cambria Math" panose="02040503050406030204" pitchFamily="18" charset="0"/>
                </a:rPr>
                <a:t>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(∑▒𝑥𝑦)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𝑥)(∑▒𝑦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</a:t>
              </a:r>
              <a:r>
                <a:rPr lang="id-ID" sz="1400" i="0">
                  <a:effectLst/>
                </a:rPr>
                <a:t> </a:t>
              </a:r>
              <a:r>
                <a:rPr lang="id-ID" sz="1400" i="0">
                  <a:effectLst/>
                  <a:latin typeface="Cambria Math" panose="02040503050406030204" pitchFamily="18" charset="0"/>
                </a:rPr>
                <a:t>" )/(</a:t>
              </a:r>
              <a:r>
                <a:rPr lang="en-US" sz="1400" b="0" i="0">
                  <a:latin typeface="Cambria Math" panose="02040503050406030204" pitchFamily="18" charset="0"/>
                </a:rPr>
                <a:t>𝑛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(∑▒𝑥^2 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"</a:t>
              </a:r>
              <a:r>
                <a:rPr lang="en-US" sz="14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) −</a:t>
              </a:r>
              <a:r>
                <a:rPr lang="en-US" sz="1400" i="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id-ID" sz="140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 </a:t>
              </a:r>
              <a:r>
                <a:rPr lang="en-US" sz="1400" b="0" i="0" baseline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(∑▒</a:t>
              </a:r>
              <a:r>
                <a:rPr lang="en-US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𝑥)</a:t>
              </a:r>
              <a:r>
                <a:rPr lang="id-ID" sz="14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</a:t>
              </a:r>
              <a:r>
                <a:rPr lang="en-US" sz="1400" b="0" i="0">
                  <a:effectLst/>
                  <a:latin typeface="Cambria Math" panose="02040503050406030204" pitchFamily="18" charset="0"/>
                </a:rPr>
                <a:t>2 </a:t>
              </a:r>
              <a:r>
                <a:rPr lang="id-ID" sz="1400" b="0" i="0">
                  <a:effectLst/>
                  <a:latin typeface="Cambria Math" panose="02040503050406030204" pitchFamily="18" charset="0"/>
                </a:rPr>
                <a:t>)</a:t>
              </a:r>
              <a:endParaRPr lang="id-ID" sz="1400"/>
            </a:p>
          </xdr:txBody>
        </xdr:sp>
      </mc:Fallback>
    </mc:AlternateContent>
    <xdr:clientData/>
  </xdr:oneCellAnchor>
  <xdr:oneCellAnchor>
    <xdr:from>
      <xdr:col>15</xdr:col>
      <xdr:colOff>137583</xdr:colOff>
      <xdr:row>13</xdr:row>
      <xdr:rowOff>42334</xdr:rowOff>
    </xdr:from>
    <xdr:ext cx="1038105" cy="1878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/>
            <xdr:cNvSpPr txBox="1"/>
          </xdr:nvSpPr>
          <xdr:spPr>
            <a:xfrm>
              <a:off x="137583" y="8487834"/>
              <a:ext cx="103810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200" b="0" i="1">
                        <a:latin typeface="Cambria Math" panose="02040503050406030204" pitchFamily="18" charset="0"/>
                      </a:rPr>
                      <m:t>𝑎</m:t>
                    </m:r>
                    <m:r>
                      <a:rPr lang="en-US" sz="1200" b="0" i="1">
                        <a:latin typeface="Cambria Math" panose="02040503050406030204" pitchFamily="18" charset="0"/>
                      </a:rPr>
                      <m:t>=7,9925939</m:t>
                    </m:r>
                  </m:oMath>
                </m:oMathPara>
              </a14:m>
              <a:endParaRPr lang="en-US" sz="1200" b="0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37583" y="8487834"/>
              <a:ext cx="1038105" cy="1878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200" b="0" i="0">
                  <a:latin typeface="Cambria Math" panose="02040503050406030204" pitchFamily="18" charset="0"/>
                </a:rPr>
                <a:t>𝑎=7,9925939</a:t>
              </a:r>
              <a:endParaRPr lang="en-US" sz="1200" b="0"/>
            </a:p>
          </xdr:txBody>
        </xdr:sp>
      </mc:Fallback>
    </mc:AlternateContent>
    <xdr:clientData/>
  </xdr:oneCellAnchor>
  <xdr:oneCellAnchor>
    <xdr:from>
      <xdr:col>15</xdr:col>
      <xdr:colOff>190499</xdr:colOff>
      <xdr:row>17</xdr:row>
      <xdr:rowOff>179917</xdr:rowOff>
    </xdr:from>
    <xdr:ext cx="171026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TextBox 6"/>
            <xdr:cNvSpPr txBox="1"/>
          </xdr:nvSpPr>
          <xdr:spPr>
            <a:xfrm>
              <a:off x="6953249" y="3915834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14:m>
                <m:oMath xmlns:m="http://schemas.openxmlformats.org/officeDocument/2006/math">
                  <m:r>
                    <a:rPr lang="en-US" sz="1400" i="1">
                      <a:latin typeface="Cambria Math" panose="02040503050406030204" pitchFamily="18" charset="0"/>
                    </a:rPr>
                    <m:t>0</m:t>
                  </m:r>
                  <m:r>
                    <a:rPr lang="en-US" sz="1400" b="0" i="1">
                      <a:latin typeface="Cambria Math" panose="02040503050406030204" pitchFamily="18" charset="0"/>
                    </a:rPr>
                    <m:t>,0177272</m:t>
                  </m:r>
                </m:oMath>
              </a14:m>
              <a:endParaRPr lang="en-US" sz="1400" b="0" i="0">
                <a:latin typeface="+mn-lt"/>
              </a:endParaRPr>
            </a:p>
          </xdr:txBody>
        </xdr:sp>
      </mc:Choice>
      <mc:Fallback>
        <xdr:sp macro="" textlink="">
          <xdr:nvSpPr>
            <xdr:cNvPr id="7" name="TextBox 6"/>
            <xdr:cNvSpPr txBox="1"/>
          </xdr:nvSpPr>
          <xdr:spPr>
            <a:xfrm>
              <a:off x="6953249" y="3915834"/>
              <a:ext cx="171026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1400" b="0" i="0">
                  <a:latin typeface="+mn-lt"/>
                </a:rPr>
                <a:t>b</a:t>
              </a:r>
              <a:r>
                <a:rPr lang="en-US" sz="1400" b="0" i="0" baseline="0">
                  <a:latin typeface="+mn-lt"/>
                </a:rPr>
                <a:t> = </a:t>
              </a:r>
              <a:r>
                <a:rPr lang="en-US" sz="1400" i="0">
                  <a:latin typeface="Cambria Math" panose="02040503050406030204" pitchFamily="18" charset="0"/>
                </a:rPr>
                <a:t>0</a:t>
              </a:r>
              <a:r>
                <a:rPr lang="en-US" sz="1400" b="0" i="0">
                  <a:latin typeface="Cambria Math" panose="02040503050406030204" pitchFamily="18" charset="0"/>
                </a:rPr>
                <a:t>,0177272</a:t>
              </a:r>
              <a:endParaRPr lang="en-US" sz="1400" b="0" i="0">
                <a:latin typeface="+mn-lt"/>
              </a:endParaRPr>
            </a:p>
          </xdr:txBody>
        </xdr:sp>
      </mc:Fallback>
    </mc:AlternateContent>
    <xdr:clientData/>
  </xdr:oneCellAnchor>
  <xdr:twoCellAnchor>
    <xdr:from>
      <xdr:col>20</xdr:col>
      <xdr:colOff>465668</xdr:colOff>
      <xdr:row>9</xdr:row>
      <xdr:rowOff>4235</xdr:rowOff>
    </xdr:from>
    <xdr:to>
      <xdr:col>30</xdr:col>
      <xdr:colOff>179917</xdr:colOff>
      <xdr:row>21</xdr:row>
      <xdr:rowOff>75142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418040</xdr:colOff>
      <xdr:row>25</xdr:row>
      <xdr:rowOff>14817</xdr:rowOff>
    </xdr:from>
    <xdr:to>
      <xdr:col>14</xdr:col>
      <xdr:colOff>21166</xdr:colOff>
      <xdr:row>40</xdr:row>
      <xdr:rowOff>232834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295275</xdr:colOff>
      <xdr:row>14</xdr:row>
      <xdr:rowOff>76200</xdr:rowOff>
    </xdr:to>
    <xdr:pic>
      <xdr:nvPicPr>
        <xdr:cNvPr id="17" name="Picture 1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562475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276225</xdr:colOff>
      <xdr:row>0</xdr:row>
      <xdr:rowOff>19050</xdr:rowOff>
    </xdr:from>
    <xdr:to>
      <xdr:col>14</xdr:col>
      <xdr:colOff>581025</xdr:colOff>
      <xdr:row>14</xdr:row>
      <xdr:rowOff>95250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43425" y="19050"/>
          <a:ext cx="4572000" cy="274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19050</xdr:rowOff>
    </xdr:from>
    <xdr:to>
      <xdr:col>6</xdr:col>
      <xdr:colOff>561975</xdr:colOff>
      <xdr:row>35</xdr:row>
      <xdr:rowOff>76200</xdr:rowOff>
    </xdr:to>
    <xdr:pic>
      <xdr:nvPicPr>
        <xdr:cNvPr id="19" name="Picture 1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10050"/>
          <a:ext cx="4219575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552450</xdr:colOff>
      <xdr:row>22</xdr:row>
      <xdr:rowOff>28575</xdr:rowOff>
    </xdr:from>
    <xdr:to>
      <xdr:col>13</xdr:col>
      <xdr:colOff>561975</xdr:colOff>
      <xdr:row>35</xdr:row>
      <xdr:rowOff>123825</xdr:rowOff>
    </xdr:to>
    <xdr:pic>
      <xdr:nvPicPr>
        <xdr:cNvPr id="20" name="Picture 1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10050" y="4219575"/>
          <a:ext cx="4276725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28575</xdr:rowOff>
    </xdr:from>
    <xdr:to>
      <xdr:col>7</xdr:col>
      <xdr:colOff>19050</xdr:colOff>
      <xdr:row>56</xdr:row>
      <xdr:rowOff>123825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20075"/>
          <a:ext cx="4286250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19050</xdr:colOff>
      <xdr:row>43</xdr:row>
      <xdr:rowOff>0</xdr:rowOff>
    </xdr:from>
    <xdr:to>
      <xdr:col>13</xdr:col>
      <xdr:colOff>590550</xdr:colOff>
      <xdr:row>56</xdr:row>
      <xdr:rowOff>57150</xdr:rowOff>
    </xdr:to>
    <xdr:pic>
      <xdr:nvPicPr>
        <xdr:cNvPr id="22" name="Picture 2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86250" y="8191500"/>
          <a:ext cx="4229100" cy="2533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28575</xdr:rowOff>
    </xdr:from>
    <xdr:to>
      <xdr:col>7</xdr:col>
      <xdr:colOff>0</xdr:colOff>
      <xdr:row>77</xdr:row>
      <xdr:rowOff>114300</xdr:rowOff>
    </xdr:to>
    <xdr:pic>
      <xdr:nvPicPr>
        <xdr:cNvPr id="23" name="Picture 22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20575"/>
          <a:ext cx="4267200" cy="2562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600075</xdr:colOff>
      <xdr:row>64</xdr:row>
      <xdr:rowOff>28575</xdr:rowOff>
    </xdr:from>
    <xdr:to>
      <xdr:col>14</xdr:col>
      <xdr:colOff>19050</xdr:colOff>
      <xdr:row>77</xdr:row>
      <xdr:rowOff>133350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12220575"/>
          <a:ext cx="4295775" cy="2581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47625</xdr:rowOff>
    </xdr:from>
    <xdr:to>
      <xdr:col>7</xdr:col>
      <xdr:colOff>57150</xdr:colOff>
      <xdr:row>98</xdr:row>
      <xdr:rowOff>161925</xdr:rowOff>
    </xdr:to>
    <xdr:pic>
      <xdr:nvPicPr>
        <xdr:cNvPr id="25" name="Picture 24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40125"/>
          <a:ext cx="4324350" cy="259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57150</xdr:colOff>
      <xdr:row>85</xdr:row>
      <xdr:rowOff>28575</xdr:rowOff>
    </xdr:from>
    <xdr:to>
      <xdr:col>14</xdr:col>
      <xdr:colOff>142875</xdr:colOff>
      <xdr:row>98</xdr:row>
      <xdr:rowOff>161925</xdr:rowOff>
    </xdr:to>
    <xdr:pic>
      <xdr:nvPicPr>
        <xdr:cNvPr id="26" name="Picture 25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24350" y="16221075"/>
          <a:ext cx="4352925" cy="26098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38100</xdr:rowOff>
    </xdr:from>
    <xdr:to>
      <xdr:col>6</xdr:col>
      <xdr:colOff>600075</xdr:colOff>
      <xdr:row>119</xdr:row>
      <xdr:rowOff>114300</xdr:rowOff>
    </xdr:to>
    <xdr:pic>
      <xdr:nvPicPr>
        <xdr:cNvPr id="27" name="Picture 26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31100"/>
          <a:ext cx="4257675" cy="255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600075</xdr:colOff>
      <xdr:row>106</xdr:row>
      <xdr:rowOff>9525</xdr:rowOff>
    </xdr:from>
    <xdr:to>
      <xdr:col>14</xdr:col>
      <xdr:colOff>0</xdr:colOff>
      <xdr:row>119</xdr:row>
      <xdr:rowOff>104775</xdr:rowOff>
    </xdr:to>
    <xdr:pic>
      <xdr:nvPicPr>
        <xdr:cNvPr id="28" name="Picture 2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57675" y="20202525"/>
          <a:ext cx="4276725" cy="2571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2"/>
  <sheetViews>
    <sheetView topLeftCell="C1" zoomScaleNormal="100" workbookViewId="0">
      <selection activeCell="G8" sqref="G8"/>
    </sheetView>
  </sheetViews>
  <sheetFormatPr defaultColWidth="8.85546875" defaultRowHeight="15" x14ac:dyDescent="0.25"/>
  <cols>
    <col min="1" max="1" width="14.7109375" customWidth="1"/>
    <col min="2" max="2" width="20.28515625" customWidth="1"/>
    <col min="7" max="7" width="126.85546875" customWidth="1"/>
  </cols>
  <sheetData>
    <row r="1" spans="1:9" x14ac:dyDescent="0.25">
      <c r="A1" s="4" t="s">
        <v>1</v>
      </c>
      <c r="B1" s="4" t="s">
        <v>0</v>
      </c>
      <c r="C1" s="4" t="s">
        <v>17</v>
      </c>
      <c r="D1" s="4" t="s">
        <v>18</v>
      </c>
      <c r="E1" s="2"/>
      <c r="F1" s="2" t="s">
        <v>13</v>
      </c>
      <c r="G1" s="2"/>
      <c r="H1" s="2"/>
      <c r="I1" s="2"/>
    </row>
    <row r="2" spans="1:9" x14ac:dyDescent="0.25">
      <c r="A2" s="34" t="s">
        <v>8</v>
      </c>
      <c r="B2" s="1">
        <v>1202200001</v>
      </c>
      <c r="C2" s="1" t="s">
        <v>2</v>
      </c>
      <c r="D2" s="1">
        <v>88.75</v>
      </c>
      <c r="E2" s="2"/>
      <c r="F2" s="2">
        <v>1</v>
      </c>
      <c r="G2" t="s">
        <v>21</v>
      </c>
      <c r="H2" s="2"/>
      <c r="I2" s="2"/>
    </row>
    <row r="3" spans="1:9" x14ac:dyDescent="0.25">
      <c r="A3" s="34"/>
      <c r="B3" s="1">
        <v>1202200001</v>
      </c>
      <c r="C3" s="1" t="s">
        <v>3</v>
      </c>
      <c r="D3" s="1">
        <v>93.25</v>
      </c>
      <c r="E3" s="2"/>
      <c r="F3" s="2">
        <v>2</v>
      </c>
      <c r="G3" s="2" t="s">
        <v>15</v>
      </c>
      <c r="H3" s="2"/>
      <c r="I3" s="2"/>
    </row>
    <row r="4" spans="1:9" x14ac:dyDescent="0.25">
      <c r="A4" s="34"/>
      <c r="B4" s="1">
        <v>1202200001</v>
      </c>
      <c r="C4" s="1" t="s">
        <v>4</v>
      </c>
      <c r="D4" s="1">
        <v>90</v>
      </c>
      <c r="E4" s="2"/>
      <c r="F4" s="2">
        <v>3</v>
      </c>
      <c r="G4" s="2" t="s">
        <v>14</v>
      </c>
      <c r="H4" s="2"/>
      <c r="I4" s="2"/>
    </row>
    <row r="5" spans="1:9" x14ac:dyDescent="0.25">
      <c r="A5" s="34"/>
      <c r="B5" s="1">
        <v>1202200001</v>
      </c>
      <c r="C5" s="1" t="s">
        <v>5</v>
      </c>
      <c r="D5" s="1">
        <v>83.5</v>
      </c>
      <c r="E5" s="2"/>
      <c r="F5" s="2">
        <v>4</v>
      </c>
      <c r="G5" s="2" t="s">
        <v>16</v>
      </c>
      <c r="H5" s="2"/>
      <c r="I5" s="2"/>
    </row>
    <row r="6" spans="1:9" x14ac:dyDescent="0.25">
      <c r="A6" s="34"/>
      <c r="B6" s="1">
        <v>1202200001</v>
      </c>
      <c r="C6" s="1" t="s">
        <v>6</v>
      </c>
      <c r="D6" s="1">
        <v>56</v>
      </c>
      <c r="E6" s="2"/>
      <c r="F6" s="2">
        <v>5</v>
      </c>
      <c r="G6" s="2" t="s">
        <v>22</v>
      </c>
      <c r="H6" s="2"/>
      <c r="I6" s="2"/>
    </row>
    <row r="7" spans="1:9" x14ac:dyDescent="0.25">
      <c r="A7" s="34"/>
      <c r="B7" s="1">
        <v>1202200001</v>
      </c>
      <c r="C7" s="1" t="s">
        <v>7</v>
      </c>
      <c r="D7" s="1">
        <v>92.5</v>
      </c>
      <c r="F7" s="5">
        <v>6</v>
      </c>
      <c r="G7" s="2" t="s">
        <v>23</v>
      </c>
    </row>
    <row r="8" spans="1:9" ht="30" x14ac:dyDescent="0.25">
      <c r="A8" s="34"/>
      <c r="B8" s="1">
        <v>1202200002</v>
      </c>
      <c r="C8" s="1" t="s">
        <v>2</v>
      </c>
      <c r="D8" s="1">
        <v>95.25</v>
      </c>
      <c r="F8" s="5">
        <v>7</v>
      </c>
      <c r="G8" s="6" t="s">
        <v>19</v>
      </c>
    </row>
    <row r="9" spans="1:9" x14ac:dyDescent="0.25">
      <c r="A9" s="34"/>
      <c r="B9" s="1">
        <v>1202200002</v>
      </c>
      <c r="C9" s="1" t="s">
        <v>3</v>
      </c>
      <c r="D9" s="1">
        <v>96.75</v>
      </c>
    </row>
    <row r="10" spans="1:9" x14ac:dyDescent="0.25">
      <c r="A10" s="34"/>
      <c r="B10" s="1">
        <v>1202200002</v>
      </c>
      <c r="C10" s="1" t="s">
        <v>4</v>
      </c>
      <c r="D10" s="1">
        <v>93.5</v>
      </c>
    </row>
    <row r="11" spans="1:9" x14ac:dyDescent="0.25">
      <c r="A11" s="34"/>
      <c r="B11" s="1">
        <v>1202200002</v>
      </c>
      <c r="C11" s="1" t="s">
        <v>5</v>
      </c>
      <c r="D11" s="1">
        <v>89</v>
      </c>
      <c r="F11" t="s">
        <v>20</v>
      </c>
    </row>
    <row r="12" spans="1:9" x14ac:dyDescent="0.25">
      <c r="A12" s="34"/>
      <c r="B12" s="1">
        <v>1202200002</v>
      </c>
      <c r="C12" s="1" t="s">
        <v>6</v>
      </c>
      <c r="D12" s="1">
        <v>90.5</v>
      </c>
    </row>
    <row r="13" spans="1:9" x14ac:dyDescent="0.25">
      <c r="A13" s="34"/>
      <c r="B13" s="1">
        <v>1202200002</v>
      </c>
      <c r="C13" s="1" t="s">
        <v>7</v>
      </c>
      <c r="D13" s="1">
        <v>95.75</v>
      </c>
    </row>
    <row r="14" spans="1:9" x14ac:dyDescent="0.25">
      <c r="A14" s="34"/>
      <c r="B14" s="1">
        <v>1202200003</v>
      </c>
      <c r="C14" s="1" t="s">
        <v>2</v>
      </c>
      <c r="D14" s="1">
        <v>90.25</v>
      </c>
    </row>
    <row r="15" spans="1:9" x14ac:dyDescent="0.25">
      <c r="A15" s="34"/>
      <c r="B15" s="1">
        <v>1202200003</v>
      </c>
      <c r="C15" s="1" t="s">
        <v>3</v>
      </c>
      <c r="D15" s="1">
        <v>88.5</v>
      </c>
    </row>
    <row r="16" spans="1:9" x14ac:dyDescent="0.25">
      <c r="A16" s="34"/>
      <c r="B16" s="1">
        <v>1202200003</v>
      </c>
      <c r="C16" s="1" t="s">
        <v>4</v>
      </c>
      <c r="D16" s="1">
        <v>90.25</v>
      </c>
    </row>
    <row r="17" spans="1:4" x14ac:dyDescent="0.25">
      <c r="A17" s="34"/>
      <c r="B17" s="1">
        <v>1202200003</v>
      </c>
      <c r="C17" s="1" t="s">
        <v>5</v>
      </c>
      <c r="D17" s="1">
        <v>91</v>
      </c>
    </row>
    <row r="18" spans="1:4" x14ac:dyDescent="0.25">
      <c r="A18" s="34"/>
      <c r="B18" s="1">
        <v>1202200003</v>
      </c>
      <c r="C18" s="1" t="s">
        <v>6</v>
      </c>
      <c r="D18" s="1">
        <v>87.25</v>
      </c>
    </row>
    <row r="19" spans="1:4" x14ac:dyDescent="0.25">
      <c r="A19" s="34"/>
      <c r="B19" s="1">
        <v>1202200003</v>
      </c>
      <c r="C19" s="1" t="s">
        <v>7</v>
      </c>
      <c r="D19" s="1">
        <v>93.5</v>
      </c>
    </row>
    <row r="20" spans="1:4" x14ac:dyDescent="0.25">
      <c r="A20" s="34"/>
      <c r="B20" s="1">
        <v>1202200004</v>
      </c>
      <c r="C20" s="1" t="s">
        <v>2</v>
      </c>
      <c r="D20" s="1">
        <v>93.75</v>
      </c>
    </row>
    <row r="21" spans="1:4" x14ac:dyDescent="0.25">
      <c r="A21" s="34"/>
      <c r="B21" s="1">
        <v>1202200004</v>
      </c>
      <c r="C21" s="1" t="s">
        <v>3</v>
      </c>
      <c r="D21" s="1">
        <v>96.75</v>
      </c>
    </row>
    <row r="22" spans="1:4" x14ac:dyDescent="0.25">
      <c r="A22" s="34"/>
      <c r="B22" s="1">
        <v>1202200004</v>
      </c>
      <c r="C22" s="1" t="s">
        <v>4</v>
      </c>
      <c r="D22" s="1">
        <v>90</v>
      </c>
    </row>
    <row r="23" spans="1:4" x14ac:dyDescent="0.25">
      <c r="A23" s="34"/>
      <c r="B23" s="1">
        <v>1202200004</v>
      </c>
      <c r="C23" s="1" t="s">
        <v>5</v>
      </c>
      <c r="D23" s="1">
        <v>86.5</v>
      </c>
    </row>
    <row r="24" spans="1:4" x14ac:dyDescent="0.25">
      <c r="A24" s="34"/>
      <c r="B24" s="1">
        <v>1202200004</v>
      </c>
      <c r="C24" s="1" t="s">
        <v>6</v>
      </c>
      <c r="D24" s="1">
        <v>89</v>
      </c>
    </row>
    <row r="25" spans="1:4" x14ac:dyDescent="0.25">
      <c r="A25" s="34"/>
      <c r="B25" s="1">
        <v>1202200004</v>
      </c>
      <c r="C25" s="1" t="s">
        <v>7</v>
      </c>
      <c r="D25" s="1">
        <v>92</v>
      </c>
    </row>
    <row r="26" spans="1:4" x14ac:dyDescent="0.25">
      <c r="A26" s="34"/>
      <c r="B26" s="1">
        <v>1202200005</v>
      </c>
      <c r="C26" s="1" t="s">
        <v>2</v>
      </c>
      <c r="D26" s="1">
        <v>83.5</v>
      </c>
    </row>
    <row r="27" spans="1:4" x14ac:dyDescent="0.25">
      <c r="A27" s="34"/>
      <c r="B27" s="1">
        <v>1202200005</v>
      </c>
      <c r="C27" s="1" t="s">
        <v>3</v>
      </c>
      <c r="D27" s="1">
        <v>82</v>
      </c>
    </row>
    <row r="28" spans="1:4" x14ac:dyDescent="0.25">
      <c r="A28" s="34"/>
      <c r="B28" s="1">
        <v>1202200005</v>
      </c>
      <c r="C28" s="1" t="s">
        <v>4</v>
      </c>
      <c r="D28" s="1">
        <v>87.25</v>
      </c>
    </row>
    <row r="29" spans="1:4" x14ac:dyDescent="0.25">
      <c r="A29" s="34"/>
      <c r="B29" s="1">
        <v>1202200005</v>
      </c>
      <c r="C29" s="1" t="s">
        <v>5</v>
      </c>
      <c r="D29" s="1">
        <v>88.25</v>
      </c>
    </row>
    <row r="30" spans="1:4" x14ac:dyDescent="0.25">
      <c r="A30" s="34"/>
      <c r="B30" s="1">
        <v>1202200005</v>
      </c>
      <c r="C30" s="1" t="s">
        <v>6</v>
      </c>
      <c r="D30" s="1">
        <v>68.75</v>
      </c>
    </row>
    <row r="31" spans="1:4" x14ac:dyDescent="0.25">
      <c r="A31" s="34"/>
      <c r="B31" s="1">
        <v>1202200005</v>
      </c>
      <c r="C31" s="1" t="s">
        <v>7</v>
      </c>
      <c r="D31" s="1">
        <v>92.75</v>
      </c>
    </row>
    <row r="32" spans="1:4" x14ac:dyDescent="0.25">
      <c r="A32" s="34"/>
      <c r="B32" s="1">
        <v>1202200006</v>
      </c>
      <c r="C32" s="1" t="s">
        <v>2</v>
      </c>
      <c r="D32" s="1">
        <v>88.75</v>
      </c>
    </row>
    <row r="33" spans="1:4" x14ac:dyDescent="0.25">
      <c r="A33" s="34"/>
      <c r="B33" s="1">
        <v>1202200006</v>
      </c>
      <c r="C33" s="1" t="s">
        <v>3</v>
      </c>
      <c r="D33" s="1">
        <v>0</v>
      </c>
    </row>
    <row r="34" spans="1:4" x14ac:dyDescent="0.25">
      <c r="A34" s="34"/>
      <c r="B34" s="1">
        <v>1202200006</v>
      </c>
      <c r="C34" s="1" t="s">
        <v>4</v>
      </c>
      <c r="D34" s="1">
        <v>83.5</v>
      </c>
    </row>
    <row r="35" spans="1:4" x14ac:dyDescent="0.25">
      <c r="A35" s="34"/>
      <c r="B35" s="1">
        <v>1202200006</v>
      </c>
      <c r="C35" s="1" t="s">
        <v>5</v>
      </c>
      <c r="D35" s="1">
        <v>70</v>
      </c>
    </row>
    <row r="36" spans="1:4" x14ac:dyDescent="0.25">
      <c r="A36" s="34"/>
      <c r="B36" s="1">
        <v>1202200006</v>
      </c>
      <c r="C36" s="1" t="s">
        <v>6</v>
      </c>
      <c r="D36" s="1">
        <v>75.5</v>
      </c>
    </row>
    <row r="37" spans="1:4" x14ac:dyDescent="0.25">
      <c r="A37" s="34"/>
      <c r="B37" s="1">
        <v>1202200006</v>
      </c>
      <c r="C37" s="1" t="s">
        <v>7</v>
      </c>
      <c r="D37" s="1">
        <v>82.5</v>
      </c>
    </row>
    <row r="38" spans="1:4" x14ac:dyDescent="0.25">
      <c r="A38" s="34"/>
      <c r="B38" s="1">
        <v>1202200007</v>
      </c>
      <c r="C38" s="1" t="s">
        <v>2</v>
      </c>
      <c r="D38" s="1">
        <v>88.75</v>
      </c>
    </row>
    <row r="39" spans="1:4" x14ac:dyDescent="0.25">
      <c r="A39" s="34"/>
      <c r="B39" s="1">
        <v>1202200007</v>
      </c>
      <c r="C39" s="1" t="s">
        <v>3</v>
      </c>
      <c r="D39" s="1">
        <v>95.5</v>
      </c>
    </row>
    <row r="40" spans="1:4" x14ac:dyDescent="0.25">
      <c r="A40" s="34"/>
      <c r="B40" s="1">
        <v>1202200007</v>
      </c>
      <c r="C40" s="1" t="s">
        <v>4</v>
      </c>
      <c r="D40" s="1">
        <v>86</v>
      </c>
    </row>
    <row r="41" spans="1:4" x14ac:dyDescent="0.25">
      <c r="A41" s="34"/>
      <c r="B41" s="1">
        <v>1202200007</v>
      </c>
      <c r="C41" s="1" t="s">
        <v>5</v>
      </c>
      <c r="D41" s="1">
        <v>70.75</v>
      </c>
    </row>
    <row r="42" spans="1:4" x14ac:dyDescent="0.25">
      <c r="A42" s="34"/>
      <c r="B42" s="1">
        <v>1202200007</v>
      </c>
      <c r="C42" s="1" t="s">
        <v>6</v>
      </c>
      <c r="D42" s="1">
        <v>72</v>
      </c>
    </row>
    <row r="43" spans="1:4" x14ac:dyDescent="0.25">
      <c r="A43" s="34"/>
      <c r="B43" s="1">
        <v>1202200007</v>
      </c>
      <c r="C43" s="1" t="s">
        <v>7</v>
      </c>
      <c r="D43" s="1">
        <v>85</v>
      </c>
    </row>
    <row r="44" spans="1:4" x14ac:dyDescent="0.25">
      <c r="A44" s="34"/>
      <c r="B44" s="1">
        <v>1202200008</v>
      </c>
      <c r="C44" s="1" t="s">
        <v>2</v>
      </c>
      <c r="D44" s="1">
        <v>93.25</v>
      </c>
    </row>
    <row r="45" spans="1:4" x14ac:dyDescent="0.25">
      <c r="A45" s="34"/>
      <c r="B45" s="1">
        <v>1202200008</v>
      </c>
      <c r="C45" s="1" t="s">
        <v>3</v>
      </c>
      <c r="D45" s="1">
        <v>98.5</v>
      </c>
    </row>
    <row r="46" spans="1:4" x14ac:dyDescent="0.25">
      <c r="A46" s="34"/>
      <c r="B46" s="1">
        <v>1202200008</v>
      </c>
      <c r="C46" s="1" t="s">
        <v>4</v>
      </c>
      <c r="D46" s="1">
        <v>98.5</v>
      </c>
    </row>
    <row r="47" spans="1:4" x14ac:dyDescent="0.25">
      <c r="A47" s="34"/>
      <c r="B47" s="1">
        <v>1202200008</v>
      </c>
      <c r="C47" s="1" t="s">
        <v>5</v>
      </c>
      <c r="D47" s="1">
        <v>69.75</v>
      </c>
    </row>
    <row r="48" spans="1:4" x14ac:dyDescent="0.25">
      <c r="A48" s="34"/>
      <c r="B48" s="1">
        <v>1202200008</v>
      </c>
      <c r="C48" s="1" t="s">
        <v>6</v>
      </c>
      <c r="D48" s="1">
        <v>86.25</v>
      </c>
    </row>
    <row r="49" spans="1:4" x14ac:dyDescent="0.25">
      <c r="A49" s="34"/>
      <c r="B49" s="1">
        <v>1202200008</v>
      </c>
      <c r="C49" s="1" t="s">
        <v>7</v>
      </c>
      <c r="D49" s="1">
        <v>89.75</v>
      </c>
    </row>
    <row r="50" spans="1:4" x14ac:dyDescent="0.25">
      <c r="A50" s="34"/>
      <c r="B50" s="1">
        <v>1202200009</v>
      </c>
      <c r="C50" s="1" t="s">
        <v>2</v>
      </c>
      <c r="D50" s="1">
        <v>82.25</v>
      </c>
    </row>
    <row r="51" spans="1:4" x14ac:dyDescent="0.25">
      <c r="A51" s="34"/>
      <c r="B51" s="1">
        <v>1202200009</v>
      </c>
      <c r="C51" s="1" t="s">
        <v>3</v>
      </c>
      <c r="D51" s="1">
        <v>83.5</v>
      </c>
    </row>
    <row r="52" spans="1:4" x14ac:dyDescent="0.25">
      <c r="A52" s="34"/>
      <c r="B52" s="1">
        <v>1202200009</v>
      </c>
      <c r="C52" s="1" t="s">
        <v>4</v>
      </c>
      <c r="D52" s="1">
        <v>66.5</v>
      </c>
    </row>
    <row r="53" spans="1:4" x14ac:dyDescent="0.25">
      <c r="A53" s="34"/>
      <c r="B53" s="1">
        <v>1202200009</v>
      </c>
      <c r="C53" s="1" t="s">
        <v>5</v>
      </c>
      <c r="D53" s="1">
        <v>60</v>
      </c>
    </row>
    <row r="54" spans="1:4" x14ac:dyDescent="0.25">
      <c r="A54" s="34"/>
      <c r="B54" s="1">
        <v>1202200009</v>
      </c>
      <c r="C54" s="1" t="s">
        <v>6</v>
      </c>
      <c r="D54" s="1">
        <v>68.75</v>
      </c>
    </row>
    <row r="55" spans="1:4" x14ac:dyDescent="0.25">
      <c r="A55" s="34"/>
      <c r="B55" s="1">
        <v>1202200009</v>
      </c>
      <c r="C55" s="1" t="s">
        <v>7</v>
      </c>
      <c r="D55" s="1">
        <v>58</v>
      </c>
    </row>
    <row r="56" spans="1:4" x14ac:dyDescent="0.25">
      <c r="A56" s="34"/>
      <c r="B56" s="1">
        <v>1202200010</v>
      </c>
      <c r="C56" s="1" t="s">
        <v>2</v>
      </c>
      <c r="D56" s="1">
        <v>97</v>
      </c>
    </row>
    <row r="57" spans="1:4" x14ac:dyDescent="0.25">
      <c r="A57" s="34"/>
      <c r="B57" s="1">
        <v>1202200010</v>
      </c>
      <c r="C57" s="1" t="s">
        <v>3</v>
      </c>
      <c r="D57" s="1">
        <v>98.5</v>
      </c>
    </row>
    <row r="58" spans="1:4" x14ac:dyDescent="0.25">
      <c r="A58" s="34"/>
      <c r="B58" s="1">
        <v>1202200010</v>
      </c>
      <c r="C58" s="1" t="s">
        <v>4</v>
      </c>
      <c r="D58" s="1">
        <v>92.5</v>
      </c>
    </row>
    <row r="59" spans="1:4" x14ac:dyDescent="0.25">
      <c r="A59" s="34"/>
      <c r="B59" s="1">
        <v>1202200010</v>
      </c>
      <c r="C59" s="1" t="s">
        <v>5</v>
      </c>
      <c r="D59" s="1">
        <v>83.75</v>
      </c>
    </row>
    <row r="60" spans="1:4" x14ac:dyDescent="0.25">
      <c r="A60" s="34"/>
      <c r="B60" s="1">
        <v>1202200010</v>
      </c>
      <c r="C60" s="1" t="s">
        <v>6</v>
      </c>
      <c r="D60" s="1">
        <v>91</v>
      </c>
    </row>
    <row r="61" spans="1:4" x14ac:dyDescent="0.25">
      <c r="A61" s="34"/>
      <c r="B61" s="1">
        <v>1202200010</v>
      </c>
      <c r="C61" s="1" t="s">
        <v>7</v>
      </c>
      <c r="D61" s="1">
        <v>92.5</v>
      </c>
    </row>
    <row r="62" spans="1:4" x14ac:dyDescent="0.25">
      <c r="A62" s="34"/>
      <c r="B62" s="1">
        <v>1202200011</v>
      </c>
      <c r="C62" s="1" t="s">
        <v>2</v>
      </c>
      <c r="D62" s="1">
        <v>93.75</v>
      </c>
    </row>
    <row r="63" spans="1:4" x14ac:dyDescent="0.25">
      <c r="A63" s="34"/>
      <c r="B63" s="1">
        <v>1202200011</v>
      </c>
      <c r="C63" s="1" t="s">
        <v>3</v>
      </c>
      <c r="D63" s="1">
        <v>100</v>
      </c>
    </row>
    <row r="64" spans="1:4" x14ac:dyDescent="0.25">
      <c r="A64" s="34"/>
      <c r="B64" s="1">
        <v>1202200011</v>
      </c>
      <c r="C64" s="1" t="s">
        <v>4</v>
      </c>
      <c r="D64" s="1">
        <v>98.25</v>
      </c>
    </row>
    <row r="65" spans="1:4" x14ac:dyDescent="0.25">
      <c r="A65" s="34"/>
      <c r="B65" s="1">
        <v>1202200011</v>
      </c>
      <c r="C65" s="1" t="s">
        <v>5</v>
      </c>
      <c r="D65" s="1">
        <v>100</v>
      </c>
    </row>
    <row r="66" spans="1:4" x14ac:dyDescent="0.25">
      <c r="A66" s="34"/>
      <c r="B66" s="1">
        <v>1202200011</v>
      </c>
      <c r="C66" s="1" t="s">
        <v>6</v>
      </c>
      <c r="D66" s="1">
        <v>95.5</v>
      </c>
    </row>
    <row r="67" spans="1:4" x14ac:dyDescent="0.25">
      <c r="A67" s="34"/>
      <c r="B67" s="1">
        <v>1202200011</v>
      </c>
      <c r="C67" s="1" t="s">
        <v>7</v>
      </c>
      <c r="D67" s="1">
        <v>98.5</v>
      </c>
    </row>
    <row r="68" spans="1:4" x14ac:dyDescent="0.25">
      <c r="A68" s="34"/>
      <c r="B68" s="1">
        <v>1202200012</v>
      </c>
      <c r="C68" s="1" t="s">
        <v>2</v>
      </c>
      <c r="D68" s="1">
        <v>92</v>
      </c>
    </row>
    <row r="69" spans="1:4" x14ac:dyDescent="0.25">
      <c r="A69" s="34"/>
      <c r="B69" s="1">
        <v>1202200012</v>
      </c>
      <c r="C69" s="1" t="s">
        <v>3</v>
      </c>
      <c r="D69" s="1">
        <v>85.25</v>
      </c>
    </row>
    <row r="70" spans="1:4" x14ac:dyDescent="0.25">
      <c r="A70" s="34"/>
      <c r="B70" s="1">
        <v>1202200012</v>
      </c>
      <c r="C70" s="1" t="s">
        <v>4</v>
      </c>
      <c r="D70" s="1">
        <v>85.25</v>
      </c>
    </row>
    <row r="71" spans="1:4" x14ac:dyDescent="0.25">
      <c r="A71" s="34"/>
      <c r="B71" s="1">
        <v>1202200012</v>
      </c>
      <c r="C71" s="1" t="s">
        <v>5</v>
      </c>
      <c r="D71" s="1">
        <v>95</v>
      </c>
    </row>
    <row r="72" spans="1:4" x14ac:dyDescent="0.25">
      <c r="A72" s="34"/>
      <c r="B72" s="1">
        <v>1202200012</v>
      </c>
      <c r="C72" s="1" t="s">
        <v>6</v>
      </c>
      <c r="D72" s="1">
        <v>94</v>
      </c>
    </row>
    <row r="73" spans="1:4" x14ac:dyDescent="0.25">
      <c r="A73" s="34"/>
      <c r="B73" s="1">
        <v>1202200012</v>
      </c>
      <c r="C73" s="1" t="s">
        <v>7</v>
      </c>
      <c r="D73" s="1">
        <v>98.5</v>
      </c>
    </row>
    <row r="74" spans="1:4" x14ac:dyDescent="0.25">
      <c r="A74" s="34"/>
      <c r="B74" s="1">
        <v>1202200013</v>
      </c>
      <c r="C74" s="1" t="s">
        <v>2</v>
      </c>
      <c r="D74" s="1">
        <v>87.25</v>
      </c>
    </row>
    <row r="75" spans="1:4" x14ac:dyDescent="0.25">
      <c r="A75" s="34"/>
      <c r="B75" s="1">
        <v>1202200013</v>
      </c>
      <c r="C75" s="1" t="s">
        <v>3</v>
      </c>
      <c r="D75" s="1">
        <v>83.25</v>
      </c>
    </row>
    <row r="76" spans="1:4" x14ac:dyDescent="0.25">
      <c r="A76" s="34"/>
      <c r="B76" s="1">
        <v>1202200013</v>
      </c>
      <c r="C76" s="1" t="s">
        <v>4</v>
      </c>
      <c r="D76" s="1">
        <v>85.25</v>
      </c>
    </row>
    <row r="77" spans="1:4" x14ac:dyDescent="0.25">
      <c r="A77" s="34"/>
      <c r="B77" s="1">
        <v>1202200013</v>
      </c>
      <c r="C77" s="1" t="s">
        <v>5</v>
      </c>
      <c r="D77" s="1">
        <v>80.25</v>
      </c>
    </row>
    <row r="78" spans="1:4" x14ac:dyDescent="0.25">
      <c r="A78" s="34"/>
      <c r="B78" s="1">
        <v>1202200013</v>
      </c>
      <c r="C78" s="1" t="s">
        <v>6</v>
      </c>
      <c r="D78" s="1">
        <v>97</v>
      </c>
    </row>
    <row r="79" spans="1:4" x14ac:dyDescent="0.25">
      <c r="A79" s="34"/>
      <c r="B79" s="1">
        <v>1202200013</v>
      </c>
      <c r="C79" s="1" t="s">
        <v>7</v>
      </c>
      <c r="D79" s="1">
        <v>77.5</v>
      </c>
    </row>
    <row r="80" spans="1:4" x14ac:dyDescent="0.25">
      <c r="A80" s="34"/>
      <c r="B80" s="1">
        <v>1202200014</v>
      </c>
      <c r="C80" s="1" t="s">
        <v>2</v>
      </c>
      <c r="D80" s="1">
        <v>98.5</v>
      </c>
    </row>
    <row r="81" spans="1:4" x14ac:dyDescent="0.25">
      <c r="A81" s="34"/>
      <c r="B81" s="1">
        <v>1202200014</v>
      </c>
      <c r="C81" s="1" t="s">
        <v>3</v>
      </c>
      <c r="D81" s="1">
        <v>100</v>
      </c>
    </row>
    <row r="82" spans="1:4" x14ac:dyDescent="0.25">
      <c r="A82" s="34"/>
      <c r="B82" s="1">
        <v>1202200014</v>
      </c>
      <c r="C82" s="1" t="s">
        <v>4</v>
      </c>
      <c r="D82" s="1">
        <v>89.5</v>
      </c>
    </row>
    <row r="83" spans="1:4" x14ac:dyDescent="0.25">
      <c r="A83" s="34"/>
      <c r="B83" s="1">
        <v>1202200014</v>
      </c>
      <c r="C83" s="1" t="s">
        <v>5</v>
      </c>
      <c r="D83" s="1">
        <v>98.5</v>
      </c>
    </row>
    <row r="84" spans="1:4" x14ac:dyDescent="0.25">
      <c r="A84" s="34"/>
      <c r="B84" s="1">
        <v>1202200014</v>
      </c>
      <c r="C84" s="1" t="s">
        <v>6</v>
      </c>
      <c r="D84" s="1">
        <v>97</v>
      </c>
    </row>
    <row r="85" spans="1:4" x14ac:dyDescent="0.25">
      <c r="A85" s="34"/>
      <c r="B85" s="1">
        <v>1202200014</v>
      </c>
      <c r="C85" s="1" t="s">
        <v>7</v>
      </c>
      <c r="D85" s="1">
        <v>100</v>
      </c>
    </row>
    <row r="86" spans="1:4" x14ac:dyDescent="0.25">
      <c r="A86" s="34"/>
      <c r="B86" s="1">
        <v>1202200015</v>
      </c>
      <c r="C86" s="1" t="s">
        <v>2</v>
      </c>
      <c r="D86" s="1">
        <v>87.6</v>
      </c>
    </row>
    <row r="87" spans="1:4" x14ac:dyDescent="0.25">
      <c r="A87" s="34"/>
      <c r="B87" s="1">
        <v>1202200015</v>
      </c>
      <c r="C87" s="1" t="s">
        <v>3</v>
      </c>
      <c r="D87" s="1">
        <v>0</v>
      </c>
    </row>
    <row r="88" spans="1:4" x14ac:dyDescent="0.25">
      <c r="A88" s="34"/>
      <c r="B88" s="1">
        <v>1202200015</v>
      </c>
      <c r="C88" s="1" t="s">
        <v>4</v>
      </c>
      <c r="D88" s="1">
        <v>92.5</v>
      </c>
    </row>
    <row r="89" spans="1:4" x14ac:dyDescent="0.25">
      <c r="A89" s="34"/>
      <c r="B89" s="1">
        <v>1202200015</v>
      </c>
      <c r="C89" s="1" t="s">
        <v>5</v>
      </c>
      <c r="D89" s="1">
        <v>86.5</v>
      </c>
    </row>
    <row r="90" spans="1:4" x14ac:dyDescent="0.25">
      <c r="A90" s="34"/>
      <c r="B90" s="1">
        <v>1202200015</v>
      </c>
      <c r="C90" s="1" t="s">
        <v>6</v>
      </c>
      <c r="D90" s="1">
        <v>95.5</v>
      </c>
    </row>
    <row r="91" spans="1:4" x14ac:dyDescent="0.25">
      <c r="A91" s="34"/>
      <c r="B91" s="1">
        <v>1202200015</v>
      </c>
      <c r="C91" s="1" t="s">
        <v>7</v>
      </c>
      <c r="D91" s="1">
        <v>65</v>
      </c>
    </row>
    <row r="92" spans="1:4" x14ac:dyDescent="0.25">
      <c r="A92" s="34"/>
      <c r="B92" s="1">
        <v>1202200016</v>
      </c>
      <c r="C92" s="1" t="s">
        <v>2</v>
      </c>
      <c r="D92" s="1">
        <v>90</v>
      </c>
    </row>
    <row r="93" spans="1:4" x14ac:dyDescent="0.25">
      <c r="A93" s="34"/>
      <c r="B93" s="1">
        <v>1202200016</v>
      </c>
      <c r="C93" s="1" t="s">
        <v>3</v>
      </c>
      <c r="D93" s="1">
        <v>75.25</v>
      </c>
    </row>
    <row r="94" spans="1:4" x14ac:dyDescent="0.25">
      <c r="A94" s="34"/>
      <c r="B94" s="1">
        <v>1202200016</v>
      </c>
      <c r="C94" s="1" t="s">
        <v>4</v>
      </c>
      <c r="D94" s="1">
        <v>84.25</v>
      </c>
    </row>
    <row r="95" spans="1:4" x14ac:dyDescent="0.25">
      <c r="A95" s="34"/>
      <c r="B95" s="1">
        <v>1202200016</v>
      </c>
      <c r="C95" s="1" t="s">
        <v>5</v>
      </c>
      <c r="D95" s="1">
        <v>83</v>
      </c>
    </row>
    <row r="96" spans="1:4" x14ac:dyDescent="0.25">
      <c r="A96" s="34"/>
      <c r="B96" s="1">
        <v>1202200016</v>
      </c>
      <c r="C96" s="1" t="s">
        <v>6</v>
      </c>
      <c r="D96" s="1">
        <v>88.5</v>
      </c>
    </row>
    <row r="97" spans="1:4" x14ac:dyDescent="0.25">
      <c r="A97" s="34"/>
      <c r="B97" s="1">
        <v>1202200016</v>
      </c>
      <c r="C97" s="1" t="s">
        <v>7</v>
      </c>
      <c r="D97" s="1">
        <v>88.25</v>
      </c>
    </row>
    <row r="98" spans="1:4" x14ac:dyDescent="0.25">
      <c r="A98" s="34"/>
      <c r="B98" s="1">
        <v>1202200017</v>
      </c>
      <c r="C98" s="1" t="s">
        <v>2</v>
      </c>
      <c r="D98" s="1">
        <v>90.25</v>
      </c>
    </row>
    <row r="99" spans="1:4" x14ac:dyDescent="0.25">
      <c r="A99" s="34"/>
      <c r="B99" s="1">
        <v>1202200017</v>
      </c>
      <c r="C99" s="1" t="s">
        <v>3</v>
      </c>
      <c r="D99" s="1">
        <v>96.5</v>
      </c>
    </row>
    <row r="100" spans="1:4" x14ac:dyDescent="0.25">
      <c r="A100" s="34"/>
      <c r="B100" s="1">
        <v>1202200017</v>
      </c>
      <c r="C100" s="1" t="s">
        <v>4</v>
      </c>
      <c r="D100" s="1">
        <v>96.75</v>
      </c>
    </row>
    <row r="101" spans="1:4" x14ac:dyDescent="0.25">
      <c r="A101" s="34"/>
      <c r="B101" s="1">
        <v>1202200017</v>
      </c>
      <c r="C101" s="1" t="s">
        <v>5</v>
      </c>
      <c r="D101" s="1">
        <v>100</v>
      </c>
    </row>
    <row r="102" spans="1:4" x14ac:dyDescent="0.25">
      <c r="A102" s="34"/>
      <c r="B102" s="1">
        <v>1202200017</v>
      </c>
      <c r="C102" s="1" t="s">
        <v>6</v>
      </c>
      <c r="D102" s="1">
        <v>95.25</v>
      </c>
    </row>
    <row r="103" spans="1:4" x14ac:dyDescent="0.25">
      <c r="A103" s="34"/>
      <c r="B103" s="1">
        <v>1202200017</v>
      </c>
      <c r="C103" s="1" t="s">
        <v>7</v>
      </c>
      <c r="D103" s="1">
        <v>95</v>
      </c>
    </row>
    <row r="104" spans="1:4" x14ac:dyDescent="0.25">
      <c r="A104" s="34"/>
      <c r="B104" s="1">
        <v>1202200018</v>
      </c>
      <c r="C104" s="1" t="s">
        <v>2</v>
      </c>
      <c r="D104" s="1">
        <v>88.5</v>
      </c>
    </row>
    <row r="105" spans="1:4" x14ac:dyDescent="0.25">
      <c r="A105" s="34"/>
      <c r="B105" s="1">
        <v>1202200018</v>
      </c>
      <c r="C105" s="1" t="s">
        <v>3</v>
      </c>
      <c r="D105" s="1">
        <v>76.5</v>
      </c>
    </row>
    <row r="106" spans="1:4" x14ac:dyDescent="0.25">
      <c r="A106" s="34"/>
      <c r="B106" s="1">
        <v>1202200018</v>
      </c>
      <c r="C106" s="1" t="s">
        <v>4</v>
      </c>
      <c r="D106" s="1">
        <v>88.5</v>
      </c>
    </row>
    <row r="107" spans="1:4" x14ac:dyDescent="0.25">
      <c r="A107" s="34"/>
      <c r="B107" s="1">
        <v>1202200018</v>
      </c>
      <c r="C107" s="1" t="s">
        <v>5</v>
      </c>
      <c r="D107" s="1">
        <v>81</v>
      </c>
    </row>
    <row r="108" spans="1:4" x14ac:dyDescent="0.25">
      <c r="A108" s="34"/>
      <c r="B108" s="1">
        <v>1202200018</v>
      </c>
      <c r="C108" s="1" t="s">
        <v>6</v>
      </c>
      <c r="D108" s="1">
        <v>91.75</v>
      </c>
    </row>
    <row r="109" spans="1:4" x14ac:dyDescent="0.25">
      <c r="A109" s="34"/>
      <c r="B109" s="1">
        <v>1202200018</v>
      </c>
      <c r="C109" s="1" t="s">
        <v>7</v>
      </c>
      <c r="D109" s="1">
        <v>93.5</v>
      </c>
    </row>
    <row r="110" spans="1:4" x14ac:dyDescent="0.25">
      <c r="A110" s="34"/>
      <c r="B110" s="1">
        <v>1202200019</v>
      </c>
      <c r="C110" s="1" t="s">
        <v>2</v>
      </c>
      <c r="D110" s="1">
        <v>74.25</v>
      </c>
    </row>
    <row r="111" spans="1:4" x14ac:dyDescent="0.25">
      <c r="A111" s="34"/>
      <c r="B111" s="1">
        <v>1202200019</v>
      </c>
      <c r="C111" s="1" t="s">
        <v>3</v>
      </c>
      <c r="D111" s="1">
        <v>77.5</v>
      </c>
    </row>
    <row r="112" spans="1:4" x14ac:dyDescent="0.25">
      <c r="A112" s="34"/>
      <c r="B112" s="1">
        <v>1202200019</v>
      </c>
      <c r="C112" s="1" t="s">
        <v>4</v>
      </c>
      <c r="D112" s="1">
        <v>79</v>
      </c>
    </row>
    <row r="113" spans="1:4" x14ac:dyDescent="0.25">
      <c r="A113" s="34"/>
      <c r="B113" s="1">
        <v>1202200019</v>
      </c>
      <c r="C113" s="1" t="s">
        <v>5</v>
      </c>
      <c r="D113" s="1">
        <v>86.5</v>
      </c>
    </row>
    <row r="114" spans="1:4" x14ac:dyDescent="0.25">
      <c r="A114" s="34"/>
      <c r="B114" s="1">
        <v>1202200019</v>
      </c>
      <c r="C114" s="1" t="s">
        <v>6</v>
      </c>
      <c r="D114" s="1">
        <v>89.25</v>
      </c>
    </row>
    <row r="115" spans="1:4" x14ac:dyDescent="0.25">
      <c r="A115" s="34"/>
      <c r="B115" s="1">
        <v>1202200019</v>
      </c>
      <c r="C115" s="1" t="s">
        <v>7</v>
      </c>
      <c r="D115" s="1">
        <v>79.75</v>
      </c>
    </row>
    <row r="116" spans="1:4" x14ac:dyDescent="0.25">
      <c r="A116" s="34"/>
      <c r="B116" s="1">
        <v>1202200020</v>
      </c>
      <c r="C116" s="1" t="s">
        <v>2</v>
      </c>
      <c r="D116" s="1">
        <v>69.25</v>
      </c>
    </row>
    <row r="117" spans="1:4" x14ac:dyDescent="0.25">
      <c r="A117" s="34"/>
      <c r="B117" s="1">
        <v>1202200020</v>
      </c>
      <c r="C117" s="1" t="s">
        <v>3</v>
      </c>
      <c r="D117" s="1">
        <v>79.5</v>
      </c>
    </row>
    <row r="118" spans="1:4" x14ac:dyDescent="0.25">
      <c r="A118" s="34"/>
      <c r="B118" s="1">
        <v>1202200020</v>
      </c>
      <c r="C118" s="1" t="s">
        <v>4</v>
      </c>
      <c r="D118" s="1">
        <v>79.75</v>
      </c>
    </row>
    <row r="119" spans="1:4" x14ac:dyDescent="0.25">
      <c r="A119" s="34"/>
      <c r="B119" s="1">
        <v>1202200020</v>
      </c>
      <c r="C119" s="1" t="s">
        <v>5</v>
      </c>
      <c r="D119" s="1">
        <v>82</v>
      </c>
    </row>
    <row r="120" spans="1:4" x14ac:dyDescent="0.25">
      <c r="A120" s="34"/>
      <c r="B120" s="1">
        <v>1202200020</v>
      </c>
      <c r="C120" s="1" t="s">
        <v>6</v>
      </c>
      <c r="D120" s="1">
        <v>88.25</v>
      </c>
    </row>
    <row r="121" spans="1:4" x14ac:dyDescent="0.25">
      <c r="A121" s="34"/>
      <c r="B121" s="1">
        <v>1202200020</v>
      </c>
      <c r="C121" s="1" t="s">
        <v>7</v>
      </c>
      <c r="D121" s="1">
        <v>83</v>
      </c>
    </row>
    <row r="122" spans="1:4" x14ac:dyDescent="0.25">
      <c r="A122" s="34" t="s">
        <v>9</v>
      </c>
      <c r="B122" s="1">
        <v>1202200021</v>
      </c>
      <c r="C122" s="1" t="s">
        <v>2</v>
      </c>
      <c r="D122" s="1">
        <v>74.25</v>
      </c>
    </row>
    <row r="123" spans="1:4" x14ac:dyDescent="0.25">
      <c r="A123" s="34"/>
      <c r="B123" s="1">
        <v>1202200021</v>
      </c>
      <c r="C123" s="1" t="s">
        <v>3</v>
      </c>
      <c r="D123" s="1">
        <v>72.75</v>
      </c>
    </row>
    <row r="124" spans="1:4" x14ac:dyDescent="0.25">
      <c r="A124" s="34"/>
      <c r="B124" s="1">
        <v>1202200021</v>
      </c>
      <c r="C124" s="1" t="s">
        <v>4</v>
      </c>
      <c r="D124" s="1">
        <v>0</v>
      </c>
    </row>
    <row r="125" spans="1:4" x14ac:dyDescent="0.25">
      <c r="A125" s="34"/>
      <c r="B125" s="1">
        <v>1202200021</v>
      </c>
      <c r="C125" s="1" t="s">
        <v>5</v>
      </c>
      <c r="D125" s="1">
        <v>72.5</v>
      </c>
    </row>
    <row r="126" spans="1:4" x14ac:dyDescent="0.25">
      <c r="A126" s="34"/>
      <c r="B126" s="1">
        <v>1202200021</v>
      </c>
      <c r="C126" s="1" t="s">
        <v>6</v>
      </c>
      <c r="D126" s="1">
        <v>72.5</v>
      </c>
    </row>
    <row r="127" spans="1:4" x14ac:dyDescent="0.25">
      <c r="A127" s="34"/>
      <c r="B127" s="1">
        <v>1202200021</v>
      </c>
      <c r="C127" s="1" t="s">
        <v>7</v>
      </c>
      <c r="D127" s="1">
        <v>77</v>
      </c>
    </row>
    <row r="128" spans="1:4" x14ac:dyDescent="0.25">
      <c r="A128" s="34"/>
      <c r="B128" s="1">
        <v>1202200022</v>
      </c>
      <c r="C128" s="1" t="s">
        <v>2</v>
      </c>
      <c r="D128" s="1">
        <v>70.25</v>
      </c>
    </row>
    <row r="129" spans="1:4" x14ac:dyDescent="0.25">
      <c r="A129" s="34"/>
      <c r="B129" s="1">
        <v>1202200022</v>
      </c>
      <c r="C129" s="1" t="s">
        <v>3</v>
      </c>
      <c r="D129" s="1">
        <v>81</v>
      </c>
    </row>
    <row r="130" spans="1:4" x14ac:dyDescent="0.25">
      <c r="A130" s="34"/>
      <c r="B130" s="1">
        <v>1202200022</v>
      </c>
      <c r="C130" s="1" t="s">
        <v>4</v>
      </c>
      <c r="D130" s="1">
        <v>82.25</v>
      </c>
    </row>
    <row r="131" spans="1:4" x14ac:dyDescent="0.25">
      <c r="A131" s="34"/>
      <c r="B131" s="1">
        <v>1202200022</v>
      </c>
      <c r="C131" s="1" t="s">
        <v>5</v>
      </c>
      <c r="D131" s="1">
        <v>68.5</v>
      </c>
    </row>
    <row r="132" spans="1:4" x14ac:dyDescent="0.25">
      <c r="A132" s="34"/>
      <c r="B132" s="1">
        <v>1202200022</v>
      </c>
      <c r="C132" s="1" t="s">
        <v>6</v>
      </c>
      <c r="D132" s="1">
        <v>80.25</v>
      </c>
    </row>
    <row r="133" spans="1:4" x14ac:dyDescent="0.25">
      <c r="A133" s="34"/>
      <c r="B133" s="1">
        <v>1202200022</v>
      </c>
      <c r="C133" s="1" t="s">
        <v>7</v>
      </c>
      <c r="D133" s="1">
        <v>81.75</v>
      </c>
    </row>
    <row r="134" spans="1:4" x14ac:dyDescent="0.25">
      <c r="A134" s="34"/>
      <c r="B134" s="1">
        <v>1202200023</v>
      </c>
      <c r="C134" s="1" t="s">
        <v>2</v>
      </c>
      <c r="D134" s="1">
        <v>79.75</v>
      </c>
    </row>
    <row r="135" spans="1:4" x14ac:dyDescent="0.25">
      <c r="A135" s="34"/>
      <c r="B135" s="1">
        <v>1202200023</v>
      </c>
      <c r="C135" s="1" t="s">
        <v>3</v>
      </c>
      <c r="D135" s="1">
        <v>84</v>
      </c>
    </row>
    <row r="136" spans="1:4" x14ac:dyDescent="0.25">
      <c r="A136" s="34"/>
      <c r="B136" s="1">
        <v>1202200023</v>
      </c>
      <c r="C136" s="1" t="s">
        <v>4</v>
      </c>
      <c r="D136" s="1">
        <v>87</v>
      </c>
    </row>
    <row r="137" spans="1:4" x14ac:dyDescent="0.25">
      <c r="A137" s="34"/>
      <c r="B137" s="1">
        <v>1202200023</v>
      </c>
      <c r="C137" s="1" t="s">
        <v>5</v>
      </c>
      <c r="D137" s="1">
        <v>83</v>
      </c>
    </row>
    <row r="138" spans="1:4" x14ac:dyDescent="0.25">
      <c r="A138" s="34"/>
      <c r="B138" s="1">
        <v>1202200023</v>
      </c>
      <c r="C138" s="1" t="s">
        <v>6</v>
      </c>
      <c r="D138" s="1">
        <v>83</v>
      </c>
    </row>
    <row r="139" spans="1:4" x14ac:dyDescent="0.25">
      <c r="A139" s="34"/>
      <c r="B139" s="1">
        <v>1202200023</v>
      </c>
      <c r="C139" s="1" t="s">
        <v>7</v>
      </c>
      <c r="D139" s="1">
        <v>87.75</v>
      </c>
    </row>
    <row r="140" spans="1:4" x14ac:dyDescent="0.25">
      <c r="A140" s="34"/>
      <c r="B140" s="1">
        <v>1202200024</v>
      </c>
      <c r="C140" s="1" t="s">
        <v>2</v>
      </c>
      <c r="D140" s="1">
        <v>95</v>
      </c>
    </row>
    <row r="141" spans="1:4" x14ac:dyDescent="0.25">
      <c r="A141" s="34"/>
      <c r="B141" s="1">
        <v>1202200024</v>
      </c>
      <c r="C141" s="1" t="s">
        <v>3</v>
      </c>
      <c r="D141" s="1">
        <v>90.5</v>
      </c>
    </row>
    <row r="142" spans="1:4" x14ac:dyDescent="0.25">
      <c r="A142" s="34"/>
      <c r="B142" s="1">
        <v>1202200024</v>
      </c>
      <c r="C142" s="1" t="s">
        <v>4</v>
      </c>
      <c r="D142" s="1">
        <v>98.5</v>
      </c>
    </row>
    <row r="143" spans="1:4" x14ac:dyDescent="0.25">
      <c r="A143" s="34"/>
      <c r="B143" s="1">
        <v>1202200024</v>
      </c>
      <c r="C143" s="1" t="s">
        <v>5</v>
      </c>
      <c r="D143" s="1">
        <v>98.5</v>
      </c>
    </row>
    <row r="144" spans="1:4" x14ac:dyDescent="0.25">
      <c r="A144" s="34"/>
      <c r="B144" s="1">
        <v>1202200024</v>
      </c>
      <c r="C144" s="1" t="s">
        <v>6</v>
      </c>
      <c r="D144" s="1">
        <v>92.5</v>
      </c>
    </row>
    <row r="145" spans="1:4" x14ac:dyDescent="0.25">
      <c r="A145" s="34"/>
      <c r="B145" s="1">
        <v>1202200024</v>
      </c>
      <c r="C145" s="1" t="s">
        <v>7</v>
      </c>
      <c r="D145" s="1">
        <v>83.5</v>
      </c>
    </row>
    <row r="146" spans="1:4" x14ac:dyDescent="0.25">
      <c r="A146" s="34"/>
      <c r="B146" s="1">
        <v>1202200025</v>
      </c>
      <c r="C146" s="1" t="s">
        <v>2</v>
      </c>
      <c r="D146" s="1">
        <v>73.75</v>
      </c>
    </row>
    <row r="147" spans="1:4" x14ac:dyDescent="0.25">
      <c r="A147" s="34"/>
      <c r="B147" s="1">
        <v>1202200025</v>
      </c>
      <c r="C147" s="1" t="s">
        <v>3</v>
      </c>
      <c r="D147" s="1">
        <v>90.5</v>
      </c>
    </row>
    <row r="148" spans="1:4" x14ac:dyDescent="0.25">
      <c r="A148" s="34"/>
      <c r="B148" s="1">
        <v>1202200025</v>
      </c>
      <c r="C148" s="1" t="s">
        <v>4</v>
      </c>
      <c r="D148" s="1">
        <v>86.75</v>
      </c>
    </row>
    <row r="149" spans="1:4" x14ac:dyDescent="0.25">
      <c r="A149" s="34"/>
      <c r="B149" s="1">
        <v>1202200025</v>
      </c>
      <c r="C149" s="1" t="s">
        <v>5</v>
      </c>
      <c r="D149" s="1">
        <v>83.25</v>
      </c>
    </row>
    <row r="150" spans="1:4" x14ac:dyDescent="0.25">
      <c r="A150" s="34"/>
      <c r="B150" s="1">
        <v>1202200025</v>
      </c>
      <c r="C150" s="1" t="s">
        <v>6</v>
      </c>
      <c r="D150" s="1">
        <v>88.75</v>
      </c>
    </row>
    <row r="151" spans="1:4" x14ac:dyDescent="0.25">
      <c r="A151" s="34"/>
      <c r="B151" s="1">
        <v>1202200025</v>
      </c>
      <c r="C151" s="1" t="s">
        <v>7</v>
      </c>
      <c r="D151" s="1">
        <v>100</v>
      </c>
    </row>
    <row r="152" spans="1:4" x14ac:dyDescent="0.25">
      <c r="A152" s="34"/>
      <c r="B152" s="1">
        <v>1202200026</v>
      </c>
      <c r="C152" s="1" t="s">
        <v>2</v>
      </c>
      <c r="D152" s="1">
        <v>78</v>
      </c>
    </row>
    <row r="153" spans="1:4" x14ac:dyDescent="0.25">
      <c r="A153" s="34"/>
      <c r="B153" s="1">
        <v>1202200026</v>
      </c>
      <c r="C153" s="1" t="s">
        <v>3</v>
      </c>
      <c r="D153" s="1">
        <v>89</v>
      </c>
    </row>
    <row r="154" spans="1:4" x14ac:dyDescent="0.25">
      <c r="A154" s="34"/>
      <c r="B154" s="1">
        <v>1202200026</v>
      </c>
      <c r="C154" s="1" t="s">
        <v>4</v>
      </c>
      <c r="D154" s="1">
        <v>85.25</v>
      </c>
    </row>
    <row r="155" spans="1:4" x14ac:dyDescent="0.25">
      <c r="A155" s="34"/>
      <c r="B155" s="1">
        <v>1202200026</v>
      </c>
      <c r="C155" s="1" t="s">
        <v>5</v>
      </c>
      <c r="D155" s="1">
        <v>83</v>
      </c>
    </row>
    <row r="156" spans="1:4" x14ac:dyDescent="0.25">
      <c r="A156" s="34"/>
      <c r="B156" s="1">
        <v>1202200026</v>
      </c>
      <c r="C156" s="1" t="s">
        <v>6</v>
      </c>
      <c r="D156" s="1">
        <v>83.5</v>
      </c>
    </row>
    <row r="157" spans="1:4" x14ac:dyDescent="0.25">
      <c r="A157" s="34"/>
      <c r="B157" s="1">
        <v>1202200026</v>
      </c>
      <c r="C157" s="1" t="s">
        <v>7</v>
      </c>
      <c r="D157" s="1">
        <v>88</v>
      </c>
    </row>
    <row r="158" spans="1:4" x14ac:dyDescent="0.25">
      <c r="A158" s="34"/>
      <c r="B158" s="1">
        <v>1202200027</v>
      </c>
      <c r="C158" s="1" t="s">
        <v>2</v>
      </c>
      <c r="D158" s="1">
        <v>100</v>
      </c>
    </row>
    <row r="159" spans="1:4" x14ac:dyDescent="0.25">
      <c r="A159" s="34"/>
      <c r="B159" s="1">
        <v>1202200027</v>
      </c>
      <c r="C159" s="1" t="s">
        <v>3</v>
      </c>
      <c r="D159" s="1">
        <v>100</v>
      </c>
    </row>
    <row r="160" spans="1:4" x14ac:dyDescent="0.25">
      <c r="A160" s="34"/>
      <c r="B160" s="1">
        <v>1202200027</v>
      </c>
      <c r="C160" s="1" t="s">
        <v>4</v>
      </c>
      <c r="D160" s="1">
        <v>98.5</v>
      </c>
    </row>
    <row r="161" spans="1:4" x14ac:dyDescent="0.25">
      <c r="A161" s="34"/>
      <c r="B161" s="1">
        <v>1202200027</v>
      </c>
      <c r="C161" s="1" t="s">
        <v>5</v>
      </c>
      <c r="D161" s="1">
        <v>98.5</v>
      </c>
    </row>
    <row r="162" spans="1:4" x14ac:dyDescent="0.25">
      <c r="A162" s="34"/>
      <c r="B162" s="1">
        <v>1202200027</v>
      </c>
      <c r="C162" s="1" t="s">
        <v>6</v>
      </c>
      <c r="D162" s="1">
        <v>97</v>
      </c>
    </row>
    <row r="163" spans="1:4" x14ac:dyDescent="0.25">
      <c r="A163" s="34"/>
      <c r="B163" s="1">
        <v>1202200027</v>
      </c>
      <c r="C163" s="1" t="s">
        <v>7</v>
      </c>
      <c r="D163" s="1">
        <v>100</v>
      </c>
    </row>
    <row r="164" spans="1:4" x14ac:dyDescent="0.25">
      <c r="A164" s="34"/>
      <c r="B164" s="1">
        <v>1202200028</v>
      </c>
      <c r="C164" s="1" t="s">
        <v>2</v>
      </c>
      <c r="D164" s="1">
        <v>85</v>
      </c>
    </row>
    <row r="165" spans="1:4" x14ac:dyDescent="0.25">
      <c r="A165" s="34"/>
      <c r="B165" s="1">
        <v>1202200028</v>
      </c>
      <c r="C165" s="1" t="s">
        <v>3</v>
      </c>
      <c r="D165" s="1">
        <v>96.5</v>
      </c>
    </row>
    <row r="166" spans="1:4" x14ac:dyDescent="0.25">
      <c r="A166" s="34"/>
      <c r="B166" s="1">
        <v>1202200028</v>
      </c>
      <c r="C166" s="1" t="s">
        <v>4</v>
      </c>
      <c r="D166" s="1">
        <v>98.5</v>
      </c>
    </row>
    <row r="167" spans="1:4" x14ac:dyDescent="0.25">
      <c r="A167" s="34"/>
      <c r="B167" s="1">
        <v>1202200028</v>
      </c>
      <c r="C167" s="1" t="s">
        <v>5</v>
      </c>
      <c r="D167" s="1">
        <v>100</v>
      </c>
    </row>
    <row r="168" spans="1:4" x14ac:dyDescent="0.25">
      <c r="A168" s="34"/>
      <c r="B168" s="1">
        <v>1202200028</v>
      </c>
      <c r="C168" s="1" t="s">
        <v>6</v>
      </c>
      <c r="D168" s="1">
        <v>95.5</v>
      </c>
    </row>
    <row r="169" spans="1:4" x14ac:dyDescent="0.25">
      <c r="A169" s="34"/>
      <c r="B169" s="1">
        <v>1202200028</v>
      </c>
      <c r="C169" s="1" t="s">
        <v>7</v>
      </c>
      <c r="D169" s="1">
        <v>95.25</v>
      </c>
    </row>
    <row r="170" spans="1:4" x14ac:dyDescent="0.25">
      <c r="A170" s="34"/>
      <c r="B170" s="1">
        <v>1202200029</v>
      </c>
      <c r="C170" s="1" t="s">
        <v>2</v>
      </c>
      <c r="D170" s="1">
        <v>83.5</v>
      </c>
    </row>
    <row r="171" spans="1:4" x14ac:dyDescent="0.25">
      <c r="A171" s="34"/>
      <c r="B171" s="1">
        <v>1202200029</v>
      </c>
      <c r="C171" s="1" t="s">
        <v>3</v>
      </c>
      <c r="D171" s="1">
        <v>79.5</v>
      </c>
    </row>
    <row r="172" spans="1:4" x14ac:dyDescent="0.25">
      <c r="A172" s="34"/>
      <c r="B172" s="1">
        <v>1202200029</v>
      </c>
      <c r="C172" s="1" t="s">
        <v>4</v>
      </c>
      <c r="D172" s="1">
        <v>73.5</v>
      </c>
    </row>
    <row r="173" spans="1:4" x14ac:dyDescent="0.25">
      <c r="A173" s="34"/>
      <c r="B173" s="1">
        <v>1202200029</v>
      </c>
      <c r="C173" s="1" t="s">
        <v>5</v>
      </c>
      <c r="D173" s="1">
        <v>83</v>
      </c>
    </row>
    <row r="174" spans="1:4" x14ac:dyDescent="0.25">
      <c r="A174" s="34"/>
      <c r="B174" s="1">
        <v>1202200029</v>
      </c>
      <c r="C174" s="1" t="s">
        <v>6</v>
      </c>
      <c r="D174" s="1">
        <v>79.5</v>
      </c>
    </row>
    <row r="175" spans="1:4" x14ac:dyDescent="0.25">
      <c r="A175" s="34"/>
      <c r="B175" s="1">
        <v>1202200029</v>
      </c>
      <c r="C175" s="1" t="s">
        <v>7</v>
      </c>
      <c r="D175" s="1">
        <v>87.25</v>
      </c>
    </row>
    <row r="176" spans="1:4" x14ac:dyDescent="0.25">
      <c r="A176" s="34"/>
      <c r="B176" s="1">
        <v>1202200030</v>
      </c>
      <c r="C176" s="1" t="s">
        <v>2</v>
      </c>
      <c r="D176" s="1">
        <v>86.75</v>
      </c>
    </row>
    <row r="177" spans="1:4" x14ac:dyDescent="0.25">
      <c r="A177" s="34"/>
      <c r="B177" s="1">
        <v>1202200030</v>
      </c>
      <c r="C177" s="1" t="s">
        <v>3</v>
      </c>
      <c r="D177" s="1">
        <v>90.5</v>
      </c>
    </row>
    <row r="178" spans="1:4" x14ac:dyDescent="0.25">
      <c r="A178" s="34"/>
      <c r="B178" s="1">
        <v>1202200030</v>
      </c>
      <c r="C178" s="1" t="s">
        <v>4</v>
      </c>
      <c r="D178" s="1">
        <v>82</v>
      </c>
    </row>
    <row r="179" spans="1:4" x14ac:dyDescent="0.25">
      <c r="A179" s="34"/>
      <c r="B179" s="1">
        <v>1202200030</v>
      </c>
      <c r="C179" s="1" t="s">
        <v>5</v>
      </c>
      <c r="D179" s="1">
        <v>88</v>
      </c>
    </row>
    <row r="180" spans="1:4" x14ac:dyDescent="0.25">
      <c r="A180" s="34"/>
      <c r="B180" s="1">
        <v>1202200030</v>
      </c>
      <c r="C180" s="1" t="s">
        <v>6</v>
      </c>
      <c r="D180" s="1">
        <v>81</v>
      </c>
    </row>
    <row r="181" spans="1:4" x14ac:dyDescent="0.25">
      <c r="A181" s="34"/>
      <c r="B181" s="1">
        <v>1202200030</v>
      </c>
      <c r="C181" s="1" t="s">
        <v>7</v>
      </c>
      <c r="D181" s="1">
        <v>91.25</v>
      </c>
    </row>
    <row r="182" spans="1:4" x14ac:dyDescent="0.25">
      <c r="A182" s="34"/>
      <c r="B182" s="1">
        <v>1202200031</v>
      </c>
      <c r="C182" s="1" t="s">
        <v>2</v>
      </c>
      <c r="D182" s="1">
        <v>81.75</v>
      </c>
    </row>
    <row r="183" spans="1:4" x14ac:dyDescent="0.25">
      <c r="A183" s="34"/>
      <c r="B183" s="1">
        <v>1202200031</v>
      </c>
      <c r="C183" s="1" t="s">
        <v>3</v>
      </c>
      <c r="D183" s="1">
        <v>79.5</v>
      </c>
    </row>
    <row r="184" spans="1:4" x14ac:dyDescent="0.25">
      <c r="A184" s="34"/>
      <c r="B184" s="1">
        <v>1202200031</v>
      </c>
      <c r="C184" s="1" t="s">
        <v>4</v>
      </c>
      <c r="D184" s="1">
        <v>66.25</v>
      </c>
    </row>
    <row r="185" spans="1:4" x14ac:dyDescent="0.25">
      <c r="A185" s="34"/>
      <c r="B185" s="1">
        <v>1202200031</v>
      </c>
      <c r="C185" s="1" t="s">
        <v>5</v>
      </c>
      <c r="D185" s="1">
        <v>79.75</v>
      </c>
    </row>
    <row r="186" spans="1:4" x14ac:dyDescent="0.25">
      <c r="A186" s="34"/>
      <c r="B186" s="1">
        <v>1202200031</v>
      </c>
      <c r="C186" s="1" t="s">
        <v>6</v>
      </c>
      <c r="D186" s="1">
        <v>72.75</v>
      </c>
    </row>
    <row r="187" spans="1:4" x14ac:dyDescent="0.25">
      <c r="A187" s="34"/>
      <c r="B187" s="1">
        <v>1202200031</v>
      </c>
      <c r="C187" s="1" t="s">
        <v>7</v>
      </c>
      <c r="D187" s="1">
        <v>80.25</v>
      </c>
    </row>
    <row r="188" spans="1:4" x14ac:dyDescent="0.25">
      <c r="A188" s="34"/>
      <c r="B188" s="1">
        <v>1202200032</v>
      </c>
      <c r="C188" s="1" t="s">
        <v>2</v>
      </c>
      <c r="D188" s="1">
        <v>85.25</v>
      </c>
    </row>
    <row r="189" spans="1:4" x14ac:dyDescent="0.25">
      <c r="A189" s="34"/>
      <c r="B189" s="1">
        <v>1202200032</v>
      </c>
      <c r="C189" s="1" t="s">
        <v>3</v>
      </c>
      <c r="D189" s="1">
        <v>90.25</v>
      </c>
    </row>
    <row r="190" spans="1:4" x14ac:dyDescent="0.25">
      <c r="A190" s="34"/>
      <c r="B190" s="1">
        <v>1202200032</v>
      </c>
      <c r="C190" s="1" t="s">
        <v>4</v>
      </c>
      <c r="D190" s="1">
        <v>77.5</v>
      </c>
    </row>
    <row r="191" spans="1:4" x14ac:dyDescent="0.25">
      <c r="A191" s="34"/>
      <c r="B191" s="1">
        <v>1202200032</v>
      </c>
      <c r="C191" s="1" t="s">
        <v>5</v>
      </c>
      <c r="D191" s="1">
        <v>87.5</v>
      </c>
    </row>
    <row r="192" spans="1:4" x14ac:dyDescent="0.25">
      <c r="A192" s="34"/>
      <c r="B192" s="1">
        <v>1202200032</v>
      </c>
      <c r="C192" s="1" t="s">
        <v>6</v>
      </c>
      <c r="D192" s="1">
        <v>71</v>
      </c>
    </row>
    <row r="193" spans="1:4" x14ac:dyDescent="0.25">
      <c r="A193" s="34"/>
      <c r="B193" s="1">
        <v>1202200032</v>
      </c>
      <c r="C193" s="1" t="s">
        <v>7</v>
      </c>
      <c r="D193" s="1">
        <v>92.25</v>
      </c>
    </row>
    <row r="194" spans="1:4" x14ac:dyDescent="0.25">
      <c r="A194" s="34"/>
      <c r="B194" s="1">
        <v>1202200033</v>
      </c>
      <c r="C194" s="1" t="s">
        <v>2</v>
      </c>
      <c r="D194" s="1">
        <v>82</v>
      </c>
    </row>
    <row r="195" spans="1:4" x14ac:dyDescent="0.25">
      <c r="A195" s="34"/>
      <c r="B195" s="1">
        <v>1202200033</v>
      </c>
      <c r="C195" s="1" t="s">
        <v>3</v>
      </c>
      <c r="D195" s="1">
        <v>80</v>
      </c>
    </row>
    <row r="196" spans="1:4" x14ac:dyDescent="0.25">
      <c r="A196" s="34"/>
      <c r="B196" s="1">
        <v>1202200033</v>
      </c>
      <c r="C196" s="1" t="s">
        <v>4</v>
      </c>
      <c r="D196" s="1">
        <v>92</v>
      </c>
    </row>
    <row r="197" spans="1:4" x14ac:dyDescent="0.25">
      <c r="A197" s="34"/>
      <c r="B197" s="1">
        <v>1202200033</v>
      </c>
      <c r="C197" s="1" t="s">
        <v>5</v>
      </c>
      <c r="D197" s="1">
        <v>85</v>
      </c>
    </row>
    <row r="198" spans="1:4" x14ac:dyDescent="0.25">
      <c r="A198" s="34"/>
      <c r="B198" s="1">
        <v>1202200033</v>
      </c>
      <c r="C198" s="1" t="s">
        <v>6</v>
      </c>
      <c r="D198" s="1">
        <v>0</v>
      </c>
    </row>
    <row r="199" spans="1:4" x14ac:dyDescent="0.25">
      <c r="A199" s="34"/>
      <c r="B199" s="1">
        <v>1202200033</v>
      </c>
      <c r="C199" s="1" t="s">
        <v>7</v>
      </c>
      <c r="D199" s="1">
        <v>71.75</v>
      </c>
    </row>
    <row r="200" spans="1:4" x14ac:dyDescent="0.25">
      <c r="A200" s="34"/>
      <c r="B200" s="1">
        <v>1202200034</v>
      </c>
      <c r="C200" s="1" t="s">
        <v>2</v>
      </c>
      <c r="D200" s="1">
        <v>88.75</v>
      </c>
    </row>
    <row r="201" spans="1:4" x14ac:dyDescent="0.25">
      <c r="A201" s="34"/>
      <c r="B201" s="1">
        <v>1202200034</v>
      </c>
      <c r="C201" s="1" t="s">
        <v>3</v>
      </c>
      <c r="D201" s="1">
        <v>75</v>
      </c>
    </row>
    <row r="202" spans="1:4" x14ac:dyDescent="0.25">
      <c r="A202" s="34"/>
      <c r="B202" s="1">
        <v>1202200034</v>
      </c>
      <c r="C202" s="1" t="s">
        <v>4</v>
      </c>
      <c r="D202" s="1">
        <v>88</v>
      </c>
    </row>
    <row r="203" spans="1:4" x14ac:dyDescent="0.25">
      <c r="A203" s="34"/>
      <c r="B203" s="1">
        <v>1202200034</v>
      </c>
      <c r="C203" s="1" t="s">
        <v>5</v>
      </c>
      <c r="D203" s="1">
        <v>90.5</v>
      </c>
    </row>
    <row r="204" spans="1:4" x14ac:dyDescent="0.25">
      <c r="A204" s="34"/>
      <c r="B204" s="1">
        <v>1202200034</v>
      </c>
      <c r="C204" s="1" t="s">
        <v>6</v>
      </c>
      <c r="D204" s="1">
        <v>77.25</v>
      </c>
    </row>
    <row r="205" spans="1:4" x14ac:dyDescent="0.25">
      <c r="A205" s="34"/>
      <c r="B205" s="1">
        <v>1202200034</v>
      </c>
      <c r="C205" s="1" t="s">
        <v>7</v>
      </c>
      <c r="D205" s="1">
        <v>83.75</v>
      </c>
    </row>
    <row r="206" spans="1:4" x14ac:dyDescent="0.25">
      <c r="A206" s="34"/>
      <c r="B206" s="1">
        <v>1202200035</v>
      </c>
      <c r="C206" s="1" t="s">
        <v>2</v>
      </c>
      <c r="D206" s="1">
        <v>90.5</v>
      </c>
    </row>
    <row r="207" spans="1:4" x14ac:dyDescent="0.25">
      <c r="A207" s="34"/>
      <c r="B207" s="1">
        <v>1202200035</v>
      </c>
      <c r="C207" s="1" t="s">
        <v>3</v>
      </c>
      <c r="D207" s="1">
        <v>96.5</v>
      </c>
    </row>
    <row r="208" spans="1:4" x14ac:dyDescent="0.25">
      <c r="A208" s="34"/>
      <c r="B208" s="1">
        <v>1202200035</v>
      </c>
      <c r="C208" s="1" t="s">
        <v>4</v>
      </c>
      <c r="D208" s="1">
        <v>98.5</v>
      </c>
    </row>
    <row r="209" spans="1:4" x14ac:dyDescent="0.25">
      <c r="A209" s="34"/>
      <c r="B209" s="1">
        <v>1202200035</v>
      </c>
      <c r="C209" s="1" t="s">
        <v>5</v>
      </c>
      <c r="D209" s="1">
        <v>100</v>
      </c>
    </row>
    <row r="210" spans="1:4" x14ac:dyDescent="0.25">
      <c r="A210" s="34"/>
      <c r="B210" s="1">
        <v>1202200035</v>
      </c>
      <c r="C210" s="1" t="s">
        <v>6</v>
      </c>
      <c r="D210" s="1">
        <v>98.5</v>
      </c>
    </row>
    <row r="211" spans="1:4" x14ac:dyDescent="0.25">
      <c r="A211" s="34"/>
      <c r="B211" s="1">
        <v>1202200035</v>
      </c>
      <c r="C211" s="1" t="s">
        <v>7</v>
      </c>
      <c r="D211" s="1">
        <v>97</v>
      </c>
    </row>
    <row r="212" spans="1:4" x14ac:dyDescent="0.25">
      <c r="A212" s="34"/>
      <c r="B212" s="1">
        <v>1202200036</v>
      </c>
      <c r="C212" s="1" t="s">
        <v>2</v>
      </c>
      <c r="D212" s="1">
        <v>87.25</v>
      </c>
    </row>
    <row r="213" spans="1:4" x14ac:dyDescent="0.25">
      <c r="A213" s="34"/>
      <c r="B213" s="1">
        <v>1202200036</v>
      </c>
      <c r="C213" s="1" t="s">
        <v>3</v>
      </c>
      <c r="D213" s="1">
        <v>80</v>
      </c>
    </row>
    <row r="214" spans="1:4" x14ac:dyDescent="0.25">
      <c r="A214" s="34"/>
      <c r="B214" s="1">
        <v>1202200036</v>
      </c>
      <c r="C214" s="1" t="s">
        <v>4</v>
      </c>
      <c r="D214" s="1">
        <v>93</v>
      </c>
    </row>
    <row r="215" spans="1:4" x14ac:dyDescent="0.25">
      <c r="A215" s="34"/>
      <c r="B215" s="1">
        <v>1202200036</v>
      </c>
      <c r="C215" s="1" t="s">
        <v>5</v>
      </c>
      <c r="D215" s="1">
        <v>89</v>
      </c>
    </row>
    <row r="216" spans="1:4" x14ac:dyDescent="0.25">
      <c r="A216" s="34"/>
      <c r="B216" s="1">
        <v>1202200036</v>
      </c>
      <c r="C216" s="1" t="s">
        <v>6</v>
      </c>
      <c r="D216" s="1">
        <v>86</v>
      </c>
    </row>
    <row r="217" spans="1:4" x14ac:dyDescent="0.25">
      <c r="A217" s="34"/>
      <c r="B217" s="1">
        <v>1202200036</v>
      </c>
      <c r="C217" s="1" t="s">
        <v>7</v>
      </c>
      <c r="D217" s="1">
        <v>78.5</v>
      </c>
    </row>
    <row r="218" spans="1:4" x14ac:dyDescent="0.25">
      <c r="A218" s="34"/>
      <c r="B218" s="1">
        <v>1202200037</v>
      </c>
      <c r="C218" s="1" t="s">
        <v>2</v>
      </c>
      <c r="D218" s="1">
        <v>85</v>
      </c>
    </row>
    <row r="219" spans="1:4" x14ac:dyDescent="0.25">
      <c r="A219" s="34"/>
      <c r="B219" s="1">
        <v>1202200037</v>
      </c>
      <c r="C219" s="1" t="s">
        <v>3</v>
      </c>
      <c r="D219" s="1">
        <v>77.75</v>
      </c>
    </row>
    <row r="220" spans="1:4" x14ac:dyDescent="0.25">
      <c r="A220" s="34"/>
      <c r="B220" s="1">
        <v>1202200037</v>
      </c>
      <c r="C220" s="1" t="s">
        <v>4</v>
      </c>
      <c r="D220" s="1">
        <v>91.75</v>
      </c>
    </row>
    <row r="221" spans="1:4" x14ac:dyDescent="0.25">
      <c r="A221" s="34"/>
      <c r="B221" s="1">
        <v>1202200037</v>
      </c>
      <c r="C221" s="1" t="s">
        <v>5</v>
      </c>
      <c r="D221" s="1">
        <v>85.25</v>
      </c>
    </row>
    <row r="222" spans="1:4" x14ac:dyDescent="0.25">
      <c r="A222" s="34"/>
      <c r="B222" s="1">
        <v>1202200037</v>
      </c>
      <c r="C222" s="1" t="s">
        <v>6</v>
      </c>
      <c r="D222" s="1">
        <v>87.25</v>
      </c>
    </row>
    <row r="223" spans="1:4" x14ac:dyDescent="0.25">
      <c r="A223" s="34"/>
      <c r="B223" s="1">
        <v>1202200037</v>
      </c>
      <c r="C223" s="1" t="s">
        <v>7</v>
      </c>
      <c r="D223" s="1">
        <v>88.5</v>
      </c>
    </row>
    <row r="224" spans="1:4" x14ac:dyDescent="0.25">
      <c r="A224" s="34"/>
      <c r="B224" s="1">
        <v>1202200038</v>
      </c>
      <c r="C224" s="1" t="s">
        <v>2</v>
      </c>
      <c r="D224" s="1">
        <v>76.25</v>
      </c>
    </row>
    <row r="225" spans="1:4" x14ac:dyDescent="0.25">
      <c r="A225" s="34"/>
      <c r="B225" s="1">
        <v>1202200038</v>
      </c>
      <c r="C225" s="1" t="s">
        <v>3</v>
      </c>
      <c r="D225" s="1">
        <v>75.5</v>
      </c>
    </row>
    <row r="226" spans="1:4" x14ac:dyDescent="0.25">
      <c r="A226" s="34"/>
      <c r="B226" s="1">
        <v>1202200038</v>
      </c>
      <c r="C226" s="1" t="s">
        <v>4</v>
      </c>
      <c r="D226" s="1">
        <v>90.25</v>
      </c>
    </row>
    <row r="227" spans="1:4" x14ac:dyDescent="0.25">
      <c r="A227" s="34"/>
      <c r="B227" s="1">
        <v>1202200038</v>
      </c>
      <c r="C227" s="1" t="s">
        <v>5</v>
      </c>
      <c r="D227" s="1">
        <v>45.55</v>
      </c>
    </row>
    <row r="228" spans="1:4" x14ac:dyDescent="0.25">
      <c r="A228" s="34"/>
      <c r="B228" s="1">
        <v>1202200038</v>
      </c>
      <c r="C228" s="1" t="s">
        <v>6</v>
      </c>
      <c r="D228" s="1">
        <v>63.25</v>
      </c>
    </row>
    <row r="229" spans="1:4" x14ac:dyDescent="0.25">
      <c r="A229" s="34"/>
      <c r="B229" s="1">
        <v>1202200038</v>
      </c>
      <c r="C229" s="1" t="s">
        <v>7</v>
      </c>
      <c r="D229" s="1">
        <v>80.25</v>
      </c>
    </row>
    <row r="230" spans="1:4" x14ac:dyDescent="0.25">
      <c r="A230" s="34"/>
      <c r="B230" s="1">
        <v>1202200039</v>
      </c>
      <c r="C230" s="1" t="s">
        <v>2</v>
      </c>
      <c r="D230" s="1">
        <v>67.75</v>
      </c>
    </row>
    <row r="231" spans="1:4" x14ac:dyDescent="0.25">
      <c r="A231" s="34"/>
      <c r="B231" s="1">
        <v>1202200039</v>
      </c>
      <c r="C231" s="1" t="s">
        <v>3</v>
      </c>
      <c r="D231" s="1">
        <v>70</v>
      </c>
    </row>
    <row r="232" spans="1:4" x14ac:dyDescent="0.25">
      <c r="A232" s="34"/>
      <c r="B232" s="1">
        <v>1202200039</v>
      </c>
      <c r="C232" s="1" t="s">
        <v>4</v>
      </c>
      <c r="D232" s="1">
        <v>77.25</v>
      </c>
    </row>
    <row r="233" spans="1:4" x14ac:dyDescent="0.25">
      <c r="A233" s="34"/>
      <c r="B233" s="1">
        <v>1202200039</v>
      </c>
      <c r="C233" s="1" t="s">
        <v>5</v>
      </c>
      <c r="D233" s="1">
        <v>65.25</v>
      </c>
    </row>
    <row r="234" spans="1:4" x14ac:dyDescent="0.25">
      <c r="A234" s="34"/>
      <c r="B234" s="1">
        <v>1202200039</v>
      </c>
      <c r="C234" s="1" t="s">
        <v>6</v>
      </c>
      <c r="D234" s="1">
        <v>72</v>
      </c>
    </row>
    <row r="235" spans="1:4" x14ac:dyDescent="0.25">
      <c r="A235" s="34"/>
      <c r="B235" s="1">
        <v>1202200039</v>
      </c>
      <c r="C235" s="1" t="s">
        <v>7</v>
      </c>
      <c r="D235" s="1">
        <v>81.5</v>
      </c>
    </row>
    <row r="236" spans="1:4" x14ac:dyDescent="0.25">
      <c r="A236" s="34"/>
      <c r="B236" s="1">
        <v>1202200040</v>
      </c>
      <c r="C236" s="1" t="s">
        <v>2</v>
      </c>
      <c r="D236" s="1">
        <v>89.45</v>
      </c>
    </row>
    <row r="237" spans="1:4" x14ac:dyDescent="0.25">
      <c r="A237" s="34"/>
      <c r="B237" s="1">
        <v>1202200040</v>
      </c>
      <c r="C237" s="1" t="s">
        <v>3</v>
      </c>
      <c r="D237" s="1">
        <v>86.5</v>
      </c>
    </row>
    <row r="238" spans="1:4" x14ac:dyDescent="0.25">
      <c r="A238" s="34"/>
      <c r="B238" s="1">
        <v>1202200040</v>
      </c>
      <c r="C238" s="1" t="s">
        <v>4</v>
      </c>
      <c r="D238" s="1">
        <v>88.75</v>
      </c>
    </row>
    <row r="239" spans="1:4" x14ac:dyDescent="0.25">
      <c r="A239" s="34"/>
      <c r="B239" s="1">
        <v>1202200040</v>
      </c>
      <c r="C239" s="1" t="s">
        <v>5</v>
      </c>
      <c r="D239" s="1">
        <v>85.75</v>
      </c>
    </row>
    <row r="240" spans="1:4" x14ac:dyDescent="0.25">
      <c r="A240" s="34"/>
      <c r="B240" s="1">
        <v>1202200040</v>
      </c>
      <c r="C240" s="1" t="s">
        <v>6</v>
      </c>
      <c r="D240" s="1">
        <v>79.75</v>
      </c>
    </row>
    <row r="241" spans="1:4" x14ac:dyDescent="0.25">
      <c r="A241" s="34"/>
      <c r="B241" s="1">
        <v>1202200040</v>
      </c>
      <c r="C241" s="1" t="s">
        <v>7</v>
      </c>
      <c r="D241" s="1">
        <v>9</v>
      </c>
    </row>
    <row r="242" spans="1:4" x14ac:dyDescent="0.25">
      <c r="A242" s="34" t="s">
        <v>10</v>
      </c>
      <c r="B242" s="1">
        <v>1202200041</v>
      </c>
      <c r="C242" s="1" t="s">
        <v>2</v>
      </c>
      <c r="D242" s="1">
        <v>0</v>
      </c>
    </row>
    <row r="243" spans="1:4" x14ac:dyDescent="0.25">
      <c r="A243" s="34"/>
      <c r="B243" s="1">
        <v>1202200041</v>
      </c>
      <c r="C243" s="1" t="s">
        <v>3</v>
      </c>
      <c r="D243" s="1">
        <v>58</v>
      </c>
    </row>
    <row r="244" spans="1:4" x14ac:dyDescent="0.25">
      <c r="A244" s="34"/>
      <c r="B244" s="1">
        <v>1202200041</v>
      </c>
      <c r="C244" s="1" t="s">
        <v>4</v>
      </c>
      <c r="D244" s="1">
        <v>74.75</v>
      </c>
    </row>
    <row r="245" spans="1:4" x14ac:dyDescent="0.25">
      <c r="A245" s="34"/>
      <c r="B245" s="1">
        <v>1202200041</v>
      </c>
      <c r="C245" s="1" t="s">
        <v>5</v>
      </c>
      <c r="D245" s="1">
        <v>10.5</v>
      </c>
    </row>
    <row r="246" spans="1:4" x14ac:dyDescent="0.25">
      <c r="A246" s="34"/>
      <c r="B246" s="1">
        <v>1202200041</v>
      </c>
      <c r="C246" s="1" t="s">
        <v>6</v>
      </c>
      <c r="D246" s="1">
        <v>0</v>
      </c>
    </row>
    <row r="247" spans="1:4" x14ac:dyDescent="0.25">
      <c r="A247" s="34"/>
      <c r="B247" s="1">
        <v>1202200041</v>
      </c>
      <c r="C247" s="1" t="s">
        <v>7</v>
      </c>
      <c r="D247" s="1">
        <v>0</v>
      </c>
    </row>
    <row r="248" spans="1:4" x14ac:dyDescent="0.25">
      <c r="A248" s="34"/>
      <c r="B248" s="1">
        <v>1202200042</v>
      </c>
      <c r="C248" s="1" t="s">
        <v>2</v>
      </c>
      <c r="D248" s="1">
        <v>90.75</v>
      </c>
    </row>
    <row r="249" spans="1:4" x14ac:dyDescent="0.25">
      <c r="A249" s="34"/>
      <c r="B249" s="1">
        <v>1202200042</v>
      </c>
      <c r="C249" s="1" t="s">
        <v>3</v>
      </c>
      <c r="D249" s="1">
        <v>89.5</v>
      </c>
    </row>
    <row r="250" spans="1:4" x14ac:dyDescent="0.25">
      <c r="A250" s="34"/>
      <c r="B250" s="1">
        <v>1202200042</v>
      </c>
      <c r="C250" s="1" t="s">
        <v>4</v>
      </c>
      <c r="D250" s="1">
        <v>91.5</v>
      </c>
    </row>
    <row r="251" spans="1:4" x14ac:dyDescent="0.25">
      <c r="A251" s="34"/>
      <c r="B251" s="1">
        <v>1202200042</v>
      </c>
      <c r="C251" s="1" t="s">
        <v>5</v>
      </c>
      <c r="D251" s="1">
        <v>82.75</v>
      </c>
    </row>
    <row r="252" spans="1:4" x14ac:dyDescent="0.25">
      <c r="A252" s="34"/>
      <c r="B252" s="1">
        <v>1202200042</v>
      </c>
      <c r="C252" s="1" t="s">
        <v>6</v>
      </c>
      <c r="D252" s="1">
        <v>63.25</v>
      </c>
    </row>
    <row r="253" spans="1:4" x14ac:dyDescent="0.25">
      <c r="A253" s="34"/>
      <c r="B253" s="1">
        <v>1202200042</v>
      </c>
      <c r="C253" s="1" t="s">
        <v>7</v>
      </c>
      <c r="D253" s="1">
        <v>78.5</v>
      </c>
    </row>
    <row r="254" spans="1:4" x14ac:dyDescent="0.25">
      <c r="A254" s="34"/>
      <c r="B254" s="1">
        <v>1202200043</v>
      </c>
      <c r="C254" s="1" t="s">
        <v>2</v>
      </c>
      <c r="D254" s="1">
        <v>100</v>
      </c>
    </row>
    <row r="255" spans="1:4" x14ac:dyDescent="0.25">
      <c r="A255" s="34"/>
      <c r="B255" s="1">
        <v>1202200043</v>
      </c>
      <c r="C255" s="1" t="s">
        <v>3</v>
      </c>
      <c r="D255" s="1">
        <v>96</v>
      </c>
    </row>
    <row r="256" spans="1:4" x14ac:dyDescent="0.25">
      <c r="A256" s="34"/>
      <c r="B256" s="1">
        <v>1202200043</v>
      </c>
      <c r="C256" s="1" t="s">
        <v>4</v>
      </c>
      <c r="D256" s="1">
        <v>95.5</v>
      </c>
    </row>
    <row r="257" spans="1:4" x14ac:dyDescent="0.25">
      <c r="A257" s="34"/>
      <c r="B257" s="1">
        <v>1202200043</v>
      </c>
      <c r="C257" s="1" t="s">
        <v>5</v>
      </c>
      <c r="D257" s="1">
        <v>97</v>
      </c>
    </row>
    <row r="258" spans="1:4" x14ac:dyDescent="0.25">
      <c r="A258" s="34"/>
      <c r="B258" s="1">
        <v>1202200043</v>
      </c>
      <c r="C258" s="1" t="s">
        <v>6</v>
      </c>
      <c r="D258" s="1">
        <v>97</v>
      </c>
    </row>
    <row r="259" spans="1:4" x14ac:dyDescent="0.25">
      <c r="A259" s="34"/>
      <c r="B259" s="1">
        <v>1202200043</v>
      </c>
      <c r="C259" s="1" t="s">
        <v>7</v>
      </c>
      <c r="D259" s="1">
        <v>98.5</v>
      </c>
    </row>
    <row r="260" spans="1:4" x14ac:dyDescent="0.25">
      <c r="A260" s="34"/>
      <c r="B260" s="1">
        <v>1202200044</v>
      </c>
      <c r="C260" s="1" t="s">
        <v>2</v>
      </c>
      <c r="D260" s="1">
        <v>97</v>
      </c>
    </row>
    <row r="261" spans="1:4" x14ac:dyDescent="0.25">
      <c r="A261" s="34"/>
      <c r="B261" s="1">
        <v>1202200044</v>
      </c>
      <c r="C261" s="1" t="s">
        <v>3</v>
      </c>
      <c r="D261" s="1">
        <v>97.5</v>
      </c>
    </row>
    <row r="262" spans="1:4" x14ac:dyDescent="0.25">
      <c r="A262" s="34"/>
      <c r="B262" s="1">
        <v>1202200044</v>
      </c>
      <c r="C262" s="1" t="s">
        <v>4</v>
      </c>
      <c r="D262" s="1">
        <v>98.5</v>
      </c>
    </row>
    <row r="263" spans="1:4" x14ac:dyDescent="0.25">
      <c r="A263" s="34"/>
      <c r="B263" s="1">
        <v>1202200044</v>
      </c>
      <c r="C263" s="1" t="s">
        <v>5</v>
      </c>
      <c r="D263" s="1">
        <v>97</v>
      </c>
    </row>
    <row r="264" spans="1:4" x14ac:dyDescent="0.25">
      <c r="A264" s="34"/>
      <c r="B264" s="1">
        <v>1202200044</v>
      </c>
      <c r="C264" s="1" t="s">
        <v>6</v>
      </c>
      <c r="D264" s="1">
        <v>92</v>
      </c>
    </row>
    <row r="265" spans="1:4" x14ac:dyDescent="0.25">
      <c r="A265" s="34"/>
      <c r="B265" s="1">
        <v>1202200044</v>
      </c>
      <c r="C265" s="1" t="s">
        <v>7</v>
      </c>
      <c r="D265" s="1">
        <v>92</v>
      </c>
    </row>
    <row r="266" spans="1:4" x14ac:dyDescent="0.25">
      <c r="A266" s="34"/>
      <c r="B266" s="1">
        <v>1202200045</v>
      </c>
      <c r="C266" s="1" t="s">
        <v>2</v>
      </c>
      <c r="D266" s="1">
        <v>98.5</v>
      </c>
    </row>
    <row r="267" spans="1:4" x14ac:dyDescent="0.25">
      <c r="A267" s="34"/>
      <c r="B267" s="1">
        <v>1202200045</v>
      </c>
      <c r="C267" s="1" t="s">
        <v>3</v>
      </c>
      <c r="D267" s="1">
        <v>96</v>
      </c>
    </row>
    <row r="268" spans="1:4" x14ac:dyDescent="0.25">
      <c r="A268" s="34"/>
      <c r="B268" s="1">
        <v>1202200045</v>
      </c>
      <c r="C268" s="1" t="s">
        <v>4</v>
      </c>
      <c r="D268" s="1">
        <v>100</v>
      </c>
    </row>
    <row r="269" spans="1:4" x14ac:dyDescent="0.25">
      <c r="A269" s="34"/>
      <c r="B269" s="1">
        <v>1202200045</v>
      </c>
      <c r="C269" s="1" t="s">
        <v>5</v>
      </c>
      <c r="D269" s="1">
        <v>97</v>
      </c>
    </row>
    <row r="270" spans="1:4" x14ac:dyDescent="0.25">
      <c r="A270" s="34"/>
      <c r="B270" s="1">
        <v>1202200045</v>
      </c>
      <c r="C270" s="1" t="s">
        <v>6</v>
      </c>
      <c r="D270" s="1">
        <v>91.75</v>
      </c>
    </row>
    <row r="271" spans="1:4" x14ac:dyDescent="0.25">
      <c r="A271" s="34"/>
      <c r="B271" s="1">
        <v>1202200045</v>
      </c>
      <c r="C271" s="1" t="s">
        <v>7</v>
      </c>
      <c r="D271" s="1">
        <v>95</v>
      </c>
    </row>
    <row r="272" spans="1:4" x14ac:dyDescent="0.25">
      <c r="A272" s="34"/>
      <c r="B272" s="1">
        <v>1202200046</v>
      </c>
      <c r="C272" s="1" t="s">
        <v>2</v>
      </c>
      <c r="D272" s="1">
        <v>86.5</v>
      </c>
    </row>
    <row r="273" spans="1:4" x14ac:dyDescent="0.25">
      <c r="A273" s="34"/>
      <c r="B273" s="1">
        <v>1202200046</v>
      </c>
      <c r="C273" s="1" t="s">
        <v>3</v>
      </c>
      <c r="D273" s="1">
        <v>87.5</v>
      </c>
    </row>
    <row r="274" spans="1:4" x14ac:dyDescent="0.25">
      <c r="A274" s="34"/>
      <c r="B274" s="1">
        <v>1202200046</v>
      </c>
      <c r="C274" s="1" t="s">
        <v>4</v>
      </c>
      <c r="D274" s="1">
        <v>90.5</v>
      </c>
    </row>
    <row r="275" spans="1:4" x14ac:dyDescent="0.25">
      <c r="A275" s="34"/>
      <c r="B275" s="1">
        <v>1202200046</v>
      </c>
      <c r="C275" s="1" t="s">
        <v>5</v>
      </c>
      <c r="D275" s="1">
        <v>83.75</v>
      </c>
    </row>
    <row r="276" spans="1:4" x14ac:dyDescent="0.25">
      <c r="A276" s="34"/>
      <c r="B276" s="1">
        <v>1202200046</v>
      </c>
      <c r="C276" s="1" t="s">
        <v>6</v>
      </c>
      <c r="D276" s="1">
        <v>84.25</v>
      </c>
    </row>
    <row r="277" spans="1:4" x14ac:dyDescent="0.25">
      <c r="A277" s="34"/>
      <c r="B277" s="1">
        <v>1202200046</v>
      </c>
      <c r="C277" s="1" t="s">
        <v>7</v>
      </c>
      <c r="D277" s="1">
        <v>79</v>
      </c>
    </row>
    <row r="278" spans="1:4" x14ac:dyDescent="0.25">
      <c r="A278" s="34"/>
      <c r="B278" s="1">
        <v>1202200047</v>
      </c>
      <c r="C278" s="1" t="s">
        <v>2</v>
      </c>
      <c r="D278" s="1">
        <v>87.25</v>
      </c>
    </row>
    <row r="279" spans="1:4" x14ac:dyDescent="0.25">
      <c r="A279" s="34"/>
      <c r="B279" s="1">
        <v>1202200047</v>
      </c>
      <c r="C279" s="1" t="s">
        <v>3</v>
      </c>
      <c r="D279" s="1">
        <v>83.5</v>
      </c>
    </row>
    <row r="280" spans="1:4" x14ac:dyDescent="0.25">
      <c r="A280" s="34"/>
      <c r="B280" s="1">
        <v>1202200047</v>
      </c>
      <c r="C280" s="1" t="s">
        <v>4</v>
      </c>
      <c r="D280" s="1">
        <v>93.5</v>
      </c>
    </row>
    <row r="281" spans="1:4" x14ac:dyDescent="0.25">
      <c r="A281" s="34"/>
      <c r="B281" s="1">
        <v>1202200047</v>
      </c>
      <c r="C281" s="1" t="s">
        <v>5</v>
      </c>
      <c r="D281" s="1">
        <v>90.5</v>
      </c>
    </row>
    <row r="282" spans="1:4" x14ac:dyDescent="0.25">
      <c r="A282" s="34"/>
      <c r="B282" s="1">
        <v>1202200047</v>
      </c>
      <c r="C282" s="1" t="s">
        <v>6</v>
      </c>
      <c r="D282" s="1">
        <v>76.25</v>
      </c>
    </row>
    <row r="283" spans="1:4" x14ac:dyDescent="0.25">
      <c r="A283" s="34"/>
      <c r="B283" s="1">
        <v>1202200047</v>
      </c>
      <c r="C283" s="1" t="s">
        <v>7</v>
      </c>
      <c r="D283" s="1">
        <v>92.5</v>
      </c>
    </row>
    <row r="284" spans="1:4" x14ac:dyDescent="0.25">
      <c r="A284" s="34"/>
      <c r="B284" s="1">
        <v>1202200048</v>
      </c>
      <c r="C284" s="1" t="s">
        <v>2</v>
      </c>
      <c r="D284" s="1">
        <v>95.25</v>
      </c>
    </row>
    <row r="285" spans="1:4" x14ac:dyDescent="0.25">
      <c r="A285" s="34"/>
      <c r="B285" s="1">
        <v>1202200048</v>
      </c>
      <c r="C285" s="1" t="s">
        <v>3</v>
      </c>
      <c r="D285" s="1">
        <v>95</v>
      </c>
    </row>
    <row r="286" spans="1:4" x14ac:dyDescent="0.25">
      <c r="A286" s="34"/>
      <c r="B286" s="1">
        <v>1202200048</v>
      </c>
      <c r="C286" s="1" t="s">
        <v>4</v>
      </c>
      <c r="D286" s="1">
        <v>92.25</v>
      </c>
    </row>
    <row r="287" spans="1:4" x14ac:dyDescent="0.25">
      <c r="A287" s="34"/>
      <c r="B287" s="1">
        <v>1202200048</v>
      </c>
      <c r="C287" s="1" t="s">
        <v>5</v>
      </c>
      <c r="D287" s="1">
        <v>85</v>
      </c>
    </row>
    <row r="288" spans="1:4" x14ac:dyDescent="0.25">
      <c r="A288" s="34"/>
      <c r="B288" s="1">
        <v>1202200048</v>
      </c>
      <c r="C288" s="1" t="s">
        <v>6</v>
      </c>
      <c r="D288" s="1">
        <v>90.5</v>
      </c>
    </row>
    <row r="289" spans="1:4" x14ac:dyDescent="0.25">
      <c r="A289" s="34"/>
      <c r="B289" s="1">
        <v>1202200048</v>
      </c>
      <c r="C289" s="1" t="s">
        <v>7</v>
      </c>
      <c r="D289" s="1">
        <v>95.75</v>
      </c>
    </row>
    <row r="290" spans="1:4" x14ac:dyDescent="0.25">
      <c r="A290" s="34"/>
      <c r="B290" s="1">
        <v>1202200049</v>
      </c>
      <c r="C290" s="1" t="s">
        <v>2</v>
      </c>
      <c r="D290" s="1">
        <v>71.25</v>
      </c>
    </row>
    <row r="291" spans="1:4" x14ac:dyDescent="0.25">
      <c r="A291" s="34"/>
      <c r="B291" s="1">
        <v>1202200049</v>
      </c>
      <c r="C291" s="1" t="s">
        <v>3</v>
      </c>
      <c r="D291" s="1">
        <v>56.8</v>
      </c>
    </row>
    <row r="292" spans="1:4" x14ac:dyDescent="0.25">
      <c r="A292" s="34"/>
      <c r="B292" s="1">
        <v>1202200049</v>
      </c>
      <c r="C292" s="1" t="s">
        <v>4</v>
      </c>
      <c r="D292" s="1">
        <v>66</v>
      </c>
    </row>
    <row r="293" spans="1:4" x14ac:dyDescent="0.25">
      <c r="A293" s="34"/>
      <c r="B293" s="1">
        <v>1202200049</v>
      </c>
      <c r="C293" s="1" t="s">
        <v>5</v>
      </c>
      <c r="D293" s="1">
        <v>53.5</v>
      </c>
    </row>
    <row r="294" spans="1:4" x14ac:dyDescent="0.25">
      <c r="A294" s="34"/>
      <c r="B294" s="1">
        <v>1202200049</v>
      </c>
      <c r="C294" s="1" t="s">
        <v>6</v>
      </c>
      <c r="D294" s="1">
        <v>66.5</v>
      </c>
    </row>
    <row r="295" spans="1:4" x14ac:dyDescent="0.25">
      <c r="A295" s="34"/>
      <c r="B295" s="1">
        <v>1202200049</v>
      </c>
      <c r="C295" s="1" t="s">
        <v>7</v>
      </c>
      <c r="D295" s="1">
        <v>64.5</v>
      </c>
    </row>
    <row r="296" spans="1:4" x14ac:dyDescent="0.25">
      <c r="A296" s="34"/>
      <c r="B296" s="1">
        <v>1202200050</v>
      </c>
      <c r="C296" s="1" t="s">
        <v>2</v>
      </c>
      <c r="D296" s="1">
        <v>93.75</v>
      </c>
    </row>
    <row r="297" spans="1:4" x14ac:dyDescent="0.25">
      <c r="A297" s="34"/>
      <c r="B297" s="1">
        <v>1202200050</v>
      </c>
      <c r="C297" s="1" t="s">
        <v>3</v>
      </c>
      <c r="D297" s="1">
        <v>98.25</v>
      </c>
    </row>
    <row r="298" spans="1:4" x14ac:dyDescent="0.25">
      <c r="A298" s="34"/>
      <c r="B298" s="1">
        <v>1202200050</v>
      </c>
      <c r="C298" s="1" t="s">
        <v>4</v>
      </c>
      <c r="D298" s="1">
        <v>94.75</v>
      </c>
    </row>
    <row r="299" spans="1:4" x14ac:dyDescent="0.25">
      <c r="A299" s="34"/>
      <c r="B299" s="1">
        <v>1202200050</v>
      </c>
      <c r="C299" s="1" t="s">
        <v>5</v>
      </c>
      <c r="D299" s="1">
        <v>83.5</v>
      </c>
    </row>
    <row r="300" spans="1:4" x14ac:dyDescent="0.25">
      <c r="A300" s="34"/>
      <c r="B300" s="1">
        <v>1202200050</v>
      </c>
      <c r="C300" s="1" t="s">
        <v>6</v>
      </c>
      <c r="D300" s="1">
        <v>90.5</v>
      </c>
    </row>
    <row r="301" spans="1:4" x14ac:dyDescent="0.25">
      <c r="A301" s="34"/>
      <c r="B301" s="1">
        <v>1202200050</v>
      </c>
      <c r="C301" s="1" t="s">
        <v>7</v>
      </c>
      <c r="D301" s="1">
        <v>94</v>
      </c>
    </row>
    <row r="302" spans="1:4" x14ac:dyDescent="0.25">
      <c r="A302" s="34"/>
      <c r="B302" s="1">
        <v>1202200051</v>
      </c>
      <c r="C302" s="1" t="s">
        <v>2</v>
      </c>
      <c r="D302" s="1">
        <v>68.75</v>
      </c>
    </row>
    <row r="303" spans="1:4" x14ac:dyDescent="0.25">
      <c r="A303" s="34"/>
      <c r="B303" s="1">
        <v>1202200051</v>
      </c>
      <c r="C303" s="1" t="s">
        <v>3</v>
      </c>
      <c r="D303" s="1">
        <v>77</v>
      </c>
    </row>
    <row r="304" spans="1:4" x14ac:dyDescent="0.25">
      <c r="A304" s="34"/>
      <c r="B304" s="1">
        <v>1202200051</v>
      </c>
      <c r="C304" s="1" t="s">
        <v>4</v>
      </c>
      <c r="D304" s="1">
        <v>51</v>
      </c>
    </row>
    <row r="305" spans="1:4" x14ac:dyDescent="0.25">
      <c r="A305" s="34"/>
      <c r="B305" s="1">
        <v>1202200051</v>
      </c>
      <c r="C305" s="1" t="s">
        <v>5</v>
      </c>
      <c r="D305" s="1">
        <v>50.5</v>
      </c>
    </row>
    <row r="306" spans="1:4" x14ac:dyDescent="0.25">
      <c r="A306" s="34"/>
      <c r="B306" s="1">
        <v>1202200051</v>
      </c>
      <c r="C306" s="1" t="s">
        <v>6</v>
      </c>
      <c r="D306" s="1">
        <v>57.5</v>
      </c>
    </row>
    <row r="307" spans="1:4" x14ac:dyDescent="0.25">
      <c r="A307" s="34"/>
      <c r="B307" s="1">
        <v>1202200051</v>
      </c>
      <c r="C307" s="1" t="s">
        <v>7</v>
      </c>
      <c r="D307" s="1">
        <v>47</v>
      </c>
    </row>
    <row r="308" spans="1:4" x14ac:dyDescent="0.25">
      <c r="A308" s="34"/>
      <c r="B308" s="1">
        <v>1202200052</v>
      </c>
      <c r="C308" s="1" t="s">
        <v>2</v>
      </c>
      <c r="D308" s="1">
        <v>62</v>
      </c>
    </row>
    <row r="309" spans="1:4" x14ac:dyDescent="0.25">
      <c r="A309" s="34"/>
      <c r="B309" s="1">
        <v>1202200052</v>
      </c>
      <c r="C309" s="1" t="s">
        <v>3</v>
      </c>
      <c r="D309" s="1">
        <v>78.5</v>
      </c>
    </row>
    <row r="310" spans="1:4" x14ac:dyDescent="0.25">
      <c r="A310" s="34"/>
      <c r="B310" s="1">
        <v>1202200052</v>
      </c>
      <c r="C310" s="1" t="s">
        <v>4</v>
      </c>
      <c r="D310" s="1">
        <v>76.5</v>
      </c>
    </row>
    <row r="311" spans="1:4" x14ac:dyDescent="0.25">
      <c r="A311" s="34"/>
      <c r="B311" s="1">
        <v>1202200052</v>
      </c>
      <c r="C311" s="1" t="s">
        <v>5</v>
      </c>
      <c r="D311" s="1">
        <v>68.75</v>
      </c>
    </row>
    <row r="312" spans="1:4" x14ac:dyDescent="0.25">
      <c r="A312" s="34"/>
      <c r="B312" s="1">
        <v>1202200052</v>
      </c>
      <c r="C312" s="1" t="s">
        <v>6</v>
      </c>
      <c r="D312" s="1">
        <v>80.75</v>
      </c>
    </row>
    <row r="313" spans="1:4" x14ac:dyDescent="0.25">
      <c r="A313" s="34"/>
      <c r="B313" s="1">
        <v>1202200052</v>
      </c>
      <c r="C313" s="1" t="s">
        <v>7</v>
      </c>
      <c r="D313" s="1">
        <v>81</v>
      </c>
    </row>
    <row r="314" spans="1:4" x14ac:dyDescent="0.25">
      <c r="A314" s="34"/>
      <c r="B314" s="1">
        <v>1202200053</v>
      </c>
      <c r="C314" s="1" t="s">
        <v>2</v>
      </c>
      <c r="D314" s="1">
        <v>93.5</v>
      </c>
    </row>
    <row r="315" spans="1:4" x14ac:dyDescent="0.25">
      <c r="A315" s="34"/>
      <c r="B315" s="1">
        <v>1202200053</v>
      </c>
      <c r="C315" s="1" t="s">
        <v>3</v>
      </c>
      <c r="D315" s="1">
        <v>92.25</v>
      </c>
    </row>
    <row r="316" spans="1:4" x14ac:dyDescent="0.25">
      <c r="A316" s="34"/>
      <c r="B316" s="1">
        <v>1202200053</v>
      </c>
      <c r="C316" s="1" t="s">
        <v>4</v>
      </c>
      <c r="D316" s="1">
        <v>94.5</v>
      </c>
    </row>
    <row r="317" spans="1:4" x14ac:dyDescent="0.25">
      <c r="A317" s="34"/>
      <c r="B317" s="1">
        <v>1202200053</v>
      </c>
      <c r="C317" s="1" t="s">
        <v>5</v>
      </c>
      <c r="D317" s="1">
        <v>94.25</v>
      </c>
    </row>
    <row r="318" spans="1:4" x14ac:dyDescent="0.25">
      <c r="A318" s="34"/>
      <c r="B318" s="1">
        <v>1202200053</v>
      </c>
      <c r="C318" s="1" t="s">
        <v>6</v>
      </c>
      <c r="D318" s="1">
        <v>95.75</v>
      </c>
    </row>
    <row r="319" spans="1:4" x14ac:dyDescent="0.25">
      <c r="A319" s="34"/>
      <c r="B319" s="1">
        <v>1202200053</v>
      </c>
      <c r="C319" s="1" t="s">
        <v>7</v>
      </c>
      <c r="D319" s="1">
        <v>92.5</v>
      </c>
    </row>
    <row r="320" spans="1:4" x14ac:dyDescent="0.25">
      <c r="A320" s="34"/>
      <c r="B320" s="1">
        <v>1202200054</v>
      </c>
      <c r="C320" s="1" t="s">
        <v>2</v>
      </c>
      <c r="D320" s="1">
        <v>96.75</v>
      </c>
    </row>
    <row r="321" spans="1:4" x14ac:dyDescent="0.25">
      <c r="A321" s="34"/>
      <c r="B321" s="1">
        <v>1202200054</v>
      </c>
      <c r="C321" s="1" t="s">
        <v>3</v>
      </c>
      <c r="D321" s="1">
        <v>90.75</v>
      </c>
    </row>
    <row r="322" spans="1:4" x14ac:dyDescent="0.25">
      <c r="A322" s="34"/>
      <c r="B322" s="1">
        <v>1202200054</v>
      </c>
      <c r="C322" s="1" t="s">
        <v>4</v>
      </c>
      <c r="D322" s="1">
        <v>92.5</v>
      </c>
    </row>
    <row r="323" spans="1:4" x14ac:dyDescent="0.25">
      <c r="A323" s="34"/>
      <c r="B323" s="1">
        <v>1202200054</v>
      </c>
      <c r="C323" s="1" t="s">
        <v>5</v>
      </c>
      <c r="D323" s="1">
        <v>91</v>
      </c>
    </row>
    <row r="324" spans="1:4" x14ac:dyDescent="0.25">
      <c r="A324" s="34"/>
      <c r="B324" s="1">
        <v>1202200054</v>
      </c>
      <c r="C324" s="1" t="s">
        <v>6</v>
      </c>
      <c r="D324" s="1">
        <v>92.75</v>
      </c>
    </row>
    <row r="325" spans="1:4" x14ac:dyDescent="0.25">
      <c r="A325" s="34"/>
      <c r="B325" s="1">
        <v>1202200054</v>
      </c>
      <c r="C325" s="1" t="s">
        <v>7</v>
      </c>
      <c r="D325" s="1">
        <v>90.75</v>
      </c>
    </row>
    <row r="326" spans="1:4" x14ac:dyDescent="0.25">
      <c r="A326" s="34"/>
      <c r="B326" s="1">
        <v>1202200055</v>
      </c>
      <c r="C326" s="1" t="s">
        <v>2</v>
      </c>
      <c r="D326" s="1">
        <v>74.5</v>
      </c>
    </row>
    <row r="327" spans="1:4" x14ac:dyDescent="0.25">
      <c r="A327" s="34"/>
      <c r="B327" s="1">
        <v>1202200055</v>
      </c>
      <c r="C327" s="1" t="s">
        <v>3</v>
      </c>
      <c r="D327" s="1">
        <v>83.75</v>
      </c>
    </row>
    <row r="328" spans="1:4" x14ac:dyDescent="0.25">
      <c r="A328" s="34"/>
      <c r="B328" s="1">
        <v>1202200055</v>
      </c>
      <c r="C328" s="1" t="s">
        <v>4</v>
      </c>
      <c r="D328" s="1">
        <v>88</v>
      </c>
    </row>
    <row r="329" spans="1:4" x14ac:dyDescent="0.25">
      <c r="A329" s="34"/>
      <c r="B329" s="1">
        <v>1202200055</v>
      </c>
      <c r="C329" s="1" t="s">
        <v>5</v>
      </c>
      <c r="D329" s="1">
        <v>59</v>
      </c>
    </row>
    <row r="330" spans="1:4" x14ac:dyDescent="0.25">
      <c r="A330" s="34"/>
      <c r="B330" s="1">
        <v>1202200055</v>
      </c>
      <c r="C330" s="1" t="s">
        <v>6</v>
      </c>
      <c r="D330" s="1">
        <v>46.5</v>
      </c>
    </row>
    <row r="331" spans="1:4" x14ac:dyDescent="0.25">
      <c r="A331" s="34"/>
      <c r="B331" s="1">
        <v>1202200055</v>
      </c>
      <c r="C331" s="1" t="s">
        <v>7</v>
      </c>
      <c r="D331" s="1">
        <v>81.25</v>
      </c>
    </row>
    <row r="332" spans="1:4" x14ac:dyDescent="0.25">
      <c r="A332" s="34"/>
      <c r="B332" s="1">
        <v>1202200056</v>
      </c>
      <c r="C332" s="1" t="s">
        <v>2</v>
      </c>
      <c r="D332" s="1">
        <v>88.5</v>
      </c>
    </row>
    <row r="333" spans="1:4" x14ac:dyDescent="0.25">
      <c r="A333" s="34"/>
      <c r="B333" s="1">
        <v>1202200056</v>
      </c>
      <c r="C333" s="1" t="s">
        <v>3</v>
      </c>
      <c r="D333" s="1">
        <v>82.25</v>
      </c>
    </row>
    <row r="334" spans="1:4" x14ac:dyDescent="0.25">
      <c r="A334" s="34"/>
      <c r="B334" s="1">
        <v>1202200056</v>
      </c>
      <c r="C334" s="1" t="s">
        <v>4</v>
      </c>
      <c r="D334" s="1">
        <v>77.5</v>
      </c>
    </row>
    <row r="335" spans="1:4" x14ac:dyDescent="0.25">
      <c r="A335" s="34"/>
      <c r="B335" s="1">
        <v>1202200056</v>
      </c>
      <c r="C335" s="1" t="s">
        <v>5</v>
      </c>
      <c r="D335" s="1">
        <v>78.5</v>
      </c>
    </row>
    <row r="336" spans="1:4" x14ac:dyDescent="0.25">
      <c r="A336" s="34"/>
      <c r="B336" s="1">
        <v>1202200056</v>
      </c>
      <c r="C336" s="1" t="s">
        <v>6</v>
      </c>
      <c r="D336" s="1">
        <v>76.5</v>
      </c>
    </row>
    <row r="337" spans="1:4" x14ac:dyDescent="0.25">
      <c r="A337" s="34"/>
      <c r="B337" s="1">
        <v>1202200056</v>
      </c>
      <c r="C337" s="1" t="s">
        <v>7</v>
      </c>
      <c r="D337" s="1">
        <v>74</v>
      </c>
    </row>
    <row r="338" spans="1:4" x14ac:dyDescent="0.25">
      <c r="A338" s="34"/>
      <c r="B338" s="1">
        <v>1202200057</v>
      </c>
      <c r="C338" s="1" t="s">
        <v>2</v>
      </c>
      <c r="D338" s="1">
        <v>93.5</v>
      </c>
    </row>
    <row r="339" spans="1:4" x14ac:dyDescent="0.25">
      <c r="A339" s="34"/>
      <c r="B339" s="1">
        <v>1202200057</v>
      </c>
      <c r="C339" s="1" t="s">
        <v>3</v>
      </c>
      <c r="D339" s="1">
        <v>85.5</v>
      </c>
    </row>
    <row r="340" spans="1:4" x14ac:dyDescent="0.25">
      <c r="A340" s="34"/>
      <c r="B340" s="1">
        <v>1202200057</v>
      </c>
      <c r="C340" s="1" t="s">
        <v>4</v>
      </c>
      <c r="D340" s="1">
        <v>88</v>
      </c>
    </row>
    <row r="341" spans="1:4" x14ac:dyDescent="0.25">
      <c r="A341" s="34"/>
      <c r="B341" s="1">
        <v>1202200057</v>
      </c>
      <c r="C341" s="1" t="s">
        <v>5</v>
      </c>
      <c r="D341" s="1">
        <v>84</v>
      </c>
    </row>
    <row r="342" spans="1:4" x14ac:dyDescent="0.25">
      <c r="A342" s="34"/>
      <c r="B342" s="1">
        <v>1202200057</v>
      </c>
      <c r="C342" s="1" t="s">
        <v>6</v>
      </c>
      <c r="D342" s="1">
        <v>88.25</v>
      </c>
    </row>
    <row r="343" spans="1:4" x14ac:dyDescent="0.25">
      <c r="A343" s="34"/>
      <c r="B343" s="1">
        <v>1202200057</v>
      </c>
      <c r="C343" s="1" t="s">
        <v>7</v>
      </c>
      <c r="D343" s="1">
        <v>85.5</v>
      </c>
    </row>
    <row r="344" spans="1:4" x14ac:dyDescent="0.25">
      <c r="A344" s="34"/>
      <c r="B344" s="1">
        <v>1202200058</v>
      </c>
      <c r="C344" s="1" t="s">
        <v>2</v>
      </c>
      <c r="D344" s="1">
        <v>88.5</v>
      </c>
    </row>
    <row r="345" spans="1:4" x14ac:dyDescent="0.25">
      <c r="A345" s="34"/>
      <c r="B345" s="1">
        <v>1202200058</v>
      </c>
      <c r="C345" s="1" t="s">
        <v>3</v>
      </c>
      <c r="D345" s="1">
        <v>82.25</v>
      </c>
    </row>
    <row r="346" spans="1:4" x14ac:dyDescent="0.25">
      <c r="A346" s="34"/>
      <c r="B346" s="1">
        <v>1202200058</v>
      </c>
      <c r="C346" s="1" t="s">
        <v>4</v>
      </c>
      <c r="D346" s="1">
        <v>86.5</v>
      </c>
    </row>
    <row r="347" spans="1:4" x14ac:dyDescent="0.25">
      <c r="A347" s="34"/>
      <c r="B347" s="1">
        <v>1202200058</v>
      </c>
      <c r="C347" s="1" t="s">
        <v>5</v>
      </c>
      <c r="D347" s="1">
        <v>64</v>
      </c>
    </row>
    <row r="348" spans="1:4" x14ac:dyDescent="0.25">
      <c r="A348" s="34"/>
      <c r="B348" s="1">
        <v>1202200058</v>
      </c>
      <c r="C348" s="1" t="s">
        <v>6</v>
      </c>
      <c r="D348" s="1">
        <v>81.75</v>
      </c>
    </row>
    <row r="349" spans="1:4" x14ac:dyDescent="0.25">
      <c r="A349" s="34"/>
      <c r="B349" s="1">
        <v>1202200058</v>
      </c>
      <c r="C349" s="1" t="s">
        <v>7</v>
      </c>
      <c r="D349" s="1">
        <v>85.5</v>
      </c>
    </row>
    <row r="350" spans="1:4" x14ac:dyDescent="0.25">
      <c r="A350" s="34"/>
      <c r="B350" s="1">
        <v>1202200059</v>
      </c>
      <c r="C350" s="1" t="s">
        <v>2</v>
      </c>
      <c r="D350" s="1">
        <v>97</v>
      </c>
    </row>
    <row r="351" spans="1:4" x14ac:dyDescent="0.25">
      <c r="A351" s="34"/>
      <c r="B351" s="1">
        <v>1202200059</v>
      </c>
      <c r="C351" s="1" t="s">
        <v>3</v>
      </c>
      <c r="D351" s="1">
        <v>85.5</v>
      </c>
    </row>
    <row r="352" spans="1:4" x14ac:dyDescent="0.25">
      <c r="A352" s="34"/>
      <c r="B352" s="1">
        <v>1202200059</v>
      </c>
      <c r="C352" s="1" t="s">
        <v>4</v>
      </c>
      <c r="D352" s="1">
        <v>85</v>
      </c>
    </row>
    <row r="353" spans="1:4" x14ac:dyDescent="0.25">
      <c r="A353" s="34"/>
      <c r="B353" s="1">
        <v>1202200059</v>
      </c>
      <c r="C353" s="1" t="s">
        <v>5</v>
      </c>
      <c r="D353" s="1">
        <v>78</v>
      </c>
    </row>
    <row r="354" spans="1:4" x14ac:dyDescent="0.25">
      <c r="A354" s="34"/>
      <c r="B354" s="1">
        <v>1202200059</v>
      </c>
      <c r="C354" s="1" t="s">
        <v>6</v>
      </c>
      <c r="D354" s="1">
        <v>80</v>
      </c>
    </row>
    <row r="355" spans="1:4" x14ac:dyDescent="0.25">
      <c r="A355" s="34"/>
      <c r="B355" s="1">
        <v>1202200059</v>
      </c>
      <c r="C355" s="1" t="s">
        <v>7</v>
      </c>
      <c r="D355" s="1">
        <v>77</v>
      </c>
    </row>
    <row r="356" spans="1:4" x14ac:dyDescent="0.25">
      <c r="A356" s="34" t="s">
        <v>11</v>
      </c>
      <c r="B356" s="1">
        <v>1202200060</v>
      </c>
      <c r="C356" s="1" t="s">
        <v>2</v>
      </c>
      <c r="D356" s="1">
        <v>87.5</v>
      </c>
    </row>
    <row r="357" spans="1:4" x14ac:dyDescent="0.25">
      <c r="A357" s="34"/>
      <c r="B357" s="1">
        <v>1202200060</v>
      </c>
      <c r="C357" s="1" t="s">
        <v>3</v>
      </c>
      <c r="D357" s="1">
        <v>95</v>
      </c>
    </row>
    <row r="358" spans="1:4" x14ac:dyDescent="0.25">
      <c r="A358" s="34"/>
      <c r="B358" s="1">
        <v>1202200060</v>
      </c>
      <c r="C358" s="1" t="s">
        <v>4</v>
      </c>
      <c r="D358" s="1">
        <v>87</v>
      </c>
    </row>
    <row r="359" spans="1:4" x14ac:dyDescent="0.25">
      <c r="A359" s="34"/>
      <c r="B359" s="1">
        <v>1202200060</v>
      </c>
      <c r="C359" s="1" t="s">
        <v>5</v>
      </c>
      <c r="D359" s="1">
        <v>0</v>
      </c>
    </row>
    <row r="360" spans="1:4" x14ac:dyDescent="0.25">
      <c r="A360" s="34"/>
      <c r="B360" s="1">
        <v>1202200060</v>
      </c>
      <c r="C360" s="1" t="s">
        <v>6</v>
      </c>
      <c r="D360" s="1">
        <v>93.75</v>
      </c>
    </row>
    <row r="361" spans="1:4" x14ac:dyDescent="0.25">
      <c r="A361" s="34"/>
      <c r="B361" s="1">
        <v>1202200060</v>
      </c>
      <c r="C361" s="1" t="s">
        <v>7</v>
      </c>
      <c r="D361" s="1">
        <v>79.25</v>
      </c>
    </row>
    <row r="362" spans="1:4" x14ac:dyDescent="0.25">
      <c r="A362" s="34"/>
      <c r="B362" s="1">
        <v>1202200061</v>
      </c>
      <c r="C362" s="1" t="s">
        <v>2</v>
      </c>
      <c r="D362" s="1">
        <v>88.5</v>
      </c>
    </row>
    <row r="363" spans="1:4" x14ac:dyDescent="0.25">
      <c r="A363" s="34"/>
      <c r="B363" s="1">
        <v>1202200061</v>
      </c>
      <c r="C363" s="1" t="s">
        <v>3</v>
      </c>
      <c r="D363" s="1">
        <v>70</v>
      </c>
    </row>
    <row r="364" spans="1:4" x14ac:dyDescent="0.25">
      <c r="A364" s="34"/>
      <c r="B364" s="1">
        <v>1202200061</v>
      </c>
      <c r="C364" s="1" t="s">
        <v>4</v>
      </c>
      <c r="D364" s="1">
        <v>93.75</v>
      </c>
    </row>
    <row r="365" spans="1:4" x14ac:dyDescent="0.25">
      <c r="A365" s="34"/>
      <c r="B365" s="1">
        <v>1202200061</v>
      </c>
      <c r="C365" s="1" t="s">
        <v>5</v>
      </c>
      <c r="D365" s="1">
        <v>74.75</v>
      </c>
    </row>
    <row r="366" spans="1:4" x14ac:dyDescent="0.25">
      <c r="A366" s="34"/>
      <c r="B366" s="1">
        <v>1202200061</v>
      </c>
      <c r="C366" s="1" t="s">
        <v>6</v>
      </c>
      <c r="D366" s="1">
        <v>83.75</v>
      </c>
    </row>
    <row r="367" spans="1:4" x14ac:dyDescent="0.25">
      <c r="A367" s="34"/>
      <c r="B367" s="1">
        <v>1202200061</v>
      </c>
      <c r="C367" s="1" t="s">
        <v>7</v>
      </c>
      <c r="D367" s="1">
        <v>76</v>
      </c>
    </row>
    <row r="368" spans="1:4" x14ac:dyDescent="0.25">
      <c r="A368" s="34"/>
      <c r="B368" s="1">
        <v>1202200062</v>
      </c>
      <c r="C368" s="1" t="s">
        <v>2</v>
      </c>
      <c r="D368" s="1">
        <v>96.75</v>
      </c>
    </row>
    <row r="369" spans="1:4" x14ac:dyDescent="0.25">
      <c r="A369" s="34"/>
      <c r="B369" s="1">
        <v>1202200062</v>
      </c>
      <c r="C369" s="1" t="s">
        <v>3</v>
      </c>
      <c r="D369" s="1">
        <v>98.25</v>
      </c>
    </row>
    <row r="370" spans="1:4" x14ac:dyDescent="0.25">
      <c r="A370" s="34"/>
      <c r="B370" s="1">
        <v>1202200062</v>
      </c>
      <c r="C370" s="1" t="s">
        <v>4</v>
      </c>
      <c r="D370" s="1">
        <v>100</v>
      </c>
    </row>
    <row r="371" spans="1:4" x14ac:dyDescent="0.25">
      <c r="A371" s="34"/>
      <c r="B371" s="1">
        <v>1202200062</v>
      </c>
      <c r="C371" s="1" t="s">
        <v>5</v>
      </c>
      <c r="D371" s="1">
        <v>93.5</v>
      </c>
    </row>
    <row r="372" spans="1:4" x14ac:dyDescent="0.25">
      <c r="A372" s="34"/>
      <c r="B372" s="1">
        <v>1202200062</v>
      </c>
      <c r="C372" s="1" t="s">
        <v>6</v>
      </c>
      <c r="D372" s="1">
        <v>86.25</v>
      </c>
    </row>
    <row r="373" spans="1:4" x14ac:dyDescent="0.25">
      <c r="A373" s="34"/>
      <c r="B373" s="1">
        <v>1202200062</v>
      </c>
      <c r="C373" s="1" t="s">
        <v>7</v>
      </c>
      <c r="D373" s="1">
        <v>86.5</v>
      </c>
    </row>
    <row r="374" spans="1:4" x14ac:dyDescent="0.25">
      <c r="A374" s="34"/>
      <c r="B374" s="1">
        <v>1202200063</v>
      </c>
      <c r="C374" s="1" t="s">
        <v>2</v>
      </c>
      <c r="D374" s="1">
        <v>88.5</v>
      </c>
    </row>
    <row r="375" spans="1:4" x14ac:dyDescent="0.25">
      <c r="A375" s="34"/>
      <c r="B375" s="1">
        <v>1202200063</v>
      </c>
      <c r="C375" s="1" t="s">
        <v>3</v>
      </c>
      <c r="D375" s="1">
        <v>80</v>
      </c>
    </row>
    <row r="376" spans="1:4" x14ac:dyDescent="0.25">
      <c r="A376" s="34"/>
      <c r="B376" s="1">
        <v>1202200063</v>
      </c>
      <c r="C376" s="1" t="s">
        <v>4</v>
      </c>
      <c r="D376" s="1">
        <v>80.25</v>
      </c>
    </row>
    <row r="377" spans="1:4" x14ac:dyDescent="0.25">
      <c r="A377" s="34"/>
      <c r="B377" s="1">
        <v>1202200063</v>
      </c>
      <c r="C377" s="1" t="s">
        <v>5</v>
      </c>
      <c r="D377" s="1">
        <v>72.75</v>
      </c>
    </row>
    <row r="378" spans="1:4" x14ac:dyDescent="0.25">
      <c r="A378" s="34"/>
      <c r="B378" s="1">
        <v>1202200063</v>
      </c>
      <c r="C378" s="1" t="s">
        <v>6</v>
      </c>
      <c r="D378" s="1">
        <v>0</v>
      </c>
    </row>
    <row r="379" spans="1:4" x14ac:dyDescent="0.25">
      <c r="A379" s="34"/>
      <c r="B379" s="1">
        <v>1202200063</v>
      </c>
      <c r="C379" s="1" t="s">
        <v>7</v>
      </c>
      <c r="D379" s="1">
        <v>65.75</v>
      </c>
    </row>
    <row r="380" spans="1:4" x14ac:dyDescent="0.25">
      <c r="A380" s="34"/>
      <c r="B380" s="1">
        <v>1202200064</v>
      </c>
      <c r="C380" s="1" t="s">
        <v>2</v>
      </c>
      <c r="D380" s="1">
        <v>93.75</v>
      </c>
    </row>
    <row r="381" spans="1:4" x14ac:dyDescent="0.25">
      <c r="A381" s="34"/>
      <c r="B381" s="1">
        <v>1202200064</v>
      </c>
      <c r="C381" s="1" t="s">
        <v>3</v>
      </c>
      <c r="D381" s="1">
        <v>95.25</v>
      </c>
    </row>
    <row r="382" spans="1:4" x14ac:dyDescent="0.25">
      <c r="A382" s="34"/>
      <c r="B382" s="1">
        <v>1202200064</v>
      </c>
      <c r="C382" s="1" t="s">
        <v>4</v>
      </c>
      <c r="D382" s="1">
        <v>90.25</v>
      </c>
    </row>
    <row r="383" spans="1:4" x14ac:dyDescent="0.25">
      <c r="A383" s="34"/>
      <c r="B383" s="1">
        <v>1202200064</v>
      </c>
      <c r="C383" s="1" t="s">
        <v>5</v>
      </c>
      <c r="D383" s="1">
        <v>85.5</v>
      </c>
    </row>
    <row r="384" spans="1:4" x14ac:dyDescent="0.25">
      <c r="A384" s="34"/>
      <c r="B384" s="1">
        <v>1202200064</v>
      </c>
      <c r="C384" s="1" t="s">
        <v>6</v>
      </c>
      <c r="D384" s="1">
        <v>93.5</v>
      </c>
    </row>
    <row r="385" spans="1:4" x14ac:dyDescent="0.25">
      <c r="A385" s="34"/>
      <c r="B385" s="1">
        <v>1202200064</v>
      </c>
      <c r="C385" s="1" t="s">
        <v>7</v>
      </c>
      <c r="D385" s="1">
        <v>63.75</v>
      </c>
    </row>
    <row r="386" spans="1:4" x14ac:dyDescent="0.25">
      <c r="A386" s="34"/>
      <c r="B386" s="1">
        <v>1202200065</v>
      </c>
      <c r="C386" s="1" t="s">
        <v>2</v>
      </c>
      <c r="D386" s="1">
        <v>70.5</v>
      </c>
    </row>
    <row r="387" spans="1:4" x14ac:dyDescent="0.25">
      <c r="A387" s="34"/>
      <c r="B387" s="1">
        <v>1202200065</v>
      </c>
      <c r="C387" s="1" t="s">
        <v>3</v>
      </c>
      <c r="D387" s="1">
        <v>79.5</v>
      </c>
    </row>
    <row r="388" spans="1:4" x14ac:dyDescent="0.25">
      <c r="A388" s="34"/>
      <c r="B388" s="1">
        <v>1202200065</v>
      </c>
      <c r="C388" s="1" t="s">
        <v>4</v>
      </c>
      <c r="D388" s="1">
        <v>85.1</v>
      </c>
    </row>
    <row r="389" spans="1:4" x14ac:dyDescent="0.25">
      <c r="A389" s="34"/>
      <c r="B389" s="1">
        <v>1202200065</v>
      </c>
      <c r="C389" s="1" t="s">
        <v>5</v>
      </c>
      <c r="D389" s="1">
        <v>80.25</v>
      </c>
    </row>
    <row r="390" spans="1:4" x14ac:dyDescent="0.25">
      <c r="A390" s="34"/>
      <c r="B390" s="1">
        <v>1202200065</v>
      </c>
      <c r="C390" s="1" t="s">
        <v>6</v>
      </c>
      <c r="D390" s="1">
        <v>92</v>
      </c>
    </row>
    <row r="391" spans="1:4" x14ac:dyDescent="0.25">
      <c r="A391" s="34"/>
      <c r="B391" s="1">
        <v>1202200065</v>
      </c>
      <c r="C391" s="1" t="s">
        <v>7</v>
      </c>
      <c r="D391" s="1">
        <v>69.25</v>
      </c>
    </row>
    <row r="392" spans="1:4" x14ac:dyDescent="0.25">
      <c r="A392" s="34"/>
      <c r="B392" s="1">
        <v>1202200066</v>
      </c>
      <c r="C392" s="1" t="s">
        <v>2</v>
      </c>
      <c r="D392" s="1">
        <v>60.5</v>
      </c>
    </row>
    <row r="393" spans="1:4" x14ac:dyDescent="0.25">
      <c r="A393" s="34"/>
      <c r="B393" s="1">
        <v>1202200066</v>
      </c>
      <c r="C393" s="1" t="s">
        <v>3</v>
      </c>
      <c r="D393" s="1">
        <v>83</v>
      </c>
    </row>
    <row r="394" spans="1:4" x14ac:dyDescent="0.25">
      <c r="A394" s="34"/>
      <c r="B394" s="1">
        <v>1202200066</v>
      </c>
      <c r="C394" s="1" t="s">
        <v>4</v>
      </c>
      <c r="D394" s="1">
        <v>89.8</v>
      </c>
    </row>
    <row r="395" spans="1:4" x14ac:dyDescent="0.25">
      <c r="A395" s="34"/>
      <c r="B395" s="1">
        <v>1202200066</v>
      </c>
      <c r="C395" s="1" t="s">
        <v>5</v>
      </c>
      <c r="D395" s="1">
        <v>80.349999999999994</v>
      </c>
    </row>
    <row r="396" spans="1:4" x14ac:dyDescent="0.25">
      <c r="A396" s="34"/>
      <c r="B396" s="1">
        <v>1202200066</v>
      </c>
      <c r="C396" s="1" t="s">
        <v>6</v>
      </c>
      <c r="D396" s="1">
        <v>92</v>
      </c>
    </row>
    <row r="397" spans="1:4" x14ac:dyDescent="0.25">
      <c r="A397" s="34"/>
      <c r="B397" s="1">
        <v>1202200066</v>
      </c>
      <c r="C397" s="1" t="s">
        <v>7</v>
      </c>
      <c r="D397" s="1">
        <v>73.5</v>
      </c>
    </row>
    <row r="398" spans="1:4" x14ac:dyDescent="0.25">
      <c r="A398" s="34"/>
      <c r="B398" s="1">
        <v>1202200067</v>
      </c>
      <c r="C398" s="1" t="s">
        <v>2</v>
      </c>
      <c r="D398" s="1">
        <v>95.5</v>
      </c>
    </row>
    <row r="399" spans="1:4" x14ac:dyDescent="0.25">
      <c r="A399" s="34"/>
      <c r="B399" s="1">
        <v>1202200067</v>
      </c>
      <c r="C399" s="1" t="s">
        <v>3</v>
      </c>
      <c r="D399" s="1">
        <v>86</v>
      </c>
    </row>
    <row r="400" spans="1:4" x14ac:dyDescent="0.25">
      <c r="A400" s="34"/>
      <c r="B400" s="1">
        <v>1202200067</v>
      </c>
      <c r="C400" s="1" t="s">
        <v>4</v>
      </c>
      <c r="D400" s="1">
        <v>95.5</v>
      </c>
    </row>
    <row r="401" spans="1:4" x14ac:dyDescent="0.25">
      <c r="A401" s="34"/>
      <c r="B401" s="1">
        <v>1202200067</v>
      </c>
      <c r="C401" s="1" t="s">
        <v>5</v>
      </c>
      <c r="D401" s="1">
        <v>92.5</v>
      </c>
    </row>
    <row r="402" spans="1:4" x14ac:dyDescent="0.25">
      <c r="A402" s="34"/>
      <c r="B402" s="1">
        <v>1202200067</v>
      </c>
      <c r="C402" s="1" t="s">
        <v>6</v>
      </c>
      <c r="D402" s="1">
        <v>98.5</v>
      </c>
    </row>
    <row r="403" spans="1:4" x14ac:dyDescent="0.25">
      <c r="A403" s="34"/>
      <c r="B403" s="1">
        <v>1202200067</v>
      </c>
      <c r="C403" s="1" t="s">
        <v>7</v>
      </c>
      <c r="D403" s="1">
        <v>80.7</v>
      </c>
    </row>
    <row r="404" spans="1:4" x14ac:dyDescent="0.25">
      <c r="A404" s="34"/>
      <c r="B404" s="1">
        <v>1202200068</v>
      </c>
      <c r="C404" s="1" t="s">
        <v>2</v>
      </c>
      <c r="D404" s="1">
        <v>90.05</v>
      </c>
    </row>
    <row r="405" spans="1:4" x14ac:dyDescent="0.25">
      <c r="A405" s="34"/>
      <c r="B405" s="1">
        <v>1202200068</v>
      </c>
      <c r="C405" s="1" t="s">
        <v>3</v>
      </c>
      <c r="D405" s="1">
        <v>82.5</v>
      </c>
    </row>
    <row r="406" spans="1:4" x14ac:dyDescent="0.25">
      <c r="A406" s="34"/>
      <c r="B406" s="1">
        <v>1202200068</v>
      </c>
      <c r="C406" s="1" t="s">
        <v>4</v>
      </c>
      <c r="D406" s="1">
        <v>90.5</v>
      </c>
    </row>
    <row r="407" spans="1:4" x14ac:dyDescent="0.25">
      <c r="A407" s="34"/>
      <c r="B407" s="1">
        <v>1202200068</v>
      </c>
      <c r="C407" s="1" t="s">
        <v>5</v>
      </c>
      <c r="D407" s="1">
        <v>81.75</v>
      </c>
    </row>
    <row r="408" spans="1:4" x14ac:dyDescent="0.25">
      <c r="A408" s="34"/>
      <c r="B408" s="1">
        <v>1202200068</v>
      </c>
      <c r="C408" s="1" t="s">
        <v>6</v>
      </c>
      <c r="D408" s="1">
        <v>94</v>
      </c>
    </row>
    <row r="409" spans="1:4" x14ac:dyDescent="0.25">
      <c r="A409" s="34"/>
      <c r="B409" s="1">
        <v>1202200068</v>
      </c>
      <c r="C409" s="1" t="s">
        <v>7</v>
      </c>
      <c r="D409" s="1">
        <v>70.75</v>
      </c>
    </row>
    <row r="410" spans="1:4" x14ac:dyDescent="0.25">
      <c r="A410" s="34"/>
      <c r="B410" s="1">
        <v>1202200069</v>
      </c>
      <c r="C410" s="1" t="s">
        <v>2</v>
      </c>
      <c r="D410" s="1">
        <v>57.5</v>
      </c>
    </row>
    <row r="411" spans="1:4" x14ac:dyDescent="0.25">
      <c r="A411" s="34"/>
      <c r="B411" s="1">
        <v>1202200069</v>
      </c>
      <c r="C411" s="1" t="s">
        <v>3</v>
      </c>
      <c r="D411" s="1">
        <v>71.25</v>
      </c>
    </row>
    <row r="412" spans="1:4" x14ac:dyDescent="0.25">
      <c r="A412" s="34"/>
      <c r="B412" s="1">
        <v>1202200069</v>
      </c>
      <c r="C412" s="1" t="s">
        <v>4</v>
      </c>
      <c r="D412" s="1">
        <v>83.05</v>
      </c>
    </row>
    <row r="413" spans="1:4" x14ac:dyDescent="0.25">
      <c r="A413" s="34"/>
      <c r="B413" s="1">
        <v>1202200069</v>
      </c>
      <c r="C413" s="1" t="s">
        <v>5</v>
      </c>
      <c r="D413" s="1">
        <v>74.5</v>
      </c>
    </row>
    <row r="414" spans="1:4" x14ac:dyDescent="0.25">
      <c r="A414" s="34"/>
      <c r="B414" s="1">
        <v>1202200069</v>
      </c>
      <c r="C414" s="1" t="s">
        <v>6</v>
      </c>
      <c r="D414" s="1">
        <v>92</v>
      </c>
    </row>
    <row r="415" spans="1:4" x14ac:dyDescent="0.25">
      <c r="A415" s="34"/>
      <c r="B415" s="1">
        <v>1202200069</v>
      </c>
      <c r="C415" s="1" t="s">
        <v>7</v>
      </c>
      <c r="D415" s="1">
        <v>69</v>
      </c>
    </row>
    <row r="416" spans="1:4" x14ac:dyDescent="0.25">
      <c r="A416" s="34"/>
      <c r="B416" s="1">
        <v>1202200070</v>
      </c>
      <c r="C416" s="1" t="s">
        <v>2</v>
      </c>
      <c r="D416" s="1">
        <v>70.25</v>
      </c>
    </row>
    <row r="417" spans="1:4" x14ac:dyDescent="0.25">
      <c r="A417" s="34"/>
      <c r="B417" s="1">
        <v>1202200070</v>
      </c>
      <c r="C417" s="1" t="s">
        <v>3</v>
      </c>
      <c r="D417" s="1">
        <v>81.75</v>
      </c>
    </row>
    <row r="418" spans="1:4" x14ac:dyDescent="0.25">
      <c r="A418" s="34"/>
      <c r="B418" s="1">
        <v>1202200070</v>
      </c>
      <c r="C418" s="1" t="s">
        <v>4</v>
      </c>
      <c r="D418" s="1">
        <v>86.75</v>
      </c>
    </row>
    <row r="419" spans="1:4" x14ac:dyDescent="0.25">
      <c r="A419" s="34"/>
      <c r="B419" s="1">
        <v>1202200070</v>
      </c>
      <c r="C419" s="1" t="s">
        <v>5</v>
      </c>
      <c r="D419" s="1">
        <v>80.5</v>
      </c>
    </row>
    <row r="420" spans="1:4" x14ac:dyDescent="0.25">
      <c r="A420" s="34"/>
      <c r="B420" s="1">
        <v>1202200070</v>
      </c>
      <c r="C420" s="1" t="s">
        <v>6</v>
      </c>
      <c r="D420" s="1">
        <v>72</v>
      </c>
    </row>
    <row r="421" spans="1:4" x14ac:dyDescent="0.25">
      <c r="A421" s="34"/>
      <c r="B421" s="1">
        <v>1202200070</v>
      </c>
      <c r="C421" s="1" t="s">
        <v>7</v>
      </c>
      <c r="D421" s="1">
        <v>80</v>
      </c>
    </row>
    <row r="422" spans="1:4" x14ac:dyDescent="0.25">
      <c r="A422" s="34"/>
      <c r="B422" s="1">
        <v>1202200071</v>
      </c>
      <c r="C422" s="1" t="s">
        <v>2</v>
      </c>
      <c r="D422" s="1">
        <v>71.25</v>
      </c>
    </row>
    <row r="423" spans="1:4" x14ac:dyDescent="0.25">
      <c r="A423" s="34"/>
      <c r="B423" s="1">
        <v>1202200071</v>
      </c>
      <c r="C423" s="1" t="s">
        <v>3</v>
      </c>
      <c r="D423" s="1">
        <v>81.75</v>
      </c>
    </row>
    <row r="424" spans="1:4" x14ac:dyDescent="0.25">
      <c r="A424" s="34"/>
      <c r="B424" s="1">
        <v>1202200071</v>
      </c>
      <c r="C424" s="1" t="s">
        <v>4</v>
      </c>
      <c r="D424" s="1">
        <v>89</v>
      </c>
    </row>
    <row r="425" spans="1:4" x14ac:dyDescent="0.25">
      <c r="A425" s="34"/>
      <c r="B425" s="1">
        <v>1202200071</v>
      </c>
      <c r="C425" s="1" t="s">
        <v>5</v>
      </c>
      <c r="D425" s="1">
        <v>78</v>
      </c>
    </row>
    <row r="426" spans="1:4" x14ac:dyDescent="0.25">
      <c r="A426" s="34"/>
      <c r="B426" s="1">
        <v>1202200071</v>
      </c>
      <c r="C426" s="1" t="s">
        <v>6</v>
      </c>
      <c r="D426" s="1">
        <v>85.5</v>
      </c>
    </row>
    <row r="427" spans="1:4" x14ac:dyDescent="0.25">
      <c r="A427" s="34"/>
      <c r="B427" s="1">
        <v>1202200071</v>
      </c>
      <c r="C427" s="1" t="s">
        <v>7</v>
      </c>
      <c r="D427" s="1">
        <v>86</v>
      </c>
    </row>
    <row r="428" spans="1:4" x14ac:dyDescent="0.25">
      <c r="A428" s="34"/>
      <c r="B428" s="1">
        <v>1202200072</v>
      </c>
      <c r="C428" s="1" t="s">
        <v>2</v>
      </c>
      <c r="D428" s="1">
        <v>73.75</v>
      </c>
    </row>
    <row r="429" spans="1:4" x14ac:dyDescent="0.25">
      <c r="A429" s="34"/>
      <c r="B429" s="1">
        <v>1202200072</v>
      </c>
      <c r="C429" s="1" t="s">
        <v>3</v>
      </c>
      <c r="D429" s="1">
        <v>88.25</v>
      </c>
    </row>
    <row r="430" spans="1:4" x14ac:dyDescent="0.25">
      <c r="A430" s="34"/>
      <c r="B430" s="1">
        <v>1202200072</v>
      </c>
      <c r="C430" s="1" t="s">
        <v>4</v>
      </c>
      <c r="D430" s="1">
        <v>92</v>
      </c>
    </row>
    <row r="431" spans="1:4" x14ac:dyDescent="0.25">
      <c r="A431" s="34"/>
      <c r="B431" s="1">
        <v>1202200072</v>
      </c>
      <c r="C431" s="1" t="s">
        <v>5</v>
      </c>
      <c r="D431" s="1">
        <v>85.75</v>
      </c>
    </row>
    <row r="432" spans="1:4" x14ac:dyDescent="0.25">
      <c r="A432" s="34"/>
      <c r="B432" s="1">
        <v>1202200072</v>
      </c>
      <c r="C432" s="1" t="s">
        <v>6</v>
      </c>
      <c r="D432" s="1">
        <v>84.5</v>
      </c>
    </row>
    <row r="433" spans="1:4" x14ac:dyDescent="0.25">
      <c r="A433" s="34"/>
      <c r="B433" s="1">
        <v>1202200072</v>
      </c>
      <c r="C433" s="1" t="s">
        <v>7</v>
      </c>
      <c r="D433" s="1">
        <v>83.25</v>
      </c>
    </row>
    <row r="434" spans="1:4" x14ac:dyDescent="0.25">
      <c r="A434" s="34"/>
      <c r="B434" s="1">
        <v>1202200073</v>
      </c>
      <c r="C434" s="1" t="s">
        <v>2</v>
      </c>
      <c r="D434" s="1">
        <v>78.75</v>
      </c>
    </row>
    <row r="435" spans="1:4" x14ac:dyDescent="0.25">
      <c r="A435" s="34"/>
      <c r="B435" s="1">
        <v>1202200073</v>
      </c>
      <c r="C435" s="1" t="s">
        <v>3</v>
      </c>
      <c r="D435" s="1">
        <v>83.75</v>
      </c>
    </row>
    <row r="436" spans="1:4" x14ac:dyDescent="0.25">
      <c r="A436" s="34"/>
      <c r="B436" s="1">
        <v>1202200073</v>
      </c>
      <c r="C436" s="1" t="s">
        <v>4</v>
      </c>
      <c r="D436" s="1">
        <v>90.25</v>
      </c>
    </row>
    <row r="437" spans="1:4" x14ac:dyDescent="0.25">
      <c r="A437" s="34"/>
      <c r="B437" s="1">
        <v>1202200073</v>
      </c>
      <c r="C437" s="1" t="s">
        <v>5</v>
      </c>
      <c r="D437" s="1">
        <v>93.5</v>
      </c>
    </row>
    <row r="438" spans="1:4" x14ac:dyDescent="0.25">
      <c r="A438" s="34"/>
      <c r="B438" s="1">
        <v>1202200073</v>
      </c>
      <c r="C438" s="1" t="s">
        <v>6</v>
      </c>
      <c r="D438" s="1">
        <v>89</v>
      </c>
    </row>
    <row r="439" spans="1:4" x14ac:dyDescent="0.25">
      <c r="A439" s="34"/>
      <c r="B439" s="1">
        <v>1202200073</v>
      </c>
      <c r="C439" s="1" t="s">
        <v>7</v>
      </c>
      <c r="D439" s="1">
        <v>90.75</v>
      </c>
    </row>
    <row r="440" spans="1:4" x14ac:dyDescent="0.25">
      <c r="A440" s="34"/>
      <c r="B440" s="1">
        <v>1202200074</v>
      </c>
      <c r="C440" s="1" t="s">
        <v>2</v>
      </c>
      <c r="D440" s="1">
        <v>75.25</v>
      </c>
    </row>
    <row r="441" spans="1:4" x14ac:dyDescent="0.25">
      <c r="A441" s="34"/>
      <c r="B441" s="1">
        <v>1202200074</v>
      </c>
      <c r="C441" s="1" t="s">
        <v>3</v>
      </c>
      <c r="D441" s="1">
        <v>95</v>
      </c>
    </row>
    <row r="442" spans="1:4" x14ac:dyDescent="0.25">
      <c r="A442" s="34"/>
      <c r="B442" s="1">
        <v>1202200074</v>
      </c>
      <c r="C442" s="1" t="s">
        <v>4</v>
      </c>
      <c r="D442" s="1">
        <v>80</v>
      </c>
    </row>
    <row r="443" spans="1:4" x14ac:dyDescent="0.25">
      <c r="A443" s="34"/>
      <c r="B443" s="1">
        <v>1202200074</v>
      </c>
      <c r="C443" s="1" t="s">
        <v>5</v>
      </c>
      <c r="D443" s="1">
        <v>87.25</v>
      </c>
    </row>
    <row r="444" spans="1:4" x14ac:dyDescent="0.25">
      <c r="A444" s="34"/>
      <c r="B444" s="1">
        <v>1202200074</v>
      </c>
      <c r="C444" s="1" t="s">
        <v>6</v>
      </c>
      <c r="D444" s="1">
        <v>89.75</v>
      </c>
    </row>
    <row r="445" spans="1:4" x14ac:dyDescent="0.25">
      <c r="A445" s="34"/>
      <c r="B445" s="1">
        <v>1202200074</v>
      </c>
      <c r="C445" s="1" t="s">
        <v>7</v>
      </c>
      <c r="D445" s="1">
        <v>87.5</v>
      </c>
    </row>
    <row r="446" spans="1:4" x14ac:dyDescent="0.25">
      <c r="A446" s="34"/>
      <c r="B446" s="1">
        <v>1202200075</v>
      </c>
      <c r="C446" s="1" t="s">
        <v>2</v>
      </c>
      <c r="D446" s="1">
        <v>95.5</v>
      </c>
    </row>
    <row r="447" spans="1:4" x14ac:dyDescent="0.25">
      <c r="A447" s="34"/>
      <c r="B447" s="1">
        <v>1202200075</v>
      </c>
      <c r="C447" s="1" t="s">
        <v>3</v>
      </c>
      <c r="D447" s="1">
        <v>80.25</v>
      </c>
    </row>
    <row r="448" spans="1:4" x14ac:dyDescent="0.25">
      <c r="A448" s="34"/>
      <c r="B448" s="1">
        <v>1202200075</v>
      </c>
      <c r="C448" s="1" t="s">
        <v>4</v>
      </c>
      <c r="D448" s="1">
        <v>98.5</v>
      </c>
    </row>
    <row r="449" spans="1:4" x14ac:dyDescent="0.25">
      <c r="A449" s="34"/>
      <c r="B449" s="1">
        <v>1202200075</v>
      </c>
      <c r="C449" s="1" t="s">
        <v>5</v>
      </c>
      <c r="D449" s="1">
        <v>87</v>
      </c>
    </row>
    <row r="450" spans="1:4" x14ac:dyDescent="0.25">
      <c r="A450" s="34"/>
      <c r="B450" s="1">
        <v>1202200075</v>
      </c>
      <c r="C450" s="1" t="s">
        <v>6</v>
      </c>
      <c r="D450" s="1">
        <v>86</v>
      </c>
    </row>
    <row r="451" spans="1:4" x14ac:dyDescent="0.25">
      <c r="A451" s="34"/>
      <c r="B451" s="1">
        <v>1202200075</v>
      </c>
      <c r="C451" s="1" t="s">
        <v>7</v>
      </c>
      <c r="D451" s="1">
        <v>98.5</v>
      </c>
    </row>
    <row r="452" spans="1:4" x14ac:dyDescent="0.25">
      <c r="A452" s="34"/>
      <c r="B452" s="1">
        <v>1202200076</v>
      </c>
      <c r="C452" s="1" t="s">
        <v>2</v>
      </c>
      <c r="D452" s="1">
        <v>93.5</v>
      </c>
    </row>
    <row r="453" spans="1:4" x14ac:dyDescent="0.25">
      <c r="A453" s="34"/>
      <c r="B453" s="1">
        <v>1202200076</v>
      </c>
      <c r="C453" s="1" t="s">
        <v>3</v>
      </c>
      <c r="D453" s="1">
        <v>85.5</v>
      </c>
    </row>
    <row r="454" spans="1:4" x14ac:dyDescent="0.25">
      <c r="A454" s="34"/>
      <c r="B454" s="1">
        <v>1202200076</v>
      </c>
      <c r="C454" s="1" t="s">
        <v>4</v>
      </c>
      <c r="D454" s="1">
        <v>92.25</v>
      </c>
    </row>
    <row r="455" spans="1:4" x14ac:dyDescent="0.25">
      <c r="A455" s="34"/>
      <c r="B455" s="1">
        <v>1202200076</v>
      </c>
      <c r="C455" s="1" t="s">
        <v>5</v>
      </c>
      <c r="D455" s="1">
        <v>94.5</v>
      </c>
    </row>
    <row r="456" spans="1:4" x14ac:dyDescent="0.25">
      <c r="A456" s="34"/>
      <c r="B456" s="1">
        <v>1202200076</v>
      </c>
      <c r="C456" s="1" t="s">
        <v>6</v>
      </c>
      <c r="D456" s="1">
        <v>90</v>
      </c>
    </row>
    <row r="457" spans="1:4" x14ac:dyDescent="0.25">
      <c r="A457" s="34"/>
      <c r="B457" s="1">
        <v>1202200076</v>
      </c>
      <c r="C457" s="1" t="s">
        <v>7</v>
      </c>
      <c r="D457" s="1">
        <v>67.5</v>
      </c>
    </row>
    <row r="458" spans="1:4" x14ac:dyDescent="0.25">
      <c r="A458" s="34"/>
      <c r="B458" s="1">
        <v>1202200077</v>
      </c>
      <c r="C458" s="1" t="s">
        <v>2</v>
      </c>
      <c r="D458" s="1">
        <v>97</v>
      </c>
    </row>
    <row r="459" spans="1:4" x14ac:dyDescent="0.25">
      <c r="A459" s="34"/>
      <c r="B459" s="1">
        <v>1202200077</v>
      </c>
      <c r="C459" s="1" t="s">
        <v>3</v>
      </c>
      <c r="D459" s="1">
        <v>98.5</v>
      </c>
    </row>
    <row r="460" spans="1:4" x14ac:dyDescent="0.25">
      <c r="A460" s="34"/>
      <c r="B460" s="1">
        <v>1202200077</v>
      </c>
      <c r="C460" s="1" t="s">
        <v>4</v>
      </c>
      <c r="D460" s="1">
        <v>98.5</v>
      </c>
    </row>
    <row r="461" spans="1:4" x14ac:dyDescent="0.25">
      <c r="A461" s="34"/>
      <c r="B461" s="1">
        <v>1202200077</v>
      </c>
      <c r="C461" s="1" t="s">
        <v>5</v>
      </c>
      <c r="D461" s="1">
        <v>97</v>
      </c>
    </row>
    <row r="462" spans="1:4" x14ac:dyDescent="0.25">
      <c r="A462" s="34"/>
      <c r="B462" s="1">
        <v>1202200077</v>
      </c>
      <c r="C462" s="1" t="s">
        <v>6</v>
      </c>
      <c r="D462" s="1">
        <v>91.5</v>
      </c>
    </row>
    <row r="463" spans="1:4" x14ac:dyDescent="0.25">
      <c r="A463" s="34"/>
      <c r="B463" s="1">
        <v>1202200077</v>
      </c>
      <c r="C463" s="1" t="s">
        <v>7</v>
      </c>
      <c r="D463" s="1">
        <v>100</v>
      </c>
    </row>
    <row r="464" spans="1:4" x14ac:dyDescent="0.25">
      <c r="A464" s="34"/>
      <c r="B464" s="1">
        <v>1202200078</v>
      </c>
      <c r="C464" s="1" t="s">
        <v>2</v>
      </c>
      <c r="D464" s="1">
        <v>87</v>
      </c>
    </row>
    <row r="465" spans="1:4" x14ac:dyDescent="0.25">
      <c r="A465" s="34"/>
      <c r="B465" s="1">
        <v>1202200078</v>
      </c>
      <c r="C465" s="1" t="s">
        <v>3</v>
      </c>
      <c r="D465" s="1">
        <v>80.25</v>
      </c>
    </row>
    <row r="466" spans="1:4" x14ac:dyDescent="0.25">
      <c r="A466" s="34"/>
      <c r="B466" s="1">
        <v>1202200078</v>
      </c>
      <c r="C466" s="1" t="s">
        <v>4</v>
      </c>
      <c r="D466" s="1">
        <v>89.75</v>
      </c>
    </row>
    <row r="467" spans="1:4" x14ac:dyDescent="0.25">
      <c r="A467" s="34"/>
      <c r="B467" s="1">
        <v>1202200078</v>
      </c>
      <c r="C467" s="1" t="s">
        <v>5</v>
      </c>
      <c r="D467" s="1">
        <v>75</v>
      </c>
    </row>
    <row r="468" spans="1:4" x14ac:dyDescent="0.25">
      <c r="A468" s="34"/>
      <c r="B468" s="1">
        <v>1202200078</v>
      </c>
      <c r="C468" s="1" t="s">
        <v>6</v>
      </c>
      <c r="D468" s="1">
        <v>81.25</v>
      </c>
    </row>
    <row r="469" spans="1:4" x14ac:dyDescent="0.25">
      <c r="A469" s="34"/>
      <c r="B469" s="1">
        <v>1202200078</v>
      </c>
      <c r="C469" s="1" t="s">
        <v>7</v>
      </c>
      <c r="D469" s="1">
        <v>88.5</v>
      </c>
    </row>
    <row r="470" spans="1:4" x14ac:dyDescent="0.25">
      <c r="A470" s="34"/>
      <c r="B470" s="1">
        <v>1202200079</v>
      </c>
      <c r="C470" s="1" t="s">
        <v>2</v>
      </c>
      <c r="D470" s="1">
        <v>100</v>
      </c>
    </row>
    <row r="471" spans="1:4" x14ac:dyDescent="0.25">
      <c r="A471" s="34"/>
      <c r="B471" s="1">
        <v>1202200079</v>
      </c>
      <c r="C471" s="1" t="s">
        <v>3</v>
      </c>
      <c r="D471" s="1">
        <v>84.25</v>
      </c>
    </row>
    <row r="472" spans="1:4" x14ac:dyDescent="0.25">
      <c r="A472" s="34"/>
      <c r="B472" s="1">
        <v>1202200079</v>
      </c>
      <c r="C472" s="1" t="s">
        <v>4</v>
      </c>
      <c r="D472" s="1">
        <v>100</v>
      </c>
    </row>
    <row r="473" spans="1:4" x14ac:dyDescent="0.25">
      <c r="A473" s="34"/>
      <c r="B473" s="1">
        <v>1202200079</v>
      </c>
      <c r="C473" s="1" t="s">
        <v>5</v>
      </c>
      <c r="D473" s="1">
        <v>95</v>
      </c>
    </row>
    <row r="474" spans="1:4" x14ac:dyDescent="0.25">
      <c r="A474" s="34"/>
      <c r="B474" s="1">
        <v>1202200079</v>
      </c>
      <c r="C474" s="1" t="s">
        <v>6</v>
      </c>
      <c r="D474" s="1">
        <v>91.5</v>
      </c>
    </row>
    <row r="475" spans="1:4" x14ac:dyDescent="0.25">
      <c r="A475" s="34"/>
      <c r="B475" s="1">
        <v>1202200079</v>
      </c>
      <c r="C475" s="1" t="s">
        <v>7</v>
      </c>
      <c r="D475" s="1">
        <v>100</v>
      </c>
    </row>
    <row r="476" spans="1:4" x14ac:dyDescent="0.25">
      <c r="A476" s="34" t="s">
        <v>12</v>
      </c>
      <c r="B476" s="1">
        <v>1202200080</v>
      </c>
      <c r="C476" s="1" t="s">
        <v>2</v>
      </c>
      <c r="D476" s="1">
        <v>91.75</v>
      </c>
    </row>
    <row r="477" spans="1:4" x14ac:dyDescent="0.25">
      <c r="A477" s="34"/>
      <c r="B477" s="1">
        <v>1202200080</v>
      </c>
      <c r="C477" s="1" t="s">
        <v>3</v>
      </c>
      <c r="D477" s="1">
        <v>76.5</v>
      </c>
    </row>
    <row r="478" spans="1:4" x14ac:dyDescent="0.25">
      <c r="A478" s="34"/>
      <c r="B478" s="1">
        <v>1202200080</v>
      </c>
      <c r="C478" s="1" t="s">
        <v>4</v>
      </c>
      <c r="D478" s="1">
        <v>81</v>
      </c>
    </row>
    <row r="479" spans="1:4" x14ac:dyDescent="0.25">
      <c r="A479" s="34"/>
      <c r="B479" s="1">
        <v>1202200080</v>
      </c>
      <c r="C479" s="1" t="s">
        <v>5</v>
      </c>
      <c r="D479" s="1">
        <v>80</v>
      </c>
    </row>
    <row r="480" spans="1:4" x14ac:dyDescent="0.25">
      <c r="A480" s="34"/>
      <c r="B480" s="1">
        <v>1202200080</v>
      </c>
      <c r="C480" s="1" t="s">
        <v>6</v>
      </c>
      <c r="D480" s="1">
        <v>62</v>
      </c>
    </row>
    <row r="481" spans="1:4" x14ac:dyDescent="0.25">
      <c r="A481" s="34"/>
      <c r="B481" s="1">
        <v>1202200080</v>
      </c>
      <c r="C481" s="1" t="s">
        <v>7</v>
      </c>
      <c r="D481" s="1">
        <v>77.5</v>
      </c>
    </row>
    <row r="482" spans="1:4" x14ac:dyDescent="0.25">
      <c r="A482" s="34"/>
      <c r="B482" s="1">
        <v>1202200081</v>
      </c>
      <c r="C482" s="1" t="s">
        <v>2</v>
      </c>
      <c r="D482" s="1">
        <v>95.25</v>
      </c>
    </row>
    <row r="483" spans="1:4" x14ac:dyDescent="0.25">
      <c r="A483" s="34"/>
      <c r="B483" s="1">
        <v>1202200081</v>
      </c>
      <c r="C483" s="1" t="s">
        <v>3</v>
      </c>
      <c r="D483" s="1">
        <v>100</v>
      </c>
    </row>
    <row r="484" spans="1:4" x14ac:dyDescent="0.25">
      <c r="A484" s="34"/>
      <c r="B484" s="1">
        <v>1202200081</v>
      </c>
      <c r="C484" s="1" t="s">
        <v>4</v>
      </c>
      <c r="D484" s="1">
        <v>91.5</v>
      </c>
    </row>
    <row r="485" spans="1:4" x14ac:dyDescent="0.25">
      <c r="A485" s="34"/>
      <c r="B485" s="1">
        <v>1202200081</v>
      </c>
      <c r="C485" s="1" t="s">
        <v>5</v>
      </c>
      <c r="D485" s="1">
        <v>90.5</v>
      </c>
    </row>
    <row r="486" spans="1:4" x14ac:dyDescent="0.25">
      <c r="A486" s="34"/>
      <c r="B486" s="1">
        <v>1202200081</v>
      </c>
      <c r="C486" s="1" t="s">
        <v>6</v>
      </c>
      <c r="D486" s="1">
        <v>86.5</v>
      </c>
    </row>
    <row r="487" spans="1:4" x14ac:dyDescent="0.25">
      <c r="A487" s="34"/>
      <c r="B487" s="1">
        <v>1202200081</v>
      </c>
      <c r="C487" s="1" t="s">
        <v>7</v>
      </c>
      <c r="D487" s="1">
        <v>97</v>
      </c>
    </row>
    <row r="488" spans="1:4" x14ac:dyDescent="0.25">
      <c r="A488" s="34"/>
      <c r="B488" s="1">
        <v>1202200082</v>
      </c>
      <c r="C488" s="1" t="s">
        <v>2</v>
      </c>
      <c r="D488" s="1">
        <v>90.25</v>
      </c>
    </row>
    <row r="489" spans="1:4" x14ac:dyDescent="0.25">
      <c r="A489" s="34"/>
      <c r="B489" s="1">
        <v>1202200082</v>
      </c>
      <c r="C489" s="1" t="s">
        <v>3</v>
      </c>
      <c r="D489" s="1">
        <v>54.5</v>
      </c>
    </row>
    <row r="490" spans="1:4" x14ac:dyDescent="0.25">
      <c r="A490" s="34"/>
      <c r="B490" s="1">
        <v>1202200082</v>
      </c>
      <c r="C490" s="1" t="s">
        <v>4</v>
      </c>
      <c r="D490" s="1">
        <v>81.25</v>
      </c>
    </row>
    <row r="491" spans="1:4" x14ac:dyDescent="0.25">
      <c r="A491" s="34"/>
      <c r="B491" s="1">
        <v>1202200082</v>
      </c>
      <c r="C491" s="1" t="s">
        <v>5</v>
      </c>
      <c r="D491" s="1">
        <v>78.25</v>
      </c>
    </row>
    <row r="492" spans="1:4" x14ac:dyDescent="0.25">
      <c r="A492" s="34"/>
      <c r="B492" s="1">
        <v>1202200082</v>
      </c>
      <c r="C492" s="1" t="s">
        <v>6</v>
      </c>
      <c r="D492" s="1">
        <v>49.25</v>
      </c>
    </row>
    <row r="493" spans="1:4" x14ac:dyDescent="0.25">
      <c r="A493" s="34"/>
      <c r="B493" s="1">
        <v>1202200082</v>
      </c>
      <c r="C493" s="1" t="s">
        <v>7</v>
      </c>
      <c r="D493" s="1">
        <v>63.25</v>
      </c>
    </row>
    <row r="494" spans="1:4" x14ac:dyDescent="0.25">
      <c r="A494" s="34"/>
      <c r="B494" s="1">
        <v>1202200083</v>
      </c>
      <c r="C494" s="1" t="s">
        <v>2</v>
      </c>
      <c r="D494" s="1">
        <v>76</v>
      </c>
    </row>
    <row r="495" spans="1:4" x14ac:dyDescent="0.25">
      <c r="A495" s="34"/>
      <c r="B495" s="1">
        <v>1202200083</v>
      </c>
      <c r="C495" s="1" t="s">
        <v>3</v>
      </c>
      <c r="D495" s="1">
        <v>86.5</v>
      </c>
    </row>
    <row r="496" spans="1:4" x14ac:dyDescent="0.25">
      <c r="A496" s="34"/>
      <c r="B496" s="1">
        <v>1202200083</v>
      </c>
      <c r="C496" s="1" t="s">
        <v>4</v>
      </c>
      <c r="D496" s="1">
        <v>69.5</v>
      </c>
    </row>
    <row r="497" spans="1:4" x14ac:dyDescent="0.25">
      <c r="A497" s="34"/>
      <c r="B497" s="1">
        <v>1202200083</v>
      </c>
      <c r="C497" s="1" t="s">
        <v>5</v>
      </c>
      <c r="D497" s="1">
        <v>71.5</v>
      </c>
    </row>
    <row r="498" spans="1:4" x14ac:dyDescent="0.25">
      <c r="A498" s="34"/>
      <c r="B498" s="1">
        <v>1202200083</v>
      </c>
      <c r="C498" s="1" t="s">
        <v>6</v>
      </c>
      <c r="D498" s="1">
        <v>71.25</v>
      </c>
    </row>
    <row r="499" spans="1:4" x14ac:dyDescent="0.25">
      <c r="A499" s="34"/>
      <c r="B499" s="1">
        <v>1202200083</v>
      </c>
      <c r="C499" s="1" t="s">
        <v>7</v>
      </c>
      <c r="D499" s="1">
        <v>92.75</v>
      </c>
    </row>
    <row r="500" spans="1:4" x14ac:dyDescent="0.25">
      <c r="A500" s="34"/>
      <c r="B500" s="1">
        <v>1202200084</v>
      </c>
      <c r="C500" s="1" t="s">
        <v>2</v>
      </c>
      <c r="D500" s="1">
        <v>85.25</v>
      </c>
    </row>
    <row r="501" spans="1:4" x14ac:dyDescent="0.25">
      <c r="A501" s="34"/>
      <c r="B501" s="1">
        <v>1202200084</v>
      </c>
      <c r="C501" s="1" t="s">
        <v>3</v>
      </c>
      <c r="D501" s="1">
        <v>85.5</v>
      </c>
    </row>
    <row r="502" spans="1:4" x14ac:dyDescent="0.25">
      <c r="A502" s="34"/>
      <c r="B502" s="1">
        <v>1202200084</v>
      </c>
      <c r="C502" s="1" t="s">
        <v>4</v>
      </c>
      <c r="D502" s="1">
        <v>88</v>
      </c>
    </row>
    <row r="503" spans="1:4" x14ac:dyDescent="0.25">
      <c r="A503" s="34"/>
      <c r="B503" s="1">
        <v>1202200084</v>
      </c>
      <c r="C503" s="1" t="s">
        <v>5</v>
      </c>
      <c r="D503" s="1">
        <v>75.75</v>
      </c>
    </row>
    <row r="504" spans="1:4" x14ac:dyDescent="0.25">
      <c r="A504" s="34"/>
      <c r="B504" s="1">
        <v>1202200084</v>
      </c>
      <c r="C504" s="1" t="s">
        <v>6</v>
      </c>
      <c r="D504" s="1">
        <v>86.75</v>
      </c>
    </row>
    <row r="505" spans="1:4" x14ac:dyDescent="0.25">
      <c r="A505" s="34"/>
      <c r="B505" s="1">
        <v>1202200084</v>
      </c>
      <c r="C505" s="1" t="s">
        <v>7</v>
      </c>
      <c r="D505" s="1">
        <v>86.5</v>
      </c>
    </row>
    <row r="506" spans="1:4" x14ac:dyDescent="0.25">
      <c r="A506" s="34"/>
      <c r="B506" s="1">
        <v>1202200085</v>
      </c>
      <c r="C506" s="1" t="s">
        <v>2</v>
      </c>
      <c r="D506" s="1">
        <v>91.75</v>
      </c>
    </row>
    <row r="507" spans="1:4" x14ac:dyDescent="0.25">
      <c r="A507" s="34"/>
      <c r="B507" s="1">
        <v>1202200085</v>
      </c>
      <c r="C507" s="1" t="s">
        <v>3</v>
      </c>
      <c r="D507" s="1">
        <v>91.5</v>
      </c>
    </row>
    <row r="508" spans="1:4" x14ac:dyDescent="0.25">
      <c r="A508" s="34"/>
      <c r="B508" s="1">
        <v>1202200085</v>
      </c>
      <c r="C508" s="1" t="s">
        <v>4</v>
      </c>
      <c r="D508" s="1">
        <v>93.5</v>
      </c>
    </row>
    <row r="509" spans="1:4" x14ac:dyDescent="0.25">
      <c r="A509" s="34"/>
      <c r="B509" s="1">
        <v>1202200085</v>
      </c>
      <c r="C509" s="1" t="s">
        <v>5</v>
      </c>
      <c r="D509" s="1">
        <v>71.5</v>
      </c>
    </row>
    <row r="510" spans="1:4" x14ac:dyDescent="0.25">
      <c r="A510" s="34"/>
      <c r="B510" s="1">
        <v>1202200085</v>
      </c>
      <c r="C510" s="1" t="s">
        <v>6</v>
      </c>
      <c r="D510" s="1">
        <v>93.75</v>
      </c>
    </row>
    <row r="511" spans="1:4" x14ac:dyDescent="0.25">
      <c r="A511" s="34"/>
      <c r="B511" s="1">
        <v>1202200085</v>
      </c>
      <c r="C511" s="1" t="s">
        <v>7</v>
      </c>
      <c r="D511" s="1">
        <v>79.25</v>
      </c>
    </row>
    <row r="512" spans="1:4" x14ac:dyDescent="0.25">
      <c r="A512" s="34"/>
      <c r="B512" s="1">
        <v>1202200086</v>
      </c>
      <c r="C512" s="1" t="s">
        <v>2</v>
      </c>
      <c r="D512" s="1">
        <v>84.75</v>
      </c>
    </row>
    <row r="513" spans="1:4" x14ac:dyDescent="0.25">
      <c r="A513" s="34"/>
      <c r="B513" s="1">
        <v>1202200086</v>
      </c>
      <c r="C513" s="1" t="s">
        <v>3</v>
      </c>
      <c r="D513" s="1">
        <v>86.75</v>
      </c>
    </row>
    <row r="514" spans="1:4" x14ac:dyDescent="0.25">
      <c r="A514" s="34"/>
      <c r="B514" s="1">
        <v>1202200086</v>
      </c>
      <c r="C514" s="1" t="s">
        <v>4</v>
      </c>
      <c r="D514" s="1">
        <v>86</v>
      </c>
    </row>
    <row r="515" spans="1:4" x14ac:dyDescent="0.25">
      <c r="A515" s="34"/>
      <c r="B515" s="1">
        <v>1202200086</v>
      </c>
      <c r="C515" s="1" t="s">
        <v>5</v>
      </c>
      <c r="D515" s="1">
        <v>76</v>
      </c>
    </row>
    <row r="516" spans="1:4" x14ac:dyDescent="0.25">
      <c r="A516" s="34"/>
      <c r="B516" s="1">
        <v>1202200086</v>
      </c>
      <c r="C516" s="1" t="s">
        <v>6</v>
      </c>
      <c r="D516" s="1">
        <v>80</v>
      </c>
    </row>
    <row r="517" spans="1:4" x14ac:dyDescent="0.25">
      <c r="A517" s="34"/>
      <c r="B517" s="1">
        <v>1202200086</v>
      </c>
      <c r="C517" s="1" t="s">
        <v>7</v>
      </c>
      <c r="D517" s="1">
        <v>82.25</v>
      </c>
    </row>
    <row r="518" spans="1:4" x14ac:dyDescent="0.25">
      <c r="A518" s="34"/>
      <c r="B518" s="1">
        <v>1202200087</v>
      </c>
      <c r="C518" s="1" t="s">
        <v>2</v>
      </c>
      <c r="D518" s="1">
        <v>95</v>
      </c>
    </row>
    <row r="519" spans="1:4" x14ac:dyDescent="0.25">
      <c r="A519" s="34"/>
      <c r="B519" s="1">
        <v>1202200087</v>
      </c>
      <c r="C519" s="1" t="s">
        <v>3</v>
      </c>
      <c r="D519" s="1">
        <v>93.25</v>
      </c>
    </row>
    <row r="520" spans="1:4" x14ac:dyDescent="0.25">
      <c r="A520" s="34"/>
      <c r="B520" s="1">
        <v>1202200087</v>
      </c>
      <c r="C520" s="1" t="s">
        <v>4</v>
      </c>
      <c r="D520" s="1">
        <v>95.25</v>
      </c>
    </row>
    <row r="521" spans="1:4" x14ac:dyDescent="0.25">
      <c r="A521" s="34"/>
      <c r="B521" s="1">
        <v>1202200087</v>
      </c>
      <c r="C521" s="1" t="s">
        <v>5</v>
      </c>
      <c r="D521" s="1">
        <v>86.75</v>
      </c>
    </row>
    <row r="522" spans="1:4" x14ac:dyDescent="0.25">
      <c r="A522" s="34"/>
      <c r="B522" s="1">
        <v>1202200087</v>
      </c>
      <c r="C522" s="1" t="s">
        <v>6</v>
      </c>
      <c r="D522" s="1">
        <v>95.25</v>
      </c>
    </row>
    <row r="523" spans="1:4" x14ac:dyDescent="0.25">
      <c r="A523" s="34"/>
      <c r="B523" s="1">
        <v>1202200087</v>
      </c>
      <c r="C523" s="1" t="s">
        <v>7</v>
      </c>
      <c r="D523" s="1">
        <v>95</v>
      </c>
    </row>
    <row r="524" spans="1:4" x14ac:dyDescent="0.25">
      <c r="A524" s="34"/>
      <c r="B524" s="1">
        <v>1202200088</v>
      </c>
      <c r="C524" s="1" t="s">
        <v>2</v>
      </c>
      <c r="D524" s="1">
        <v>82</v>
      </c>
    </row>
    <row r="525" spans="1:4" x14ac:dyDescent="0.25">
      <c r="A525" s="34"/>
      <c r="B525" s="1">
        <v>1202200088</v>
      </c>
      <c r="C525" s="1" t="s">
        <v>3</v>
      </c>
      <c r="D525" s="1">
        <v>96.5</v>
      </c>
    </row>
    <row r="526" spans="1:4" x14ac:dyDescent="0.25">
      <c r="A526" s="34"/>
      <c r="B526" s="1">
        <v>1202200088</v>
      </c>
      <c r="C526" s="1" t="s">
        <v>4</v>
      </c>
      <c r="D526" s="1">
        <v>100</v>
      </c>
    </row>
    <row r="527" spans="1:4" x14ac:dyDescent="0.25">
      <c r="A527" s="34"/>
      <c r="B527" s="1">
        <v>1202200088</v>
      </c>
      <c r="C527" s="1" t="s">
        <v>5</v>
      </c>
      <c r="D527" s="1">
        <v>92.75</v>
      </c>
    </row>
    <row r="528" spans="1:4" x14ac:dyDescent="0.25">
      <c r="A528" s="34"/>
      <c r="B528" s="1">
        <v>1202200088</v>
      </c>
      <c r="C528" s="1" t="s">
        <v>6</v>
      </c>
      <c r="D528" s="1">
        <v>95.25</v>
      </c>
    </row>
    <row r="529" spans="1:4" x14ac:dyDescent="0.25">
      <c r="A529" s="34"/>
      <c r="B529" s="1">
        <v>1202200088</v>
      </c>
      <c r="C529" s="1" t="s">
        <v>7</v>
      </c>
      <c r="D529" s="1">
        <v>90</v>
      </c>
    </row>
    <row r="530" spans="1:4" x14ac:dyDescent="0.25">
      <c r="A530" s="34"/>
      <c r="B530" s="1">
        <v>1202200089</v>
      </c>
      <c r="C530" s="1" t="s">
        <v>2</v>
      </c>
      <c r="D530" s="1">
        <v>83.75</v>
      </c>
    </row>
    <row r="531" spans="1:4" x14ac:dyDescent="0.25">
      <c r="A531" s="34"/>
      <c r="B531" s="1">
        <v>1202200089</v>
      </c>
      <c r="C531" s="1" t="s">
        <v>3</v>
      </c>
      <c r="D531" s="1">
        <v>78.25</v>
      </c>
    </row>
    <row r="532" spans="1:4" x14ac:dyDescent="0.25">
      <c r="A532" s="34"/>
      <c r="B532" s="1">
        <v>1202200089</v>
      </c>
      <c r="C532" s="1" t="s">
        <v>4</v>
      </c>
      <c r="D532" s="1">
        <v>88.25</v>
      </c>
    </row>
    <row r="533" spans="1:4" x14ac:dyDescent="0.25">
      <c r="A533" s="34"/>
      <c r="B533" s="1">
        <v>1202200089</v>
      </c>
      <c r="C533" s="1" t="s">
        <v>5</v>
      </c>
      <c r="D533" s="1">
        <v>68.75</v>
      </c>
    </row>
    <row r="534" spans="1:4" x14ac:dyDescent="0.25">
      <c r="A534" s="34"/>
      <c r="B534" s="1">
        <v>1202200089</v>
      </c>
      <c r="C534" s="1" t="s">
        <v>6</v>
      </c>
      <c r="D534" s="1">
        <v>71</v>
      </c>
    </row>
    <row r="535" spans="1:4" x14ac:dyDescent="0.25">
      <c r="A535" s="34"/>
      <c r="B535" s="1">
        <v>1202200089</v>
      </c>
      <c r="C535" s="1" t="s">
        <v>7</v>
      </c>
      <c r="D535" s="1">
        <v>57.25</v>
      </c>
    </row>
    <row r="536" spans="1:4" x14ac:dyDescent="0.25">
      <c r="A536" s="34"/>
      <c r="B536" s="1">
        <v>1202200090</v>
      </c>
      <c r="C536" s="1" t="s">
        <v>2</v>
      </c>
      <c r="D536" s="1">
        <v>88</v>
      </c>
    </row>
    <row r="537" spans="1:4" x14ac:dyDescent="0.25">
      <c r="A537" s="34"/>
      <c r="B537" s="1">
        <v>1202200090</v>
      </c>
      <c r="C537" s="1" t="s">
        <v>3</v>
      </c>
      <c r="D537" s="1">
        <v>65.5</v>
      </c>
    </row>
    <row r="538" spans="1:4" x14ac:dyDescent="0.25">
      <c r="A538" s="34"/>
      <c r="B538" s="1">
        <v>1202200090</v>
      </c>
      <c r="C538" s="1" t="s">
        <v>4</v>
      </c>
      <c r="D538" s="1">
        <v>80.25</v>
      </c>
    </row>
    <row r="539" spans="1:4" x14ac:dyDescent="0.25">
      <c r="A539" s="34"/>
      <c r="B539" s="1">
        <v>1202200090</v>
      </c>
      <c r="C539" s="1" t="s">
        <v>5</v>
      </c>
      <c r="D539" s="1">
        <v>52</v>
      </c>
    </row>
    <row r="540" spans="1:4" x14ac:dyDescent="0.25">
      <c r="A540" s="34"/>
      <c r="B540" s="1">
        <v>1202200090</v>
      </c>
      <c r="C540" s="1" t="s">
        <v>6</v>
      </c>
      <c r="D540" s="1">
        <v>62</v>
      </c>
    </row>
    <row r="541" spans="1:4" x14ac:dyDescent="0.25">
      <c r="A541" s="34"/>
      <c r="B541" s="1">
        <v>1202200090</v>
      </c>
      <c r="C541" s="1" t="s">
        <v>7</v>
      </c>
      <c r="D541" s="1">
        <v>73</v>
      </c>
    </row>
    <row r="542" spans="1:4" x14ac:dyDescent="0.25">
      <c r="A542" s="34"/>
      <c r="B542" s="1">
        <v>1202200091</v>
      </c>
      <c r="C542" s="1" t="s">
        <v>2</v>
      </c>
      <c r="D542" s="1">
        <v>92.45</v>
      </c>
    </row>
    <row r="543" spans="1:4" x14ac:dyDescent="0.25">
      <c r="A543" s="34"/>
      <c r="B543" s="1">
        <v>1202200091</v>
      </c>
      <c r="C543" s="1" t="s">
        <v>3</v>
      </c>
      <c r="D543" s="1">
        <v>96.75</v>
      </c>
    </row>
    <row r="544" spans="1:4" x14ac:dyDescent="0.25">
      <c r="A544" s="34"/>
      <c r="B544" s="1">
        <v>1202200091</v>
      </c>
      <c r="C544" s="1" t="s">
        <v>4</v>
      </c>
      <c r="D544" s="1">
        <v>96.75</v>
      </c>
    </row>
    <row r="545" spans="1:4" x14ac:dyDescent="0.25">
      <c r="A545" s="34"/>
      <c r="B545" s="1">
        <v>1202200091</v>
      </c>
      <c r="C545" s="1" t="s">
        <v>5</v>
      </c>
      <c r="D545" s="1">
        <v>96.25</v>
      </c>
    </row>
    <row r="546" spans="1:4" x14ac:dyDescent="0.25">
      <c r="A546" s="34"/>
      <c r="B546" s="1">
        <v>1202200091</v>
      </c>
      <c r="C546" s="1" t="s">
        <v>6</v>
      </c>
      <c r="D546" s="1">
        <v>89</v>
      </c>
    </row>
    <row r="547" spans="1:4" x14ac:dyDescent="0.25">
      <c r="A547" s="34"/>
      <c r="B547" s="1">
        <v>1202200091</v>
      </c>
      <c r="C547" s="1" t="s">
        <v>7</v>
      </c>
      <c r="D547" s="1">
        <v>100</v>
      </c>
    </row>
    <row r="548" spans="1:4" x14ac:dyDescent="0.25">
      <c r="A548" s="34"/>
      <c r="B548" s="1">
        <v>1202200092</v>
      </c>
      <c r="C548" s="1" t="s">
        <v>2</v>
      </c>
      <c r="D548" s="1">
        <v>90.05</v>
      </c>
    </row>
    <row r="549" spans="1:4" x14ac:dyDescent="0.25">
      <c r="A549" s="34"/>
      <c r="B549" s="1">
        <v>1202200092</v>
      </c>
      <c r="C549" s="1" t="s">
        <v>3</v>
      </c>
      <c r="D549" s="1">
        <v>91.75</v>
      </c>
    </row>
    <row r="550" spans="1:4" x14ac:dyDescent="0.25">
      <c r="A550" s="34"/>
      <c r="B550" s="1">
        <v>1202200092</v>
      </c>
      <c r="C550" s="1" t="s">
        <v>4</v>
      </c>
      <c r="D550" s="1">
        <v>93.75</v>
      </c>
    </row>
    <row r="551" spans="1:4" x14ac:dyDescent="0.25">
      <c r="A551" s="34"/>
      <c r="B551" s="1">
        <v>1202200092</v>
      </c>
      <c r="C551" s="1" t="s">
        <v>5</v>
      </c>
      <c r="D551" s="1">
        <v>70.75</v>
      </c>
    </row>
    <row r="552" spans="1:4" x14ac:dyDescent="0.25">
      <c r="A552" s="34"/>
      <c r="B552" s="1">
        <v>1202200092</v>
      </c>
      <c r="C552" s="1" t="s">
        <v>6</v>
      </c>
      <c r="D552" s="1">
        <v>82</v>
      </c>
    </row>
    <row r="553" spans="1:4" x14ac:dyDescent="0.25">
      <c r="A553" s="34"/>
      <c r="B553" s="1">
        <v>1202200092</v>
      </c>
      <c r="C553" s="1" t="s">
        <v>7</v>
      </c>
      <c r="D553" s="1">
        <v>76.5</v>
      </c>
    </row>
    <row r="554" spans="1:4" x14ac:dyDescent="0.25">
      <c r="A554" s="34"/>
      <c r="B554" s="1">
        <v>1202200093</v>
      </c>
      <c r="C554" s="1" t="s">
        <v>2</v>
      </c>
      <c r="D554" s="1">
        <v>93.75</v>
      </c>
    </row>
    <row r="555" spans="1:4" x14ac:dyDescent="0.25">
      <c r="A555" s="34"/>
      <c r="B555" s="1">
        <v>1202200093</v>
      </c>
      <c r="C555" s="1" t="s">
        <v>3</v>
      </c>
      <c r="D555" s="1">
        <v>100</v>
      </c>
    </row>
    <row r="556" spans="1:4" x14ac:dyDescent="0.25">
      <c r="A556" s="34"/>
      <c r="B556" s="1">
        <v>1202200093</v>
      </c>
      <c r="C556" s="1" t="s">
        <v>4</v>
      </c>
      <c r="D556" s="1">
        <v>100</v>
      </c>
    </row>
    <row r="557" spans="1:4" x14ac:dyDescent="0.25">
      <c r="A557" s="34"/>
      <c r="B557" s="1">
        <v>1202200093</v>
      </c>
      <c r="C557" s="1" t="s">
        <v>5</v>
      </c>
      <c r="D557" s="1">
        <v>94.5</v>
      </c>
    </row>
    <row r="558" spans="1:4" x14ac:dyDescent="0.25">
      <c r="A558" s="34"/>
      <c r="B558" s="1">
        <v>1202200093</v>
      </c>
      <c r="C558" s="1" t="s">
        <v>6</v>
      </c>
      <c r="D558" s="1">
        <v>91.75</v>
      </c>
    </row>
    <row r="559" spans="1:4" x14ac:dyDescent="0.25">
      <c r="A559" s="34"/>
      <c r="B559" s="1">
        <v>1202200093</v>
      </c>
      <c r="C559" s="1" t="s">
        <v>7</v>
      </c>
      <c r="D559" s="1">
        <v>93.5</v>
      </c>
    </row>
    <row r="560" spans="1:4" x14ac:dyDescent="0.25">
      <c r="A560" s="34"/>
      <c r="B560" s="1">
        <v>1202200094</v>
      </c>
      <c r="C560" s="1" t="s">
        <v>2</v>
      </c>
      <c r="D560" s="1">
        <v>95.25</v>
      </c>
    </row>
    <row r="561" spans="1:4" x14ac:dyDescent="0.25">
      <c r="A561" s="34"/>
      <c r="B561" s="1">
        <v>1202200094</v>
      </c>
      <c r="C561" s="1" t="s">
        <v>3</v>
      </c>
      <c r="D561" s="1">
        <v>95</v>
      </c>
    </row>
    <row r="562" spans="1:4" x14ac:dyDescent="0.25">
      <c r="A562" s="34"/>
      <c r="B562" s="1">
        <v>1202200094</v>
      </c>
      <c r="C562" s="1" t="s">
        <v>4</v>
      </c>
      <c r="D562" s="1">
        <v>96.5</v>
      </c>
    </row>
    <row r="563" spans="1:4" x14ac:dyDescent="0.25">
      <c r="A563" s="34"/>
      <c r="B563" s="1">
        <v>1202200094</v>
      </c>
      <c r="C563" s="1" t="s">
        <v>5</v>
      </c>
      <c r="D563" s="1">
        <v>93.5</v>
      </c>
    </row>
    <row r="564" spans="1:4" x14ac:dyDescent="0.25">
      <c r="A564" s="34"/>
      <c r="B564" s="1">
        <v>1202200094</v>
      </c>
      <c r="C564" s="1" t="s">
        <v>6</v>
      </c>
      <c r="D564" s="1">
        <v>71.75</v>
      </c>
    </row>
    <row r="565" spans="1:4" x14ac:dyDescent="0.25">
      <c r="A565" s="34"/>
      <c r="B565" s="1">
        <v>1202200094</v>
      </c>
      <c r="C565" s="1" t="s">
        <v>7</v>
      </c>
      <c r="D565" s="1">
        <v>88.5</v>
      </c>
    </row>
    <row r="566" spans="1:4" x14ac:dyDescent="0.25">
      <c r="A566" s="34"/>
      <c r="B566" s="1">
        <v>1202200095</v>
      </c>
      <c r="C566" s="1" t="s">
        <v>2</v>
      </c>
      <c r="D566" s="1">
        <v>87.25</v>
      </c>
    </row>
    <row r="567" spans="1:4" x14ac:dyDescent="0.25">
      <c r="A567" s="34"/>
      <c r="B567" s="1">
        <v>1202200095</v>
      </c>
      <c r="C567" s="1" t="s">
        <v>3</v>
      </c>
      <c r="D567" s="1">
        <v>84.75</v>
      </c>
    </row>
    <row r="568" spans="1:4" x14ac:dyDescent="0.25">
      <c r="A568" s="34"/>
      <c r="B568" s="1">
        <v>1202200095</v>
      </c>
      <c r="C568" s="1" t="s">
        <v>4</v>
      </c>
      <c r="D568" s="1">
        <v>90.25</v>
      </c>
    </row>
    <row r="569" spans="1:4" x14ac:dyDescent="0.25">
      <c r="A569" s="34"/>
      <c r="B569" s="1">
        <v>1202200095</v>
      </c>
      <c r="C569" s="1" t="s">
        <v>5</v>
      </c>
      <c r="D569" s="1">
        <v>89</v>
      </c>
    </row>
    <row r="570" spans="1:4" x14ac:dyDescent="0.25">
      <c r="A570" s="34"/>
      <c r="B570" s="1">
        <v>1202200095</v>
      </c>
      <c r="C570" s="1" t="s">
        <v>6</v>
      </c>
      <c r="D570" s="1">
        <v>66.5</v>
      </c>
    </row>
    <row r="571" spans="1:4" x14ac:dyDescent="0.25">
      <c r="A571" s="34"/>
      <c r="B571" s="1">
        <v>1202200095</v>
      </c>
      <c r="C571" s="1" t="s">
        <v>7</v>
      </c>
      <c r="D571" s="1">
        <v>78.25</v>
      </c>
    </row>
    <row r="572" spans="1:4" x14ac:dyDescent="0.25">
      <c r="A572" s="34"/>
      <c r="B572" s="1">
        <v>1202200096</v>
      </c>
      <c r="C572" s="1" t="s">
        <v>2</v>
      </c>
      <c r="D572" s="1">
        <v>90.25</v>
      </c>
    </row>
    <row r="573" spans="1:4" x14ac:dyDescent="0.25">
      <c r="A573" s="34"/>
      <c r="B573" s="1">
        <v>1202200096</v>
      </c>
      <c r="C573" s="1" t="s">
        <v>3</v>
      </c>
      <c r="D573" s="1">
        <v>83.25</v>
      </c>
    </row>
    <row r="574" spans="1:4" x14ac:dyDescent="0.25">
      <c r="A574" s="34"/>
      <c r="B574" s="1">
        <v>1202200096</v>
      </c>
      <c r="C574" s="1" t="s">
        <v>4</v>
      </c>
      <c r="D574" s="1">
        <v>82.5</v>
      </c>
    </row>
    <row r="575" spans="1:4" x14ac:dyDescent="0.25">
      <c r="A575" s="34"/>
      <c r="B575" s="1">
        <v>1202200096</v>
      </c>
      <c r="C575" s="1" t="s">
        <v>5</v>
      </c>
      <c r="D575" s="1">
        <v>78</v>
      </c>
    </row>
    <row r="576" spans="1:4" x14ac:dyDescent="0.25">
      <c r="A576" s="34"/>
      <c r="B576" s="1">
        <v>1202200096</v>
      </c>
      <c r="C576" s="1" t="s">
        <v>6</v>
      </c>
      <c r="D576" s="1">
        <v>56</v>
      </c>
    </row>
    <row r="577" spans="1:4" x14ac:dyDescent="0.25">
      <c r="A577" s="34"/>
      <c r="B577" s="1">
        <v>1202200096</v>
      </c>
      <c r="C577" s="1" t="s">
        <v>7</v>
      </c>
      <c r="D577" s="1">
        <v>73.75</v>
      </c>
    </row>
    <row r="578" spans="1:4" x14ac:dyDescent="0.25">
      <c r="A578" s="34"/>
      <c r="B578" s="1">
        <v>1202200097</v>
      </c>
      <c r="C578" s="1" t="s">
        <v>2</v>
      </c>
      <c r="D578" s="1">
        <v>96.75</v>
      </c>
    </row>
    <row r="579" spans="1:4" x14ac:dyDescent="0.25">
      <c r="A579" s="34"/>
      <c r="B579" s="1">
        <v>1202200097</v>
      </c>
      <c r="C579" s="1" t="s">
        <v>3</v>
      </c>
      <c r="D579" s="1">
        <v>100</v>
      </c>
    </row>
    <row r="580" spans="1:4" x14ac:dyDescent="0.25">
      <c r="A580" s="34"/>
      <c r="B580" s="1">
        <v>1202200097</v>
      </c>
      <c r="C580" s="1" t="s">
        <v>4</v>
      </c>
      <c r="D580" s="1">
        <v>100</v>
      </c>
    </row>
    <row r="581" spans="1:4" x14ac:dyDescent="0.25">
      <c r="A581" s="34"/>
      <c r="B581" s="1">
        <v>1202200097</v>
      </c>
      <c r="C581" s="1" t="s">
        <v>5</v>
      </c>
      <c r="D581" s="1">
        <v>83</v>
      </c>
    </row>
    <row r="582" spans="1:4" x14ac:dyDescent="0.25">
      <c r="A582" s="34"/>
      <c r="B582" s="1">
        <v>1202200097</v>
      </c>
      <c r="C582" s="1" t="s">
        <v>6</v>
      </c>
      <c r="D582" s="1">
        <v>93.5</v>
      </c>
    </row>
    <row r="583" spans="1:4" x14ac:dyDescent="0.25">
      <c r="A583" s="34"/>
      <c r="B583" s="1">
        <v>1202200097</v>
      </c>
      <c r="C583" s="1" t="s">
        <v>7</v>
      </c>
      <c r="D583" s="1">
        <v>93.25</v>
      </c>
    </row>
    <row r="584" spans="1:4" x14ac:dyDescent="0.25">
      <c r="A584" s="34"/>
      <c r="B584" s="1">
        <v>1202200098</v>
      </c>
      <c r="C584" s="1" t="s">
        <v>2</v>
      </c>
      <c r="D584" s="1">
        <v>79.5</v>
      </c>
    </row>
    <row r="585" spans="1:4" x14ac:dyDescent="0.25">
      <c r="A585" s="34"/>
      <c r="B585" s="1">
        <v>1202200098</v>
      </c>
      <c r="C585" s="1" t="s">
        <v>3</v>
      </c>
      <c r="D585" s="1">
        <v>83.25</v>
      </c>
    </row>
    <row r="586" spans="1:4" x14ac:dyDescent="0.25">
      <c r="A586" s="34"/>
      <c r="B586" s="1">
        <v>1202200098</v>
      </c>
      <c r="C586" s="1" t="s">
        <v>4</v>
      </c>
      <c r="D586" s="1">
        <v>89</v>
      </c>
    </row>
    <row r="587" spans="1:4" x14ac:dyDescent="0.25">
      <c r="A587" s="34"/>
      <c r="B587" s="1">
        <v>1202200098</v>
      </c>
      <c r="C587" s="1" t="s">
        <v>5</v>
      </c>
      <c r="D587" s="1">
        <v>88</v>
      </c>
    </row>
    <row r="588" spans="1:4" x14ac:dyDescent="0.25">
      <c r="A588" s="34"/>
      <c r="B588" s="1">
        <v>1202200098</v>
      </c>
      <c r="C588" s="1" t="s">
        <v>6</v>
      </c>
      <c r="D588" s="1">
        <v>87.75</v>
      </c>
    </row>
    <row r="589" spans="1:4" x14ac:dyDescent="0.25">
      <c r="A589" s="34"/>
      <c r="B589" s="1">
        <v>1202200098</v>
      </c>
      <c r="C589" s="1" t="s">
        <v>7</v>
      </c>
      <c r="D589" s="1">
        <v>87.5</v>
      </c>
    </row>
    <row r="590" spans="1:4" x14ac:dyDescent="0.25">
      <c r="A590" s="34"/>
      <c r="B590" s="1">
        <v>1202200099</v>
      </c>
      <c r="C590" s="1" t="s">
        <v>2</v>
      </c>
      <c r="D590" s="1">
        <v>93.25</v>
      </c>
    </row>
    <row r="591" spans="1:4" x14ac:dyDescent="0.25">
      <c r="A591" s="34"/>
      <c r="B591" s="1">
        <v>1202200099</v>
      </c>
      <c r="C591" s="1" t="s">
        <v>3</v>
      </c>
      <c r="D591" s="1">
        <v>98.25</v>
      </c>
    </row>
    <row r="592" spans="1:4" x14ac:dyDescent="0.25">
      <c r="A592" s="34"/>
      <c r="B592" s="1">
        <v>1202200099</v>
      </c>
      <c r="C592" s="1" t="s">
        <v>4</v>
      </c>
      <c r="D592" s="1">
        <v>95</v>
      </c>
    </row>
    <row r="593" spans="1:4" x14ac:dyDescent="0.25">
      <c r="A593" s="34"/>
      <c r="B593" s="1">
        <v>1202200099</v>
      </c>
      <c r="C593" s="1" t="s">
        <v>5</v>
      </c>
      <c r="D593" s="1">
        <v>93.75</v>
      </c>
    </row>
    <row r="594" spans="1:4" x14ac:dyDescent="0.25">
      <c r="A594" s="34"/>
      <c r="B594" s="1">
        <v>1202200099</v>
      </c>
      <c r="C594" s="1" t="s">
        <v>6</v>
      </c>
      <c r="D594" s="1">
        <v>91</v>
      </c>
    </row>
    <row r="595" spans="1:4" x14ac:dyDescent="0.25">
      <c r="A595" s="34"/>
      <c r="B595" s="1">
        <v>1202200099</v>
      </c>
      <c r="C595" s="1" t="s">
        <v>7</v>
      </c>
      <c r="D595" s="1">
        <v>96.75</v>
      </c>
    </row>
    <row r="596" spans="1:4" x14ac:dyDescent="0.25">
      <c r="A596" s="34"/>
      <c r="B596" s="1">
        <v>1202200100</v>
      </c>
      <c r="C596" s="1" t="s">
        <v>2</v>
      </c>
      <c r="D596" s="1">
        <v>67.75</v>
      </c>
    </row>
    <row r="597" spans="1:4" x14ac:dyDescent="0.25">
      <c r="A597" s="34"/>
      <c r="B597" s="1">
        <v>1202200100</v>
      </c>
      <c r="C597" s="1" t="s">
        <v>3</v>
      </c>
      <c r="D597" s="1">
        <v>86.25</v>
      </c>
    </row>
    <row r="598" spans="1:4" x14ac:dyDescent="0.25">
      <c r="A598" s="34"/>
      <c r="B598" s="1">
        <v>1202200100</v>
      </c>
      <c r="C598" s="1" t="s">
        <v>4</v>
      </c>
      <c r="D598" s="1">
        <v>90.25</v>
      </c>
    </row>
    <row r="599" spans="1:4" x14ac:dyDescent="0.25">
      <c r="A599" s="34"/>
      <c r="B599" s="1">
        <v>1202200100</v>
      </c>
      <c r="C599" s="1" t="s">
        <v>5</v>
      </c>
      <c r="D599" s="1">
        <v>92</v>
      </c>
    </row>
    <row r="600" spans="1:4" x14ac:dyDescent="0.25">
      <c r="A600" s="34"/>
      <c r="B600" s="1">
        <v>1202200100</v>
      </c>
      <c r="C600" s="1" t="s">
        <v>6</v>
      </c>
      <c r="D600" s="1">
        <v>68.5</v>
      </c>
    </row>
    <row r="601" spans="1:4" x14ac:dyDescent="0.25">
      <c r="A601" s="34"/>
      <c r="B601" s="1">
        <v>1202200100</v>
      </c>
      <c r="C601" s="1" t="s">
        <v>7</v>
      </c>
      <c r="D601" s="1">
        <v>86.75</v>
      </c>
    </row>
    <row r="602" spans="1:4" x14ac:dyDescent="0.25">
      <c r="A602" s="3"/>
    </row>
  </sheetData>
  <mergeCells count="5">
    <mergeCell ref="A2:A121"/>
    <mergeCell ref="A122:A241"/>
    <mergeCell ref="A242:A355"/>
    <mergeCell ref="A356:A475"/>
    <mergeCell ref="A476:A60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7"/>
  <sheetViews>
    <sheetView topLeftCell="L7" zoomScale="90" zoomScaleNormal="90" workbookViewId="0">
      <selection activeCell="B43" sqref="B43:L49"/>
    </sheetView>
  </sheetViews>
  <sheetFormatPr defaultColWidth="8.85546875" defaultRowHeight="15" x14ac:dyDescent="0.25"/>
  <cols>
    <col min="1" max="1" width="23.42578125" customWidth="1"/>
    <col min="2" max="2" width="22.5703125" customWidth="1"/>
    <col min="3" max="3" width="10.7109375" hidden="1" customWidth="1"/>
    <col min="4" max="4" width="11" bestFit="1" customWidth="1"/>
    <col min="5" max="5" width="0" hidden="1" customWidth="1"/>
    <col min="6" max="6" width="11" bestFit="1" customWidth="1"/>
    <col min="7" max="7" width="9.28515625" hidden="1" customWidth="1"/>
    <col min="8" max="8" width="11" bestFit="1" customWidth="1"/>
    <col min="9" max="9" width="9.28515625" hidden="1" customWidth="1"/>
    <col min="10" max="10" width="11" bestFit="1" customWidth="1"/>
    <col min="11" max="11" width="0" hidden="1" customWidth="1"/>
    <col min="12" max="12" width="11" bestFit="1" customWidth="1"/>
    <col min="13" max="13" width="0" hidden="1" customWidth="1"/>
    <col min="14" max="14" width="11" bestFit="1" customWidth="1"/>
    <col min="15" max="15" width="11.5703125" customWidth="1"/>
    <col min="17" max="17" width="18.5703125" customWidth="1"/>
    <col min="18" max="18" width="15.7109375" customWidth="1"/>
    <col min="21" max="21" width="17.85546875" customWidth="1"/>
  </cols>
  <sheetData>
    <row r="1" spans="1:25" ht="49.5" customHeight="1" x14ac:dyDescent="0.25">
      <c r="A1" s="11" t="s">
        <v>0</v>
      </c>
      <c r="B1" s="11" t="s">
        <v>24</v>
      </c>
      <c r="C1" s="11"/>
      <c r="D1" s="11" t="s">
        <v>25</v>
      </c>
      <c r="E1" s="11"/>
      <c r="F1" s="11" t="s">
        <v>26</v>
      </c>
      <c r="G1" s="11"/>
      <c r="H1" s="11" t="s">
        <v>27</v>
      </c>
      <c r="I1" s="11"/>
      <c r="J1" s="11" t="s">
        <v>28</v>
      </c>
      <c r="K1" s="11"/>
      <c r="L1" s="11" t="s">
        <v>29</v>
      </c>
      <c r="M1" s="12"/>
      <c r="N1" s="13" t="s">
        <v>30</v>
      </c>
      <c r="P1" s="39" t="s">
        <v>32</v>
      </c>
      <c r="Q1" s="40" t="s">
        <v>33</v>
      </c>
      <c r="R1" s="40" t="s">
        <v>34</v>
      </c>
      <c r="S1" s="40" t="s">
        <v>35</v>
      </c>
      <c r="T1" s="40" t="s">
        <v>36</v>
      </c>
      <c r="U1" s="41" t="s">
        <v>37</v>
      </c>
    </row>
    <row r="2" spans="1:25" x14ac:dyDescent="0.25">
      <c r="A2" s="14">
        <v>1202200001</v>
      </c>
      <c r="B2" s="1">
        <v>88.75</v>
      </c>
      <c r="C2" s="1" t="str">
        <f>IF(B22&lt;B2,"Diatas","Dibawah")</f>
        <v>Diatas</v>
      </c>
      <c r="D2" s="1">
        <v>93.25</v>
      </c>
      <c r="E2" s="1" t="str">
        <f>IF(D22&lt;D2,"Diatas","Dibawah")</f>
        <v>Diatas</v>
      </c>
      <c r="F2" s="7">
        <v>90</v>
      </c>
      <c r="G2" s="1" t="str">
        <f>IF(F22&lt;F2,"Diatas","Dibawah")</f>
        <v>Diatas</v>
      </c>
      <c r="H2" s="7">
        <v>83.5</v>
      </c>
      <c r="I2" s="1" t="str">
        <f>IF(H22&lt;H2,"Diatas","Dibawah")</f>
        <v>Dibawah</v>
      </c>
      <c r="J2" s="7">
        <v>56</v>
      </c>
      <c r="K2" s="1" t="str">
        <f>IF(J22&lt;J2,"Diatas","Dibawah")</f>
        <v>Dibawah</v>
      </c>
      <c r="L2" s="7">
        <v>92.5</v>
      </c>
      <c r="M2" s="1" t="str">
        <f>IF(L22&lt;L2,"Diatas","Dibawah")</f>
        <v>Diatas</v>
      </c>
      <c r="N2" s="7">
        <f>(15%*B2)+(15%*D2)+(20%*F2)+(20%*H2)+(15%*J2)+(15%*L2)</f>
        <v>84.275000000000006</v>
      </c>
      <c r="P2" s="42">
        <v>1</v>
      </c>
      <c r="Q2" s="16">
        <v>88.642499999999998</v>
      </c>
      <c r="R2" s="16">
        <v>7</v>
      </c>
      <c r="S2" s="16">
        <f t="shared" ref="S2:T7" si="0">(Q2)^2</f>
        <v>7857.4928062499994</v>
      </c>
      <c r="T2" s="16">
        <f t="shared" si="0"/>
        <v>49</v>
      </c>
      <c r="U2" s="43">
        <f t="shared" ref="U2:U7" si="1">(Q2*R2)</f>
        <v>620.49749999999995</v>
      </c>
    </row>
    <row r="3" spans="1:25" x14ac:dyDescent="0.25">
      <c r="A3" s="14">
        <v>1202200002</v>
      </c>
      <c r="B3" s="1">
        <v>95.25</v>
      </c>
      <c r="C3" s="1" t="str">
        <f>IF(B22&lt;B3,"Diatas","Dibawah")</f>
        <v>Diatas</v>
      </c>
      <c r="D3" s="1">
        <v>96.75</v>
      </c>
      <c r="E3" s="1" t="str">
        <f>IF(D22&lt;D3,"Diatas","Dibawah")</f>
        <v>Diatas</v>
      </c>
      <c r="F3" s="1">
        <v>93.5</v>
      </c>
      <c r="G3" s="1" t="str">
        <f>IF(F22&lt;F3,"Diatas","Dibawah")</f>
        <v>Diatas</v>
      </c>
      <c r="H3" s="1">
        <v>89</v>
      </c>
      <c r="I3" s="1" t="str">
        <f>IF(H22&lt;H3,"Diatas","Dibawah")</f>
        <v>Diatas</v>
      </c>
      <c r="J3" s="1">
        <v>90.5</v>
      </c>
      <c r="K3" s="1" t="str">
        <f>IF(J22&lt;J3,"Diatas","Dibawah")</f>
        <v>Diatas</v>
      </c>
      <c r="L3" s="1">
        <v>95.75</v>
      </c>
      <c r="M3" s="1" t="str">
        <f>IF(L22&lt;L3,"Diatas","Dibawah")</f>
        <v>Diatas</v>
      </c>
      <c r="N3" s="7">
        <f t="shared" ref="N3:N21" si="2">(15%*B3)+(15%*D3)+(20%*F3)+(20%*H3)+(15%*J3)+(15%*L3)</f>
        <v>93.237499999999997</v>
      </c>
      <c r="P3" s="42">
        <v>2</v>
      </c>
      <c r="Q3" s="16">
        <v>80.349999999999994</v>
      </c>
      <c r="R3" s="16">
        <v>6</v>
      </c>
      <c r="S3" s="16">
        <f t="shared" si="0"/>
        <v>6456.1224999999995</v>
      </c>
      <c r="T3" s="16">
        <f t="shared" si="0"/>
        <v>36</v>
      </c>
      <c r="U3" s="43">
        <f t="shared" si="1"/>
        <v>482.09999999999997</v>
      </c>
      <c r="V3" s="16"/>
      <c r="W3" s="16"/>
      <c r="X3" s="16"/>
      <c r="Y3" s="16"/>
    </row>
    <row r="4" spans="1:25" x14ac:dyDescent="0.25">
      <c r="A4" s="14">
        <v>1202200003</v>
      </c>
      <c r="B4" s="1">
        <v>90.25</v>
      </c>
      <c r="C4" s="1" t="str">
        <f>IF(B22&lt;B4,"Diatas","Dibawah")</f>
        <v>Diatas</v>
      </c>
      <c r="D4" s="1">
        <v>88.5</v>
      </c>
      <c r="E4" s="1" t="str">
        <f>IF(D22&lt;D4,"Diatas","Dibawah")</f>
        <v>Diatas</v>
      </c>
      <c r="F4" s="1">
        <v>90.25</v>
      </c>
      <c r="G4" s="1" t="str">
        <f>IF(F22&lt;F4,"Diatas","Dibawah")</f>
        <v>Diatas</v>
      </c>
      <c r="H4" s="1">
        <v>91</v>
      </c>
      <c r="I4" s="1" t="str">
        <f>IF(H22&lt;H4,"Diatas","Dibawah")</f>
        <v>Diatas</v>
      </c>
      <c r="J4" s="1">
        <v>87.25</v>
      </c>
      <c r="K4" s="1" t="str">
        <f>IF(J22&lt;J4,"Diatas","Dibawah")</f>
        <v>Diatas</v>
      </c>
      <c r="L4" s="1">
        <v>93.5</v>
      </c>
      <c r="M4" s="1" t="str">
        <f>IF(L22&lt;L4,"Diatas","Dibawah")</f>
        <v>Diatas</v>
      </c>
      <c r="N4" s="7">
        <f t="shared" si="2"/>
        <v>90.175000000000011</v>
      </c>
      <c r="P4" s="42">
        <v>3</v>
      </c>
      <c r="Q4" s="16">
        <v>87.85</v>
      </c>
      <c r="R4" s="16">
        <v>9</v>
      </c>
      <c r="S4" s="16">
        <f t="shared" si="0"/>
        <v>7717.6224999999986</v>
      </c>
      <c r="T4" s="16">
        <f t="shared" si="0"/>
        <v>81</v>
      </c>
      <c r="U4" s="43">
        <f t="shared" si="1"/>
        <v>790.65</v>
      </c>
      <c r="V4" s="16"/>
      <c r="W4" s="16"/>
      <c r="X4" s="16"/>
      <c r="Y4" s="16"/>
    </row>
    <row r="5" spans="1:25" x14ac:dyDescent="0.25">
      <c r="A5" s="14">
        <v>1202200004</v>
      </c>
      <c r="B5" s="1">
        <v>93.75</v>
      </c>
      <c r="C5" s="1" t="str">
        <f>IF(B22&lt;B5,"Diatas","Dibawah")</f>
        <v>Diatas</v>
      </c>
      <c r="D5" s="1">
        <v>96.75</v>
      </c>
      <c r="E5" s="1" t="str">
        <f>IF(D22&lt;D5,"Diatas","Dibawah")</f>
        <v>Diatas</v>
      </c>
      <c r="F5" s="8">
        <v>90</v>
      </c>
      <c r="G5" s="1" t="str">
        <f>IF(F22&lt;F5,"Diatas","Dibawah")</f>
        <v>Diatas</v>
      </c>
      <c r="H5" s="1">
        <v>86.5</v>
      </c>
      <c r="I5" s="1" t="str">
        <f>IF(H22&lt;H5,"Diatas","Dibawah")</f>
        <v>Diatas</v>
      </c>
      <c r="J5" s="8">
        <v>89</v>
      </c>
      <c r="K5" s="1" t="str">
        <f>IF(J22&lt;J5,"Diatas","Dibawah")</f>
        <v>Diatas</v>
      </c>
      <c r="L5" s="8">
        <v>92</v>
      </c>
      <c r="M5" s="1" t="str">
        <f>IF(L22&lt;L5,"Diatas","Dibawah")</f>
        <v>Diatas</v>
      </c>
      <c r="N5" s="7">
        <f t="shared" si="2"/>
        <v>91.024999999999991</v>
      </c>
      <c r="P5" s="42">
        <v>4</v>
      </c>
      <c r="Q5" s="16">
        <v>84.262500000000003</v>
      </c>
      <c r="R5" s="16">
        <v>10</v>
      </c>
      <c r="S5" s="16">
        <f t="shared" si="0"/>
        <v>7100.1689062500009</v>
      </c>
      <c r="T5" s="16">
        <f t="shared" si="0"/>
        <v>100</v>
      </c>
      <c r="U5" s="43">
        <f t="shared" si="1"/>
        <v>842.625</v>
      </c>
      <c r="V5" s="16"/>
      <c r="W5" s="16"/>
      <c r="X5" s="16"/>
      <c r="Y5" s="16"/>
    </row>
    <row r="6" spans="1:25" x14ac:dyDescent="0.25">
      <c r="A6" s="14">
        <v>1202200005</v>
      </c>
      <c r="B6" s="1">
        <v>83.5</v>
      </c>
      <c r="C6" s="1" t="str">
        <f>IF(B22&lt;B6,"Diatas","Dibawah")</f>
        <v>Dibawah</v>
      </c>
      <c r="D6" s="1">
        <v>82</v>
      </c>
      <c r="E6" s="1" t="str">
        <f>IF(D22&lt;D6,"Diatas","Dibawah")</f>
        <v>Diatas</v>
      </c>
      <c r="F6" s="1">
        <v>87.25</v>
      </c>
      <c r="G6" s="1" t="str">
        <f>IF(F22&lt;F6,"Diatas","Dibawah")</f>
        <v>Dibawah</v>
      </c>
      <c r="H6" s="1">
        <v>88.25</v>
      </c>
      <c r="I6" s="1" t="str">
        <f>IF(H22&lt;H6,"Diatas","Dibawah")</f>
        <v>Diatas</v>
      </c>
      <c r="J6" s="1">
        <v>68.75</v>
      </c>
      <c r="K6" s="1" t="str">
        <f>IF(J22&lt;J6,"Diatas","Dibawah")</f>
        <v>Dibawah</v>
      </c>
      <c r="L6" s="1">
        <v>92.75</v>
      </c>
      <c r="M6" s="1" t="str">
        <f>IF(L22&lt;L6,"Diatas","Dibawah")</f>
        <v>Diatas</v>
      </c>
      <c r="N6" s="7">
        <f t="shared" si="2"/>
        <v>84.149999999999991</v>
      </c>
      <c r="P6" s="42">
        <v>5</v>
      </c>
      <c r="Q6" s="16">
        <v>85.85</v>
      </c>
      <c r="R6" s="16">
        <v>5</v>
      </c>
      <c r="S6" s="16">
        <f t="shared" si="0"/>
        <v>7370.2224999999989</v>
      </c>
      <c r="T6" s="16">
        <f t="shared" si="0"/>
        <v>25</v>
      </c>
      <c r="U6" s="43">
        <f t="shared" si="1"/>
        <v>429.25</v>
      </c>
      <c r="V6" s="16"/>
      <c r="W6" s="16"/>
      <c r="X6" s="16"/>
      <c r="Y6" s="16"/>
    </row>
    <row r="7" spans="1:25" x14ac:dyDescent="0.25">
      <c r="A7" s="14">
        <v>1202200006</v>
      </c>
      <c r="B7" s="1">
        <v>88.75</v>
      </c>
      <c r="C7" s="1" t="str">
        <f>IF(B22&lt;B7,"Diatas","Dibawah")</f>
        <v>Diatas</v>
      </c>
      <c r="D7" s="1">
        <v>0</v>
      </c>
      <c r="E7" s="1" t="str">
        <f>IF(D22&lt;D7,"Diatas","Dibawah")</f>
        <v>Dibawah</v>
      </c>
      <c r="F7" s="1">
        <v>83.5</v>
      </c>
      <c r="G7" s="1" t="str">
        <f>IF(F22&lt;F7,"Diatas","Dibawah")</f>
        <v>Dibawah</v>
      </c>
      <c r="H7" s="1">
        <v>70</v>
      </c>
      <c r="I7" s="1" t="str">
        <f>IF(H22&lt;H7,"Diatas","Dibawah")</f>
        <v>Dibawah</v>
      </c>
      <c r="J7" s="1">
        <v>75.5</v>
      </c>
      <c r="K7" s="1" t="str">
        <f>IF(J22&lt;J7,"Diatas","Dibawah")</f>
        <v>Dibawah</v>
      </c>
      <c r="L7" s="1">
        <v>82.5</v>
      </c>
      <c r="M7" s="1" t="str">
        <f>IF(L22&lt;L7,"Diatas","Dibawah")</f>
        <v>Dibawah</v>
      </c>
      <c r="N7" s="7">
        <f t="shared" si="2"/>
        <v>67.712500000000006</v>
      </c>
      <c r="P7" s="42">
        <v>6</v>
      </c>
      <c r="Q7" s="16">
        <v>87.662499999999994</v>
      </c>
      <c r="R7" s="16">
        <v>7</v>
      </c>
      <c r="S7" s="16">
        <f t="shared" si="0"/>
        <v>7684.7139062499991</v>
      </c>
      <c r="T7" s="16">
        <f t="shared" si="0"/>
        <v>49</v>
      </c>
      <c r="U7" s="43">
        <f t="shared" si="1"/>
        <v>613.63749999999993</v>
      </c>
      <c r="V7" s="16"/>
      <c r="W7" s="16"/>
      <c r="X7" s="16"/>
      <c r="Y7" s="16"/>
    </row>
    <row r="8" spans="1:25" x14ac:dyDescent="0.25">
      <c r="A8" s="14">
        <v>1202200007</v>
      </c>
      <c r="B8" s="1">
        <v>88.75</v>
      </c>
      <c r="C8" s="1" t="str">
        <f>IF(B22&lt;B8,"Diatas","Dibawah")</f>
        <v>Diatas</v>
      </c>
      <c r="D8" s="1">
        <v>95.5</v>
      </c>
      <c r="E8" s="1" t="str">
        <f>IF(D22&lt;D8,"Diatas","Dibawah")</f>
        <v>Diatas</v>
      </c>
      <c r="F8" s="1">
        <v>86</v>
      </c>
      <c r="G8" s="1" t="str">
        <f>IF(F22&lt;F8,"Diatas","Dibawah")</f>
        <v>Dibawah</v>
      </c>
      <c r="H8" s="1">
        <v>70.75</v>
      </c>
      <c r="I8" s="1" t="str">
        <f>IF(H22&lt;H8,"Diatas","Dibawah")</f>
        <v>Dibawah</v>
      </c>
      <c r="J8" s="1">
        <v>72</v>
      </c>
      <c r="K8" s="1" t="str">
        <f>IF(J22&lt;J8,"Diatas","Dibawah")</f>
        <v>Dibawah</v>
      </c>
      <c r="L8" s="1">
        <v>85</v>
      </c>
      <c r="M8" s="1" t="str">
        <f>IF(L22&lt;L8,"Diatas","Dibawah")</f>
        <v>Dibawah</v>
      </c>
      <c r="N8" s="7">
        <f t="shared" si="2"/>
        <v>82.537499999999994</v>
      </c>
      <c r="P8" s="44" t="s">
        <v>38</v>
      </c>
      <c r="Q8" s="45">
        <f>SUM(Q2:Q7)</f>
        <v>514.61749999999995</v>
      </c>
      <c r="R8" s="46">
        <f>SUM(R2:R7)</f>
        <v>44</v>
      </c>
      <c r="S8" s="46">
        <f>SUM(S2:S7)</f>
        <v>44186.343118749995</v>
      </c>
      <c r="T8" s="46">
        <f>SUM(T2:T7)</f>
        <v>340</v>
      </c>
      <c r="U8" s="47">
        <f>SUM(U2:U7)</f>
        <v>3778.7599999999998</v>
      </c>
      <c r="V8" s="16"/>
      <c r="W8" s="16"/>
      <c r="X8" s="16"/>
      <c r="Y8" s="16"/>
    </row>
    <row r="9" spans="1:25" x14ac:dyDescent="0.25">
      <c r="A9" s="14">
        <v>1202200008</v>
      </c>
      <c r="B9" s="1">
        <v>93.25</v>
      </c>
      <c r="C9" s="1" t="str">
        <f>IF(B22&lt;B9,"Diatas","Dibawah")</f>
        <v>Diatas</v>
      </c>
      <c r="D9" s="1">
        <v>98.5</v>
      </c>
      <c r="E9" s="1" t="str">
        <f>IF(D22&lt;D9,"Diatas","Dibawah")</f>
        <v>Diatas</v>
      </c>
      <c r="F9" s="1">
        <v>98.5</v>
      </c>
      <c r="G9" s="1" t="str">
        <f>IF(F22&lt;F9,"Diatas","Dibawah")</f>
        <v>Diatas</v>
      </c>
      <c r="H9" s="1">
        <v>69.75</v>
      </c>
      <c r="I9" s="1" t="str">
        <f>IF(H22&lt;H9,"Diatas","Dibawah")</f>
        <v>Dibawah</v>
      </c>
      <c r="J9" s="1">
        <v>86.25</v>
      </c>
      <c r="K9" s="1" t="str">
        <f>IF(J22&lt;J9,"Diatas","Dibawah")</f>
        <v>Diatas</v>
      </c>
      <c r="L9" s="1">
        <v>89.75</v>
      </c>
      <c r="M9" s="1" t="str">
        <f>IF(L22&lt;L9,"Diatas","Dibawah")</f>
        <v>Diatas</v>
      </c>
      <c r="N9" s="7">
        <f t="shared" si="2"/>
        <v>88.8125</v>
      </c>
      <c r="P9" s="15"/>
      <c r="Q9" s="15"/>
      <c r="R9" s="16"/>
      <c r="S9" s="16"/>
      <c r="T9" s="16"/>
      <c r="U9" s="16"/>
      <c r="V9" s="16"/>
      <c r="W9" s="16"/>
      <c r="X9" s="16"/>
      <c r="Y9" s="16"/>
    </row>
    <row r="10" spans="1:25" x14ac:dyDescent="0.25">
      <c r="A10" s="14">
        <v>1202200009</v>
      </c>
      <c r="B10" s="1">
        <v>82.25</v>
      </c>
      <c r="C10" s="1" t="str">
        <f>IF(B22&lt;B10,"Diatas","Dibawah")</f>
        <v>Dibawah</v>
      </c>
      <c r="D10" s="1">
        <v>83.5</v>
      </c>
      <c r="E10" s="1" t="str">
        <f>IF(D22&lt;D10,"Diatas","Dibawah")</f>
        <v>Diatas</v>
      </c>
      <c r="F10" s="1">
        <v>66.5</v>
      </c>
      <c r="G10" s="1" t="str">
        <f>IF(F22&lt;F10,"Diatas","Dibawah")</f>
        <v>Dibawah</v>
      </c>
      <c r="H10" s="1">
        <v>60</v>
      </c>
      <c r="I10" s="1" t="str">
        <f>IF(H22&lt;H10,"Diatas","Dibawah")</f>
        <v>Dibawah</v>
      </c>
      <c r="J10" s="1">
        <v>68.75</v>
      </c>
      <c r="K10" s="1" t="str">
        <f>IF(J22&lt;J10,"Diatas","Dibawah")</f>
        <v>Dibawah</v>
      </c>
      <c r="L10" s="1">
        <v>58</v>
      </c>
      <c r="M10" s="1" t="str">
        <f>IF(L22&lt;L10,"Diatas","Dibawah")</f>
        <v>Dibawah</v>
      </c>
      <c r="N10" s="7">
        <f t="shared" si="2"/>
        <v>69.174999999999997</v>
      </c>
      <c r="P10" s="58" t="s">
        <v>41</v>
      </c>
      <c r="Q10" s="59"/>
      <c r="R10" s="59"/>
      <c r="S10" s="59"/>
      <c r="T10" s="60"/>
      <c r="U10" s="24"/>
      <c r="V10" s="16"/>
      <c r="W10" s="16"/>
      <c r="X10" s="9"/>
    </row>
    <row r="11" spans="1:25" x14ac:dyDescent="0.25">
      <c r="A11" s="14">
        <v>1202200010</v>
      </c>
      <c r="B11" s="1">
        <v>97</v>
      </c>
      <c r="C11" s="1" t="str">
        <f>IF(B22&lt;B11,"Diatas","Dibawah")</f>
        <v>Diatas</v>
      </c>
      <c r="D11" s="1">
        <v>98.5</v>
      </c>
      <c r="E11" s="1" t="str">
        <f>IF(D22&lt;D11,"Diatas","Dibawah")</f>
        <v>Diatas</v>
      </c>
      <c r="F11" s="1">
        <v>92.5</v>
      </c>
      <c r="G11" s="1" t="str">
        <f>IF(F22&lt;F11,"Diatas","Dibawah")</f>
        <v>Diatas</v>
      </c>
      <c r="H11" s="1">
        <v>83.75</v>
      </c>
      <c r="I11" s="1" t="str">
        <f>IF(H22&lt;H11,"Diatas","Dibawah")</f>
        <v>Dibawah</v>
      </c>
      <c r="J11" s="1">
        <v>91</v>
      </c>
      <c r="K11" s="1" t="str">
        <f>IF(J22&lt;J11,"Diatas","Dibawah")</f>
        <v>Diatas</v>
      </c>
      <c r="L11" s="1">
        <v>92.5</v>
      </c>
      <c r="M11" s="1" t="str">
        <f>IF(L22&lt;L11,"Diatas","Dibawah")</f>
        <v>Diatas</v>
      </c>
      <c r="N11" s="7">
        <f t="shared" si="2"/>
        <v>92.1</v>
      </c>
      <c r="P11" s="61" t="s">
        <v>42</v>
      </c>
      <c r="Q11" s="25"/>
      <c r="R11" s="16"/>
      <c r="S11" s="16"/>
      <c r="T11" s="43"/>
      <c r="U11" s="16"/>
      <c r="V11" s="16"/>
      <c r="W11" s="16"/>
      <c r="X11" s="9"/>
    </row>
    <row r="12" spans="1:25" x14ac:dyDescent="0.25">
      <c r="A12" s="14">
        <v>1202200011</v>
      </c>
      <c r="B12" s="1">
        <v>93.75</v>
      </c>
      <c r="C12" s="1" t="str">
        <f>IF(B22&lt;B12,"Diatas","Dibawah")</f>
        <v>Diatas</v>
      </c>
      <c r="D12" s="1">
        <v>100</v>
      </c>
      <c r="E12" s="1" t="str">
        <f>IF(D22&lt;D12,"Diatas","Dibawah")</f>
        <v>Diatas</v>
      </c>
      <c r="F12" s="1">
        <v>98.25</v>
      </c>
      <c r="G12" s="1" t="str">
        <f>IF(F22&lt;F12,"Diatas","Dibawah")</f>
        <v>Diatas</v>
      </c>
      <c r="H12" s="1">
        <v>100</v>
      </c>
      <c r="I12" s="1" t="str">
        <f>IF(H22&lt;H12,"Diatas","Dibawah")</f>
        <v>Diatas</v>
      </c>
      <c r="J12" s="1">
        <v>95.5</v>
      </c>
      <c r="K12" s="1" t="str">
        <f>IF(J22&lt;J12,"Diatas","Dibawah")</f>
        <v>Diatas</v>
      </c>
      <c r="L12" s="1">
        <v>98.5</v>
      </c>
      <c r="M12" s="1" t="str">
        <f>IF(L22&lt;L12,"Diatas","Dibawah")</f>
        <v>Diatas</v>
      </c>
      <c r="N12" s="7">
        <f t="shared" si="2"/>
        <v>97.8125</v>
      </c>
      <c r="P12" s="62"/>
      <c r="Q12" s="38"/>
      <c r="R12" s="38"/>
      <c r="S12" s="30"/>
      <c r="T12" s="63"/>
      <c r="U12" s="23"/>
      <c r="V12" s="16"/>
      <c r="W12" s="16"/>
      <c r="X12" s="9"/>
    </row>
    <row r="13" spans="1:25" x14ac:dyDescent="0.25">
      <c r="A13" s="14">
        <v>1202200012</v>
      </c>
      <c r="B13" s="1">
        <v>92</v>
      </c>
      <c r="C13" s="1" t="str">
        <f>IF(B22&lt;B13,"Diatas","Dibawah")</f>
        <v>Diatas</v>
      </c>
      <c r="D13" s="1">
        <v>85.25</v>
      </c>
      <c r="E13" s="1" t="str">
        <f>IF(D22&lt;D13,"Diatas","Dibawah")</f>
        <v>Diatas</v>
      </c>
      <c r="F13" s="1">
        <v>85.25</v>
      </c>
      <c r="G13" s="1" t="str">
        <f>IF(F22&lt;F13,"Diatas","Dibawah")</f>
        <v>Dibawah</v>
      </c>
      <c r="H13" s="1">
        <v>95</v>
      </c>
      <c r="I13" s="1" t="str">
        <f>IF(H22&lt;H13,"Diatas","Dibawah")</f>
        <v>Diatas</v>
      </c>
      <c r="J13" s="1">
        <v>94</v>
      </c>
      <c r="K13" s="1" t="str">
        <f>IF(J22&lt;J13,"Diatas","Dibawah")</f>
        <v>Diatas</v>
      </c>
      <c r="L13" s="1">
        <v>98.5</v>
      </c>
      <c r="M13" s="1" t="str">
        <f>IF(L22&lt;L13,"Diatas","Dibawah")</f>
        <v>Diatas</v>
      </c>
      <c r="N13" s="7">
        <f t="shared" si="2"/>
        <v>91.512499999999989</v>
      </c>
      <c r="P13" s="62"/>
      <c r="Q13" s="38"/>
      <c r="R13" s="38"/>
      <c r="S13" s="15"/>
      <c r="T13" s="52"/>
      <c r="U13" s="15"/>
      <c r="V13" s="16"/>
      <c r="W13" s="16"/>
      <c r="X13" s="9"/>
    </row>
    <row r="14" spans="1:25" x14ac:dyDescent="0.25">
      <c r="A14" s="14">
        <v>1202200013</v>
      </c>
      <c r="B14" s="1">
        <v>87.25</v>
      </c>
      <c r="C14" s="1" t="str">
        <f>IF(B22&lt;B14,"Diatas","Dibawah")</f>
        <v>Dibawah</v>
      </c>
      <c r="D14" s="1">
        <v>83.25</v>
      </c>
      <c r="E14" s="1" t="str">
        <f>IF(D22&lt;D14,"Diatas","Dibawah")</f>
        <v>Diatas</v>
      </c>
      <c r="F14" s="1">
        <v>85.25</v>
      </c>
      <c r="G14" s="1" t="str">
        <f>IF(F22&lt;F14,"Diatas","Dibawah")</f>
        <v>Dibawah</v>
      </c>
      <c r="H14" s="1">
        <v>80.25</v>
      </c>
      <c r="I14" s="1" t="str">
        <f>IF(H22&lt;H14,"Diatas","Dibawah")</f>
        <v>Dibawah</v>
      </c>
      <c r="J14" s="1">
        <v>97</v>
      </c>
      <c r="K14" s="1" t="str">
        <f>IF(J22&lt;J14,"Diatas","Dibawah")</f>
        <v>Diatas</v>
      </c>
      <c r="L14" s="1">
        <v>77.5</v>
      </c>
      <c r="M14" s="1" t="str">
        <f>IF(L22&lt;L14,"Diatas","Dibawah")</f>
        <v>Dibawah</v>
      </c>
      <c r="N14" s="7">
        <f t="shared" si="2"/>
        <v>84.85</v>
      </c>
      <c r="P14" s="64"/>
      <c r="Q14" s="65"/>
      <c r="R14" s="65"/>
      <c r="S14" s="15"/>
      <c r="T14" s="52"/>
      <c r="U14" s="15"/>
      <c r="V14" s="16"/>
      <c r="W14" s="16"/>
      <c r="X14" s="9"/>
    </row>
    <row r="15" spans="1:25" x14ac:dyDescent="0.25">
      <c r="A15" s="14">
        <v>1202200014</v>
      </c>
      <c r="B15" s="1">
        <v>98.5</v>
      </c>
      <c r="C15" s="1" t="str">
        <f>IF(B22&lt;B15,"Diatas","Dibawah")</f>
        <v>Diatas</v>
      </c>
      <c r="D15" s="1">
        <v>100</v>
      </c>
      <c r="E15" s="1" t="str">
        <f>IF(D22&lt;D15,"Diatas","Dibawah")</f>
        <v>Diatas</v>
      </c>
      <c r="F15" s="1">
        <v>89.5</v>
      </c>
      <c r="G15" s="1" t="str">
        <f>IF(F22&lt;F15,"Diatas","Dibawah")</f>
        <v>Diatas</v>
      </c>
      <c r="H15" s="1">
        <v>98.5</v>
      </c>
      <c r="I15" s="1" t="str">
        <f>IF(H22&lt;H15,"Diatas","Dibawah")</f>
        <v>Diatas</v>
      </c>
      <c r="J15" s="1">
        <v>97</v>
      </c>
      <c r="K15" s="1" t="str">
        <f>IF(J22&lt;J15,"Diatas","Dibawah")</f>
        <v>Diatas</v>
      </c>
      <c r="L15" s="1">
        <v>100</v>
      </c>
      <c r="M15" s="1" t="str">
        <f>IF(L22&lt;L15,"Diatas","Dibawah")</f>
        <v>Diatas</v>
      </c>
      <c r="N15" s="7">
        <f t="shared" si="2"/>
        <v>96.924999999999997</v>
      </c>
      <c r="P15" s="66"/>
      <c r="Q15" s="16"/>
      <c r="R15" s="16"/>
      <c r="S15" s="15"/>
      <c r="T15" s="52"/>
      <c r="U15" s="15"/>
      <c r="V15" s="16"/>
      <c r="W15" s="16"/>
    </row>
    <row r="16" spans="1:25" x14ac:dyDescent="0.25">
      <c r="A16" s="14">
        <v>1202200015</v>
      </c>
      <c r="B16" s="1">
        <v>87.6</v>
      </c>
      <c r="C16" s="1" t="str">
        <f>IF(B22&lt;B16,"Diatas","Dibawah")</f>
        <v>Dibawah</v>
      </c>
      <c r="D16" s="1">
        <v>0</v>
      </c>
      <c r="E16" s="1" t="str">
        <f>IF(D22&lt;D16,"Diatas","Dibawah")</f>
        <v>Dibawah</v>
      </c>
      <c r="F16" s="1">
        <v>92.5</v>
      </c>
      <c r="G16" s="1" t="str">
        <f>IF(F22&lt;F16,"Diatas","Dibawah")</f>
        <v>Diatas</v>
      </c>
      <c r="H16" s="1">
        <v>86.5</v>
      </c>
      <c r="I16" s="1" t="str">
        <f>IF(H22&lt;H16,"Diatas","Dibawah")</f>
        <v>Diatas</v>
      </c>
      <c r="J16" s="1">
        <v>95.5</v>
      </c>
      <c r="K16" s="1" t="str">
        <f>IF(J22&lt;J16,"Diatas","Dibawah")</f>
        <v>Diatas</v>
      </c>
      <c r="L16" s="1">
        <v>65</v>
      </c>
      <c r="M16" s="1" t="str">
        <f>IF(L22&lt;L16,"Diatas","Dibawah")</f>
        <v>Dibawah</v>
      </c>
      <c r="N16" s="7">
        <f t="shared" si="2"/>
        <v>73.015000000000001</v>
      </c>
      <c r="P16" s="67" t="s">
        <v>43</v>
      </c>
      <c r="Q16" s="26"/>
      <c r="R16" s="16"/>
      <c r="S16" s="16"/>
      <c r="T16" s="43"/>
      <c r="U16" s="16"/>
      <c r="V16" s="16"/>
      <c r="W16" s="16"/>
    </row>
    <row r="17" spans="1:25" x14ac:dyDescent="0.25">
      <c r="A17" s="14">
        <v>1202200016</v>
      </c>
      <c r="B17" s="1">
        <v>90</v>
      </c>
      <c r="C17" s="1" t="str">
        <f>IF(B22&lt;B17,"Diatas","Dibawah")</f>
        <v>Diatas</v>
      </c>
      <c r="D17" s="1">
        <v>75.25</v>
      </c>
      <c r="E17" s="1" t="str">
        <f>IF(D22&lt;D17,"Diatas","Dibawah")</f>
        <v>Dibawah</v>
      </c>
      <c r="F17" s="1">
        <v>84.25</v>
      </c>
      <c r="G17" s="1" t="str">
        <f>IF(F22&lt;F17,"Diatas","Dibawah")</f>
        <v>Dibawah</v>
      </c>
      <c r="H17" s="1">
        <v>83</v>
      </c>
      <c r="I17" s="1" t="str">
        <f>IF(H22&lt;H17,"Diatas","Dibawah")</f>
        <v>Dibawah</v>
      </c>
      <c r="J17" s="1">
        <v>88.5</v>
      </c>
      <c r="K17" s="1" t="str">
        <f>IF(J22&lt;J17,"Diatas","Dibawah")</f>
        <v>Diatas</v>
      </c>
      <c r="L17" s="1">
        <v>88.25</v>
      </c>
      <c r="M17" s="1" t="str">
        <f>IF(L22&lt;L17,"Diatas","Dibawah")</f>
        <v>Diatas</v>
      </c>
      <c r="N17" s="7">
        <f t="shared" si="2"/>
        <v>84.75</v>
      </c>
      <c r="P17" s="62"/>
      <c r="Q17" s="38"/>
      <c r="R17" s="38"/>
      <c r="S17" s="30"/>
      <c r="T17" s="63"/>
      <c r="U17" s="23"/>
      <c r="V17" s="23"/>
      <c r="W17" s="23"/>
    </row>
    <row r="18" spans="1:25" x14ac:dyDescent="0.25">
      <c r="A18" s="14">
        <v>1202200017</v>
      </c>
      <c r="B18" s="1">
        <v>90.25</v>
      </c>
      <c r="C18" s="1" t="str">
        <f>IF(B22&lt;B18,"Diatas","Dibawah")</f>
        <v>Diatas</v>
      </c>
      <c r="D18" s="1">
        <v>96.5</v>
      </c>
      <c r="E18" s="1" t="str">
        <f>IF(D22&lt;D18,"Diatas","Dibawah")</f>
        <v>Diatas</v>
      </c>
      <c r="F18" s="1">
        <v>96.75</v>
      </c>
      <c r="G18" s="1" t="str">
        <f>IF(F22&lt;F18,"Diatas","Dibawah")</f>
        <v>Diatas</v>
      </c>
      <c r="H18" s="1">
        <v>100</v>
      </c>
      <c r="I18" s="1" t="str">
        <f>IF(H22&lt;H18,"Diatas","Dibawah")</f>
        <v>Diatas</v>
      </c>
      <c r="J18" s="1">
        <v>95.25</v>
      </c>
      <c r="K18" s="1" t="str">
        <f>IF(J22&lt;J18,"Diatas","Dibawah")</f>
        <v>Diatas</v>
      </c>
      <c r="L18" s="1">
        <v>95</v>
      </c>
      <c r="M18" s="1" t="str">
        <f>IF(L22&lt;L18,"Diatas","Dibawah")</f>
        <v>Diatas</v>
      </c>
      <c r="N18" s="7">
        <f t="shared" si="2"/>
        <v>95.899999999999991</v>
      </c>
      <c r="P18" s="62"/>
      <c r="Q18" s="38"/>
      <c r="R18" s="38"/>
      <c r="S18" s="15"/>
      <c r="T18" s="52"/>
      <c r="U18" s="15"/>
      <c r="V18" s="15"/>
      <c r="W18" s="15"/>
      <c r="X18" s="15"/>
      <c r="Y18" s="16"/>
    </row>
    <row r="19" spans="1:25" x14ac:dyDescent="0.25">
      <c r="A19" s="14">
        <v>1202200018</v>
      </c>
      <c r="B19" s="1">
        <v>88.5</v>
      </c>
      <c r="C19" s="1" t="str">
        <f>IF(B22&lt;B19,"Diatas","Dibawah")</f>
        <v>Dibawah</v>
      </c>
      <c r="D19" s="1">
        <v>76.5</v>
      </c>
      <c r="E19" s="1" t="str">
        <f>IF(D22&lt;D19,"Diatas","Dibawah")</f>
        <v>Dibawah</v>
      </c>
      <c r="F19" s="1">
        <v>88.5</v>
      </c>
      <c r="G19" s="1" t="str">
        <f>IF(F22&lt;F19,"Diatas","Dibawah")</f>
        <v>Diatas</v>
      </c>
      <c r="H19" s="1">
        <v>81</v>
      </c>
      <c r="I19" s="1" t="str">
        <f>IF(H22&lt;H19,"Diatas","Dibawah")</f>
        <v>Dibawah</v>
      </c>
      <c r="J19" s="1">
        <v>91.75</v>
      </c>
      <c r="K19" s="1" t="str">
        <f>IF(J22&lt;J19,"Diatas","Dibawah")</f>
        <v>Diatas</v>
      </c>
      <c r="L19" s="1">
        <v>93.5</v>
      </c>
      <c r="M19" s="1" t="str">
        <f>IF(L22&lt;L19,"Diatas","Dibawah")</f>
        <v>Diatas</v>
      </c>
      <c r="N19" s="7">
        <f t="shared" si="2"/>
        <v>86.437500000000014</v>
      </c>
      <c r="P19" s="68"/>
      <c r="Q19" s="69"/>
      <c r="R19" s="69"/>
      <c r="S19" s="70"/>
      <c r="T19" s="71"/>
      <c r="U19" s="15"/>
      <c r="V19" s="15"/>
      <c r="W19" s="15"/>
      <c r="X19" s="15"/>
      <c r="Y19" s="16"/>
    </row>
    <row r="20" spans="1:25" x14ac:dyDescent="0.25">
      <c r="A20" s="14">
        <v>1202200019</v>
      </c>
      <c r="B20" s="1">
        <v>74.25</v>
      </c>
      <c r="C20" s="1" t="str">
        <f>IF(B22&lt;B20,"Diatas","Dibawah")</f>
        <v>Dibawah</v>
      </c>
      <c r="D20" s="1">
        <v>77.5</v>
      </c>
      <c r="E20" s="1" t="str">
        <f>IF(D22&lt;D20,"Diatas","Dibawah")</f>
        <v>Dibawah</v>
      </c>
      <c r="F20" s="1">
        <v>79</v>
      </c>
      <c r="G20" s="1" t="str">
        <f>IF(F22&lt;F20,"Diatas","Dibawah")</f>
        <v>Dibawah</v>
      </c>
      <c r="H20" s="1">
        <v>86.5</v>
      </c>
      <c r="I20" s="1" t="str">
        <f>IF(H22&lt;H20,"Diatas","Dibawah")</f>
        <v>Diatas</v>
      </c>
      <c r="J20" s="1">
        <v>89.25</v>
      </c>
      <c r="K20" s="1" t="str">
        <f>IF(J22&lt;J20,"Diatas","Dibawah")</f>
        <v>Diatas</v>
      </c>
      <c r="L20" s="1">
        <v>79.75</v>
      </c>
      <c r="M20" s="1" t="str">
        <f>IF(L22&lt;L20,"Diatas","Dibawah")</f>
        <v>Dibawah</v>
      </c>
      <c r="N20" s="7">
        <f t="shared" si="2"/>
        <v>81.212500000000006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14">
        <v>1202200020</v>
      </c>
      <c r="B21" s="1">
        <v>69.25</v>
      </c>
      <c r="C21" s="1" t="str">
        <f>IF(B22&lt;B21,"Diatas","Dibawah")</f>
        <v>Dibawah</v>
      </c>
      <c r="D21" s="1">
        <v>79.5</v>
      </c>
      <c r="E21" s="1" t="str">
        <f>IF(D22&lt;D21,"Diatas","Dibawah")</f>
        <v>Dibawah</v>
      </c>
      <c r="F21" s="1">
        <v>79.75</v>
      </c>
      <c r="G21" s="1" t="str">
        <f>IF(F22&lt;F21,"Diatas","Dibawah")</f>
        <v>Dibawah</v>
      </c>
      <c r="H21" s="1">
        <v>82</v>
      </c>
      <c r="I21" s="1" t="str">
        <f>IF(H22&lt;H21,"Diatas","Dibawah")</f>
        <v>Dibawah</v>
      </c>
      <c r="J21" s="1">
        <v>88.25</v>
      </c>
      <c r="K21" s="1" t="str">
        <f>IF(J22&lt;J21,"Diatas","Dibawah")</f>
        <v>Diatas</v>
      </c>
      <c r="L21" s="1">
        <v>83</v>
      </c>
      <c r="M21" s="1" t="str">
        <f>IF(L22&lt;L21,"Diatas","Dibawah")</f>
        <v>Dibawah</v>
      </c>
      <c r="N21" s="7">
        <f t="shared" si="2"/>
        <v>80.350000000000009</v>
      </c>
      <c r="P21" s="58" t="s">
        <v>44</v>
      </c>
      <c r="Q21" s="59"/>
      <c r="R21" s="60"/>
      <c r="S21" s="16"/>
      <c r="T21" s="16"/>
      <c r="U21" s="16"/>
      <c r="V21" s="16"/>
      <c r="W21" s="16"/>
      <c r="X21" s="16"/>
      <c r="Y21" s="16"/>
    </row>
    <row r="22" spans="1:25" ht="17.25" customHeight="1" x14ac:dyDescent="0.25">
      <c r="A22" s="28" t="s">
        <v>45</v>
      </c>
      <c r="B22" s="28">
        <f>AVERAGE(B2:B21)</f>
        <v>88.642499999999998</v>
      </c>
      <c r="D22" s="28">
        <f>AVERAGE(D2:D21)</f>
        <v>80.349999999999994</v>
      </c>
      <c r="F22" s="28">
        <f>AVERAGE(F2:F21)</f>
        <v>87.85</v>
      </c>
      <c r="H22" s="28">
        <f>AVERAGE(H2:H21)</f>
        <v>84.262500000000003</v>
      </c>
      <c r="J22" s="28">
        <f>AVERAGE(J2:J21)</f>
        <v>85.85</v>
      </c>
      <c r="L22" s="28">
        <f>AVERAGE(L2:L21)</f>
        <v>87.662499999999994</v>
      </c>
      <c r="N22" s="28">
        <f>AVERAGE(N2:N21)</f>
        <v>85.798249999999996</v>
      </c>
      <c r="P22" s="74" t="s">
        <v>39</v>
      </c>
      <c r="Q22" s="36"/>
      <c r="R22" s="75"/>
      <c r="S22" s="16"/>
      <c r="T22" s="16"/>
      <c r="U22" s="16"/>
      <c r="V22" s="16"/>
      <c r="W22" s="16"/>
      <c r="X22" s="16"/>
      <c r="Y22" s="16"/>
    </row>
    <row r="23" spans="1:25" ht="16.5" customHeight="1" x14ac:dyDescent="0.25">
      <c r="A23" s="29" t="s">
        <v>56</v>
      </c>
      <c r="B23" s="28">
        <f>COUNTIF(C2:C21,"Dibawah")</f>
        <v>7</v>
      </c>
      <c r="C23" s="9"/>
      <c r="D23" s="28">
        <f>COUNTIF(E2:E21,"Dibawah")</f>
        <v>6</v>
      </c>
      <c r="F23" s="28">
        <f>COUNTIF(G2:G21,"Dibawah")</f>
        <v>9</v>
      </c>
      <c r="H23" s="28">
        <f>COUNTIF(I2:I21,"Dibawah")</f>
        <v>10</v>
      </c>
      <c r="J23" s="28">
        <f>COUNTIF(K2:K21,"Dibawah")</f>
        <v>5</v>
      </c>
      <c r="L23" s="28">
        <f>COUNTIF(M2:M21,"Dibawah")</f>
        <v>7</v>
      </c>
      <c r="P23" s="76" t="s">
        <v>40</v>
      </c>
      <c r="Q23" s="35"/>
      <c r="R23" s="77"/>
      <c r="S23" s="16"/>
      <c r="T23" s="16"/>
      <c r="U23" s="16"/>
      <c r="V23" s="16"/>
      <c r="W23" s="16"/>
      <c r="X23" s="16"/>
      <c r="Y23" s="16"/>
    </row>
    <row r="24" spans="1:25" ht="15" customHeight="1" x14ac:dyDescent="0.25">
      <c r="P24" s="78" t="s">
        <v>46</v>
      </c>
      <c r="Q24" s="37"/>
      <c r="R24" s="79"/>
      <c r="S24" s="16"/>
      <c r="T24" s="16"/>
      <c r="U24" s="16"/>
      <c r="V24" s="16"/>
      <c r="W24" s="16"/>
      <c r="X24" s="16"/>
      <c r="Y24" s="16"/>
    </row>
    <row r="25" spans="1:25" ht="19.5" customHeight="1" x14ac:dyDescent="0.25">
      <c r="P25" s="80" t="s">
        <v>47</v>
      </c>
      <c r="Q25" s="81"/>
      <c r="R25" s="82"/>
      <c r="Y25" s="16"/>
    </row>
    <row r="26" spans="1:25" ht="15" customHeight="1" x14ac:dyDescent="0.25">
      <c r="P26" s="16"/>
      <c r="Q26" s="16"/>
      <c r="R26" s="16"/>
      <c r="S26" s="16"/>
      <c r="T26" s="16"/>
      <c r="U26" s="16"/>
      <c r="V26" s="16"/>
      <c r="W26" s="16"/>
      <c r="X26" s="16"/>
      <c r="Y26" s="16"/>
    </row>
    <row r="27" spans="1:25" x14ac:dyDescent="0.25">
      <c r="P27" s="23"/>
      <c r="Q27" s="23"/>
      <c r="R27" s="16"/>
      <c r="S27" s="16"/>
      <c r="T27" s="16"/>
      <c r="U27" s="16"/>
      <c r="V27" s="16"/>
      <c r="W27" s="16"/>
      <c r="X27" s="16"/>
      <c r="Y27" s="16"/>
    </row>
    <row r="28" spans="1:25" ht="18" customHeight="1" x14ac:dyDescent="0.25">
      <c r="P28" s="15"/>
      <c r="Q28" s="15"/>
      <c r="R28" s="16"/>
      <c r="S28" s="16"/>
      <c r="T28" s="16"/>
      <c r="U28" s="16"/>
      <c r="V28" s="16"/>
      <c r="W28" s="16"/>
      <c r="X28" s="16"/>
      <c r="Y28" s="16"/>
    </row>
    <row r="29" spans="1:25" x14ac:dyDescent="0.25">
      <c r="P29" s="15"/>
      <c r="Q29" s="15"/>
      <c r="R29" s="16"/>
      <c r="S29" s="16"/>
      <c r="T29" s="16"/>
      <c r="U29" s="16"/>
      <c r="V29" s="16"/>
      <c r="W29" s="16"/>
      <c r="X29" s="16"/>
      <c r="Y29" s="16"/>
    </row>
    <row r="30" spans="1:25" x14ac:dyDescent="0.25">
      <c r="P30" s="15"/>
      <c r="Q30" s="15"/>
      <c r="R30" s="16"/>
      <c r="S30" s="16"/>
      <c r="T30" s="16"/>
      <c r="U30" s="16"/>
      <c r="V30" s="16"/>
      <c r="W30" s="16"/>
      <c r="X30" s="16"/>
      <c r="Y30" s="16"/>
    </row>
    <row r="31" spans="1:25" ht="30" x14ac:dyDescent="0.25">
      <c r="P31" s="39" t="s">
        <v>32</v>
      </c>
      <c r="Q31" s="40" t="s">
        <v>33</v>
      </c>
      <c r="R31" s="48" t="s">
        <v>57</v>
      </c>
      <c r="S31" s="48" t="s">
        <v>59</v>
      </c>
      <c r="T31" s="49" t="s">
        <v>60</v>
      </c>
      <c r="U31" s="50" t="s">
        <v>62</v>
      </c>
      <c r="V31" s="16"/>
      <c r="W31" s="16"/>
      <c r="X31" s="16"/>
      <c r="Y31" s="16"/>
    </row>
    <row r="32" spans="1:25" x14ac:dyDescent="0.25">
      <c r="P32" s="42">
        <v>1</v>
      </c>
      <c r="Q32" s="16">
        <v>88.642499999999998</v>
      </c>
      <c r="R32" s="16"/>
      <c r="S32" s="16"/>
      <c r="T32" s="16"/>
      <c r="U32" s="43"/>
      <c r="V32" s="16"/>
      <c r="W32" s="16"/>
      <c r="X32" s="16"/>
      <c r="Y32" s="16"/>
    </row>
    <row r="33" spans="1:25" x14ac:dyDescent="0.25">
      <c r="P33" s="42">
        <v>2</v>
      </c>
      <c r="Q33" s="16">
        <v>80.349999999999994</v>
      </c>
      <c r="R33" s="16"/>
      <c r="S33" s="16"/>
      <c r="T33" s="16"/>
      <c r="U33" s="43"/>
      <c r="V33" s="16"/>
      <c r="W33" s="16"/>
      <c r="X33" s="16"/>
      <c r="Y33" s="16"/>
    </row>
    <row r="34" spans="1:25" x14ac:dyDescent="0.25">
      <c r="P34" s="42">
        <v>3</v>
      </c>
      <c r="Q34" s="16">
        <v>87.85</v>
      </c>
      <c r="R34" s="16"/>
      <c r="S34" s="16"/>
      <c r="T34" s="16"/>
      <c r="U34" s="43"/>
      <c r="V34" s="16"/>
      <c r="W34" s="16"/>
      <c r="X34" s="16"/>
      <c r="Y34" s="16"/>
    </row>
    <row r="35" spans="1:25" x14ac:dyDescent="0.25">
      <c r="P35" s="42">
        <v>4</v>
      </c>
      <c r="Q35" s="16">
        <v>84.262500000000003</v>
      </c>
      <c r="R35" s="32">
        <v>85.614159999999998</v>
      </c>
      <c r="S35" s="31">
        <v>-1.3516600000000001</v>
      </c>
      <c r="T35" s="31">
        <v>1.3516999999999999</v>
      </c>
      <c r="U35" s="51">
        <v>1.8270928900000001</v>
      </c>
      <c r="V35" s="16"/>
      <c r="W35" s="16"/>
      <c r="X35" s="16"/>
      <c r="Y35" s="16"/>
    </row>
    <row r="36" spans="1:25" x14ac:dyDescent="0.25">
      <c r="P36" s="42">
        <v>5</v>
      </c>
      <c r="Q36" s="16">
        <v>85.85</v>
      </c>
      <c r="R36" s="33">
        <v>84.154160000000005</v>
      </c>
      <c r="S36" s="15">
        <v>1.69584</v>
      </c>
      <c r="T36" s="15">
        <v>1.69584</v>
      </c>
      <c r="U36" s="52">
        <v>2.8758733055999999</v>
      </c>
      <c r="V36" s="16"/>
      <c r="W36" s="16"/>
      <c r="X36" s="16"/>
      <c r="Y36" s="16"/>
    </row>
    <row r="37" spans="1:25" x14ac:dyDescent="0.25">
      <c r="P37" s="42">
        <v>6</v>
      </c>
      <c r="Q37" s="16">
        <v>87.662499999999994</v>
      </c>
      <c r="R37" s="15">
        <v>85.987499999999997</v>
      </c>
      <c r="S37" s="15">
        <v>1.675</v>
      </c>
      <c r="T37" s="15">
        <v>1.675</v>
      </c>
      <c r="U37" s="52">
        <v>2.805625</v>
      </c>
      <c r="V37" s="16"/>
      <c r="W37" s="16"/>
      <c r="X37" s="16"/>
      <c r="Y37" s="16"/>
    </row>
    <row r="38" spans="1:25" ht="19.5" customHeight="1" x14ac:dyDescent="0.25">
      <c r="P38" s="53" t="s">
        <v>61</v>
      </c>
      <c r="Q38" s="21"/>
      <c r="R38" s="15">
        <v>85.924999999999997</v>
      </c>
      <c r="S38" s="15"/>
      <c r="T38" s="15"/>
      <c r="U38" s="52"/>
      <c r="V38" s="16"/>
      <c r="W38" s="16"/>
      <c r="X38" s="16"/>
      <c r="Y38" s="16"/>
    </row>
    <row r="39" spans="1:25" x14ac:dyDescent="0.25">
      <c r="P39" s="54" t="s">
        <v>58</v>
      </c>
      <c r="Q39" s="16"/>
      <c r="R39" s="16"/>
      <c r="S39" s="16"/>
      <c r="T39" s="15">
        <v>1.5741799999999999</v>
      </c>
      <c r="U39" s="43"/>
      <c r="V39" s="16"/>
      <c r="W39" s="16"/>
      <c r="X39" s="16"/>
      <c r="Y39" s="16"/>
    </row>
    <row r="40" spans="1:25" ht="18" customHeight="1" x14ac:dyDescent="0.25">
      <c r="P40" s="55" t="s">
        <v>63</v>
      </c>
      <c r="Q40" s="56"/>
      <c r="R40" s="56"/>
      <c r="S40" s="56"/>
      <c r="T40" s="56"/>
      <c r="U40" s="57">
        <v>2.5028637317000002</v>
      </c>
      <c r="V40" s="23"/>
      <c r="W40" s="23"/>
      <c r="X40" s="23"/>
      <c r="Y40" s="16"/>
    </row>
    <row r="41" spans="1:25" ht="18" customHeight="1" x14ac:dyDescent="0.25">
      <c r="P41" s="15"/>
      <c r="Q41" s="15"/>
      <c r="R41" s="15"/>
      <c r="S41" s="15"/>
      <c r="T41" s="15"/>
      <c r="U41" s="15"/>
      <c r="V41" s="15"/>
      <c r="W41" s="15"/>
      <c r="X41" s="15"/>
      <c r="Y41" s="16"/>
    </row>
    <row r="42" spans="1:25" x14ac:dyDescent="0.25">
      <c r="P42" s="15"/>
      <c r="Q42" s="15"/>
      <c r="R42" s="15"/>
      <c r="S42" s="15"/>
      <c r="T42" s="15"/>
      <c r="U42" s="15"/>
      <c r="V42" s="15"/>
      <c r="W42" s="15"/>
      <c r="X42" s="15"/>
      <c r="Y42" s="16"/>
    </row>
    <row r="43" spans="1:25" x14ac:dyDescent="0.25">
      <c r="A43" s="83" t="s">
        <v>64</v>
      </c>
      <c r="B43" s="84" t="s">
        <v>72</v>
      </c>
      <c r="C43" s="84"/>
      <c r="D43" s="84"/>
      <c r="E43" s="84"/>
      <c r="F43" s="84"/>
      <c r="G43" s="84"/>
      <c r="H43" s="84"/>
      <c r="I43" s="84"/>
      <c r="J43" s="84"/>
      <c r="K43" s="84"/>
      <c r="L43" s="84"/>
      <c r="P43" s="16"/>
      <c r="Q43" s="16"/>
      <c r="R43" s="16"/>
      <c r="S43" s="16"/>
      <c r="T43" s="16"/>
      <c r="U43" s="16"/>
      <c r="V43" s="16"/>
      <c r="W43" s="16"/>
      <c r="X43" s="16"/>
      <c r="Y43" s="16"/>
    </row>
    <row r="44" spans="1:25" x14ac:dyDescent="0.25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  <c r="P44" s="16"/>
      <c r="Q44" s="16"/>
      <c r="R44" s="16"/>
      <c r="S44" s="16"/>
      <c r="T44" s="16"/>
      <c r="U44" s="16"/>
      <c r="V44" s="16"/>
      <c r="W44" s="16"/>
      <c r="X44" s="16"/>
      <c r="Y44" s="16"/>
    </row>
    <row r="45" spans="1:25" ht="18" customHeight="1" x14ac:dyDescent="0.25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  <c r="P45" s="16"/>
      <c r="Q45" s="16"/>
      <c r="R45" s="16"/>
      <c r="S45" s="16"/>
      <c r="T45" s="16"/>
      <c r="U45" s="16"/>
      <c r="V45" s="16"/>
      <c r="W45" s="16"/>
      <c r="X45" s="16"/>
      <c r="Y45" s="16"/>
    </row>
    <row r="46" spans="1:25" ht="18" customHeight="1" x14ac:dyDescent="0.25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</row>
    <row r="47" spans="1:25" x14ac:dyDescent="0.25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  <c r="P47" s="16"/>
      <c r="Q47" s="16"/>
      <c r="R47" s="16"/>
      <c r="S47" s="16"/>
      <c r="T47" s="16"/>
      <c r="U47" s="16"/>
      <c r="V47" s="16"/>
      <c r="W47" s="16"/>
      <c r="X47" s="16"/>
      <c r="Y47" s="16"/>
    </row>
    <row r="48" spans="1:25" x14ac:dyDescent="0.25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  <c r="P48" s="16"/>
      <c r="Q48" s="17"/>
      <c r="R48" s="17"/>
      <c r="S48" s="16"/>
      <c r="T48" s="16"/>
      <c r="U48" s="16"/>
      <c r="V48" s="16"/>
      <c r="W48" s="16"/>
      <c r="X48" s="16"/>
      <c r="Y48" s="16"/>
    </row>
    <row r="49" spans="2:25" ht="31.5" customHeight="1" x14ac:dyDescent="0.25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  <c r="P49" s="18"/>
      <c r="Q49" s="15"/>
      <c r="R49" s="15"/>
      <c r="S49" s="18"/>
      <c r="T49" s="16"/>
      <c r="U49" s="18"/>
      <c r="V49" s="18"/>
      <c r="W49" s="16"/>
      <c r="X49" s="16"/>
      <c r="Y49" s="16"/>
    </row>
    <row r="50" spans="2:25" x14ac:dyDescent="0.25">
      <c r="P50" s="15"/>
      <c r="Q50" s="15"/>
      <c r="R50" s="15"/>
      <c r="S50" s="15"/>
      <c r="T50" s="16"/>
      <c r="U50" s="15"/>
      <c r="V50" s="15"/>
      <c r="W50" s="16"/>
      <c r="X50" s="16"/>
      <c r="Y50" s="16"/>
    </row>
    <row r="77" spans="1:10" x14ac:dyDescent="0.25">
      <c r="A77" s="15"/>
      <c r="B77" s="15"/>
      <c r="C77" s="15"/>
      <c r="D77" s="15"/>
      <c r="E77" s="16"/>
      <c r="F77" s="15"/>
      <c r="G77" s="15"/>
      <c r="H77" s="16"/>
      <c r="I77" s="16"/>
      <c r="J77" s="16"/>
    </row>
    <row r="78" spans="1:10" x14ac:dyDescent="0.25">
      <c r="A78" s="15"/>
      <c r="B78" s="15"/>
      <c r="C78" s="15"/>
      <c r="D78" s="15"/>
      <c r="E78" s="16"/>
      <c r="F78" s="15"/>
      <c r="G78" s="15"/>
      <c r="H78" s="16"/>
      <c r="I78" s="16"/>
      <c r="J78" s="16"/>
    </row>
    <row r="79" spans="1:10" x14ac:dyDescent="0.25">
      <c r="A79" s="15"/>
      <c r="B79" s="15"/>
      <c r="C79" s="15"/>
      <c r="D79" s="15"/>
      <c r="E79" s="16"/>
      <c r="F79" s="15"/>
      <c r="G79" s="15"/>
      <c r="H79" s="16"/>
      <c r="I79" s="16"/>
      <c r="J79" s="16"/>
    </row>
    <row r="80" spans="1:10" x14ac:dyDescent="0.25">
      <c r="A80" s="15"/>
      <c r="B80" s="16"/>
      <c r="C80" s="16"/>
      <c r="D80" s="15"/>
      <c r="E80" s="16"/>
      <c r="F80" s="15"/>
      <c r="G80" s="15"/>
      <c r="H80" s="16"/>
      <c r="I80" s="16"/>
      <c r="J80" s="16"/>
    </row>
    <row r="81" spans="1:10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</row>
    <row r="82" spans="1:10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</row>
    <row r="83" spans="1:10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</row>
    <row r="84" spans="1:10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</row>
    <row r="85" spans="1:10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</row>
    <row r="86" spans="1:10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</row>
    <row r="87" spans="1:10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</row>
    <row r="88" spans="1:10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</row>
    <row r="89" spans="1:10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</row>
    <row r="90" spans="1:10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</row>
    <row r="91" spans="1:10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</row>
    <row r="92" spans="1:10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</row>
    <row r="93" spans="1:10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</row>
    <row r="94" spans="1:10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</row>
    <row r="95" spans="1:10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</row>
    <row r="96" spans="1:10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</row>
    <row r="97" spans="3:10" x14ac:dyDescent="0.25">
      <c r="C97" s="16"/>
      <c r="D97" s="16"/>
      <c r="E97" s="16"/>
      <c r="F97" s="16"/>
      <c r="G97" s="16"/>
      <c r="H97" s="16"/>
      <c r="I97" s="16"/>
      <c r="J97" s="16"/>
    </row>
  </sheetData>
  <sortState ref="G76:G80">
    <sortCondition ref="G76"/>
  </sortState>
  <mergeCells count="11">
    <mergeCell ref="B43:L49"/>
    <mergeCell ref="P25:R25"/>
    <mergeCell ref="P10:T10"/>
    <mergeCell ref="P21:R21"/>
    <mergeCell ref="P22:R22"/>
    <mergeCell ref="P23:R23"/>
    <mergeCell ref="P24:R24"/>
    <mergeCell ref="P12:R13"/>
    <mergeCell ref="P14:R14"/>
    <mergeCell ref="P17:R18"/>
    <mergeCell ref="P19:R19"/>
  </mergeCells>
  <conditionalFormatting sqref="B2:B21">
    <cfRule type="cellIs" dxfId="70" priority="4" operator="lessThan">
      <formula>$B$22</formula>
    </cfRule>
    <cfRule type="cellIs" dxfId="69" priority="14" operator="lessThan">
      <formula>$B$22</formula>
    </cfRule>
    <cfRule type="cellIs" dxfId="68" priority="15" operator="greaterThan">
      <formula>$B$22</formula>
    </cfRule>
    <cfRule type="cellIs" dxfId="67" priority="20" operator="lessThan">
      <formula>$B$22</formula>
    </cfRule>
    <cfRule type="cellIs" dxfId="66" priority="21" operator="greaterThan">
      <formula>$B$22</formula>
    </cfRule>
  </conditionalFormatting>
  <conditionalFormatting sqref="D2:D21">
    <cfRule type="cellIs" dxfId="65" priority="16" operator="lessThan">
      <formula>$D$22</formula>
    </cfRule>
    <cfRule type="cellIs" dxfId="64" priority="17" operator="greaterThan">
      <formula>$D$22</formula>
    </cfRule>
    <cfRule type="cellIs" dxfId="63" priority="18" operator="lessThan">
      <formula>$D$22</formula>
    </cfRule>
    <cfRule type="cellIs" dxfId="62" priority="19" operator="greaterThan">
      <formula>$D$22</formula>
    </cfRule>
  </conditionalFormatting>
  <conditionalFormatting sqref="F2:F21">
    <cfRule type="cellIs" dxfId="61" priority="12" operator="lessThan">
      <formula>$F$22</formula>
    </cfRule>
    <cfRule type="cellIs" dxfId="60" priority="13" operator="greaterThan">
      <formula>$F$22</formula>
    </cfRule>
  </conditionalFormatting>
  <conditionalFormatting sqref="H2:H21">
    <cfRule type="cellIs" dxfId="59" priority="10" operator="lessThan">
      <formula>$H$22</formula>
    </cfRule>
    <cfRule type="cellIs" dxfId="58" priority="11" operator="greaterThan">
      <formula>$H$22</formula>
    </cfRule>
  </conditionalFormatting>
  <conditionalFormatting sqref="J2:J21">
    <cfRule type="cellIs" dxfId="57" priority="8" operator="lessThan">
      <formula>$J$22</formula>
    </cfRule>
    <cfRule type="cellIs" dxfId="56" priority="9" operator="greaterThan">
      <formula>$J$22</formula>
    </cfRule>
  </conditionalFormatting>
  <conditionalFormatting sqref="L2:L21">
    <cfRule type="cellIs" dxfId="55" priority="5" operator="lessThan">
      <formula>79</formula>
    </cfRule>
    <cfRule type="cellIs" dxfId="54" priority="6" operator="lessThan">
      <formula>$L$22</formula>
    </cfRule>
    <cfRule type="cellIs" dxfId="53" priority="7" operator="greaterThan">
      <formula>$L$22</formula>
    </cfRule>
  </conditionalFormatting>
  <conditionalFormatting sqref="D7:D21">
    <cfRule type="cellIs" dxfId="52" priority="3" operator="lessThan">
      <formula>$D$22</formula>
    </cfRule>
  </conditionalFormatting>
  <conditionalFormatting sqref="F6:F21">
    <cfRule type="cellIs" dxfId="51" priority="2" operator="lessThan">
      <formula>$F$22</formula>
    </cfRule>
  </conditionalFormatting>
  <conditionalFormatting sqref="J2:J10">
    <cfRule type="cellIs" dxfId="50" priority="1" operator="lessThan">
      <formula>$J$22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2"/>
  <sheetViews>
    <sheetView topLeftCell="A32" zoomScale="85" zoomScaleNormal="85" workbookViewId="0">
      <selection activeCell="N49" sqref="N49"/>
    </sheetView>
  </sheetViews>
  <sheetFormatPr defaultColWidth="8.85546875" defaultRowHeight="15" x14ac:dyDescent="0.25"/>
  <cols>
    <col min="1" max="1" width="22.5703125" customWidth="1"/>
    <col min="2" max="2" width="9.28515625" bestFit="1" customWidth="1"/>
    <col min="3" max="3" width="11" hidden="1" customWidth="1"/>
    <col min="5" max="5" width="11" hidden="1" customWidth="1"/>
    <col min="6" max="6" width="9" customWidth="1"/>
    <col min="7" max="7" width="11" hidden="1" customWidth="1"/>
    <col min="9" max="9" width="11" hidden="1" customWidth="1"/>
    <col min="11" max="11" width="11" hidden="1" customWidth="1"/>
    <col min="13" max="13" width="11" hidden="1" customWidth="1"/>
    <col min="14" max="14" width="13" customWidth="1"/>
    <col min="17" max="17" width="16.5703125" customWidth="1"/>
    <col min="18" max="18" width="16.28515625" customWidth="1"/>
    <col min="21" max="21" width="19" customWidth="1"/>
  </cols>
  <sheetData>
    <row r="1" spans="1:24" ht="47.25" customHeight="1" x14ac:dyDescent="0.25">
      <c r="A1" s="11" t="s">
        <v>0</v>
      </c>
      <c r="B1" s="11" t="s">
        <v>24</v>
      </c>
      <c r="C1" s="11"/>
      <c r="D1" s="11" t="s">
        <v>25</v>
      </c>
      <c r="E1" s="11"/>
      <c r="F1" s="11" t="s">
        <v>26</v>
      </c>
      <c r="G1" s="11"/>
      <c r="H1" s="11" t="s">
        <v>27</v>
      </c>
      <c r="I1" s="11"/>
      <c r="J1" s="11" t="s">
        <v>28</v>
      </c>
      <c r="K1" s="11"/>
      <c r="L1" s="11" t="s">
        <v>29</v>
      </c>
      <c r="M1" s="12"/>
      <c r="N1" s="13" t="s">
        <v>30</v>
      </c>
      <c r="P1" s="39" t="s">
        <v>32</v>
      </c>
      <c r="Q1" s="40" t="s">
        <v>33</v>
      </c>
      <c r="R1" s="40" t="s">
        <v>34</v>
      </c>
      <c r="S1" s="40" t="s">
        <v>35</v>
      </c>
      <c r="T1" s="40" t="s">
        <v>36</v>
      </c>
      <c r="U1" s="41" t="s">
        <v>37</v>
      </c>
    </row>
    <row r="2" spans="1:24" x14ac:dyDescent="0.25">
      <c r="A2" s="14">
        <v>1202200021</v>
      </c>
      <c r="B2" s="1">
        <v>74.25</v>
      </c>
      <c r="C2" s="1" t="str">
        <f>IF(B22&lt;B2,"Diatas","Dibawah")</f>
        <v>Dibawah</v>
      </c>
      <c r="D2" s="1">
        <v>72.75</v>
      </c>
      <c r="E2" s="1" t="str">
        <f>IF(D22&lt;D2,"Diatas","Dibawah")</f>
        <v>Dibawah</v>
      </c>
      <c r="F2" s="1">
        <v>0</v>
      </c>
      <c r="G2" s="1" t="str">
        <f>IF(F22&lt;F2,"Diatas","Dibawah")</f>
        <v>Dibawah</v>
      </c>
      <c r="H2" s="1">
        <v>72.5</v>
      </c>
      <c r="I2" s="1" t="str">
        <f>IF(H22&lt;H2,"Diatas","Dibawah")</f>
        <v>Dibawah</v>
      </c>
      <c r="J2" s="1">
        <v>72.5</v>
      </c>
      <c r="K2" s="1" t="str">
        <f>IF(J22&lt;J2,"Diatas","Dibawah")</f>
        <v>Dibawah</v>
      </c>
      <c r="L2" s="1">
        <v>77</v>
      </c>
      <c r="M2" s="1" t="str">
        <f>IF(L22&lt;L2,"Diatas","Dibawah")</f>
        <v>Dibawah</v>
      </c>
      <c r="N2" s="7">
        <f>(15%*B2)+(15%*D2)+(20%*F2)+(20%*H2)+(15%*J2)+(15%*L2)</f>
        <v>58.974999999999994</v>
      </c>
      <c r="P2" s="42">
        <v>1</v>
      </c>
      <c r="Q2" s="16">
        <v>83.01</v>
      </c>
      <c r="R2" s="16">
        <v>9</v>
      </c>
      <c r="S2" s="16">
        <f t="shared" ref="S2:T7" si="0">(Q2)^2</f>
        <v>6890.660100000001</v>
      </c>
      <c r="T2" s="16">
        <f t="shared" si="0"/>
        <v>81</v>
      </c>
      <c r="U2" s="43">
        <f t="shared" ref="U2:U7" si="1">(Q2*R2)</f>
        <v>747.09</v>
      </c>
    </row>
    <row r="3" spans="1:24" x14ac:dyDescent="0.25">
      <c r="A3" s="14">
        <v>1202200022</v>
      </c>
      <c r="B3" s="1">
        <v>70.25</v>
      </c>
      <c r="C3" s="1" t="str">
        <f>IF(B22&lt;B3,"Diatas","Dibawah")</f>
        <v>Dibawah</v>
      </c>
      <c r="D3" s="1">
        <v>81</v>
      </c>
      <c r="E3" s="1" t="str">
        <f>IF(D22&lt;D3,"Diatas","Dibawah")</f>
        <v>Dibawah</v>
      </c>
      <c r="F3" s="1">
        <v>82.25</v>
      </c>
      <c r="G3" s="1" t="str">
        <f>IF(F22&lt;F3,"Diatas","Dibawah")</f>
        <v>Dibawah</v>
      </c>
      <c r="H3" s="1">
        <v>68.5</v>
      </c>
      <c r="I3" s="1" t="str">
        <f>IF(H22&lt;H3,"Diatas","Dibawah")</f>
        <v>Dibawah</v>
      </c>
      <c r="J3" s="1">
        <v>80.25</v>
      </c>
      <c r="K3" s="1" t="str">
        <f>IF(J22&lt;J3,"Diatas","Dibawah")</f>
        <v>Diatas</v>
      </c>
      <c r="L3" s="1">
        <v>81.75</v>
      </c>
      <c r="M3" s="1" t="str">
        <f>IF(L22&lt;L3,"Diatas","Dibawah")</f>
        <v>Dibawah</v>
      </c>
      <c r="N3" s="7">
        <f t="shared" ref="N3:N21" si="2">(15%*B3)+(15%*D3)+(20%*F3)+(20%*H3)+(15%*J3)+(15%*L3)</f>
        <v>77.137500000000003</v>
      </c>
      <c r="P3" s="42">
        <v>2</v>
      </c>
      <c r="Q3" s="16">
        <v>84.262500000000003</v>
      </c>
      <c r="R3" s="16">
        <v>11</v>
      </c>
      <c r="S3" s="16">
        <f t="shared" si="0"/>
        <v>7100.1689062500009</v>
      </c>
      <c r="T3" s="16">
        <f t="shared" si="0"/>
        <v>121</v>
      </c>
      <c r="U3" s="43">
        <f t="shared" si="1"/>
        <v>926.88750000000005</v>
      </c>
    </row>
    <row r="4" spans="1:24" x14ac:dyDescent="0.25">
      <c r="A4" s="14">
        <v>1202200023</v>
      </c>
      <c r="B4" s="1">
        <v>79.75</v>
      </c>
      <c r="C4" s="1" t="str">
        <f>IF(B22&lt;B4,"Diatas","Dibawah")</f>
        <v>Dibawah</v>
      </c>
      <c r="D4" s="1">
        <v>84</v>
      </c>
      <c r="E4" s="1" t="str">
        <f>IF(D22&lt;D4,"Diatas","Dibawah")</f>
        <v>Dibawah</v>
      </c>
      <c r="F4" s="1">
        <v>87</v>
      </c>
      <c r="G4" s="1" t="str">
        <f>IF(F22&lt;F4,"Diatas","Dibawah")</f>
        <v>Diatas</v>
      </c>
      <c r="H4" s="1">
        <v>83</v>
      </c>
      <c r="I4" s="1" t="str">
        <f>IF(H22&lt;H4,"Diatas","Dibawah")</f>
        <v>Dibawah</v>
      </c>
      <c r="J4" s="1">
        <v>83</v>
      </c>
      <c r="K4" s="1" t="str">
        <f>IF(J22&lt;J4,"Diatas","Dibawah")</f>
        <v>Diatas</v>
      </c>
      <c r="L4" s="1">
        <v>87.75</v>
      </c>
      <c r="M4" s="1" t="str">
        <f>IF(L22&lt;L4,"Diatas","Dibawah")</f>
        <v>Diatas</v>
      </c>
      <c r="N4" s="7">
        <f t="shared" si="2"/>
        <v>84.174999999999997</v>
      </c>
      <c r="P4" s="42">
        <v>3</v>
      </c>
      <c r="Q4" s="16">
        <v>82.775000000000006</v>
      </c>
      <c r="R4" s="16">
        <v>7</v>
      </c>
      <c r="S4" s="16">
        <f t="shared" si="0"/>
        <v>6851.7006250000013</v>
      </c>
      <c r="T4" s="16">
        <f t="shared" si="0"/>
        <v>49</v>
      </c>
      <c r="U4" s="43">
        <f t="shared" si="1"/>
        <v>579.42500000000007</v>
      </c>
    </row>
    <row r="5" spans="1:24" x14ac:dyDescent="0.25">
      <c r="A5" s="14">
        <v>1202200024</v>
      </c>
      <c r="B5" s="1">
        <v>95</v>
      </c>
      <c r="C5" s="1" t="str">
        <f>IF(B22&lt;B5,"Diatas","Dibawah")</f>
        <v>Diatas</v>
      </c>
      <c r="D5" s="1">
        <v>90.5</v>
      </c>
      <c r="E5" s="1" t="str">
        <f>IF(D22&lt;D5,"Diatas","Dibawah")</f>
        <v>Diatas</v>
      </c>
      <c r="F5" s="1">
        <v>98.5</v>
      </c>
      <c r="G5" s="1" t="str">
        <f>IF(F22&lt;F5,"Diatas","Dibawah")</f>
        <v>Diatas</v>
      </c>
      <c r="H5" s="1">
        <v>98.5</v>
      </c>
      <c r="I5" s="1" t="str">
        <f>IF(H22&lt;H5,"Diatas","Dibawah")</f>
        <v>Diatas</v>
      </c>
      <c r="J5" s="1">
        <v>92.5</v>
      </c>
      <c r="K5" s="1" t="str">
        <f>IF(J22&lt;J5,"Diatas","Dibawah")</f>
        <v>Diatas</v>
      </c>
      <c r="L5" s="1">
        <v>83.5</v>
      </c>
      <c r="M5" s="1" t="str">
        <f>IF(L22&lt;L5,"Diatas","Dibawah")</f>
        <v>Diatas</v>
      </c>
      <c r="N5" s="7">
        <f t="shared" si="2"/>
        <v>93.625000000000014</v>
      </c>
      <c r="P5" s="42">
        <v>4</v>
      </c>
      <c r="Q5" s="16">
        <v>83.59</v>
      </c>
      <c r="R5" s="16">
        <v>9</v>
      </c>
      <c r="S5" s="16">
        <f t="shared" si="0"/>
        <v>6987.2881000000007</v>
      </c>
      <c r="T5" s="16">
        <f t="shared" si="0"/>
        <v>81</v>
      </c>
      <c r="U5" s="43">
        <f t="shared" si="1"/>
        <v>752.31000000000006</v>
      </c>
    </row>
    <row r="6" spans="1:24" x14ac:dyDescent="0.25">
      <c r="A6" s="14">
        <v>1202200025</v>
      </c>
      <c r="B6" s="1">
        <v>73.75</v>
      </c>
      <c r="C6" s="1" t="str">
        <f>IF(B22&lt;B6,"Diatas","Dibawah")</f>
        <v>Dibawah</v>
      </c>
      <c r="D6" s="1">
        <v>90.5</v>
      </c>
      <c r="E6" s="1" t="str">
        <f>IF(D22&lt;D6,"Diatas","Dibawah")</f>
        <v>Diatas</v>
      </c>
      <c r="F6" s="1">
        <v>86.75</v>
      </c>
      <c r="G6" s="1" t="str">
        <f>IF(F22&lt;F6,"Diatas","Dibawah")</f>
        <v>Diatas</v>
      </c>
      <c r="H6" s="1">
        <v>83.25</v>
      </c>
      <c r="I6" s="1" t="str">
        <f>IF(H22&lt;H6,"Diatas","Dibawah")</f>
        <v>Dibawah</v>
      </c>
      <c r="J6" s="1">
        <v>88.75</v>
      </c>
      <c r="K6" s="1" t="str">
        <f>IF(J22&lt;J6,"Diatas","Dibawah")</f>
        <v>Diatas</v>
      </c>
      <c r="L6" s="1">
        <v>100</v>
      </c>
      <c r="M6" s="1" t="str">
        <f>IF(L22&lt;L6,"Diatas","Dibawah")</f>
        <v>Diatas</v>
      </c>
      <c r="N6" s="7">
        <f t="shared" si="2"/>
        <v>86.95</v>
      </c>
      <c r="P6" s="42">
        <v>5</v>
      </c>
      <c r="Q6" s="16">
        <v>78.0625</v>
      </c>
      <c r="R6" s="16">
        <v>7</v>
      </c>
      <c r="S6" s="16">
        <f t="shared" si="0"/>
        <v>6093.75390625</v>
      </c>
      <c r="T6" s="16">
        <f t="shared" si="0"/>
        <v>49</v>
      </c>
      <c r="U6" s="43">
        <f t="shared" si="1"/>
        <v>546.4375</v>
      </c>
    </row>
    <row r="7" spans="1:24" x14ac:dyDescent="0.25">
      <c r="A7" s="14">
        <v>1202200026</v>
      </c>
      <c r="B7" s="1">
        <v>78</v>
      </c>
      <c r="C7" s="1" t="str">
        <f>IF(B22&lt;B7,"Diatas","Dibawah")</f>
        <v>Dibawah</v>
      </c>
      <c r="D7" s="1">
        <v>89</v>
      </c>
      <c r="E7" s="1" t="str">
        <f>IF(D22&lt;D7,"Diatas","Dibawah")</f>
        <v>Diatas</v>
      </c>
      <c r="F7" s="1">
        <v>85.25</v>
      </c>
      <c r="G7" s="1" t="str">
        <f>IF(F22&lt;F7,"Diatas","Dibawah")</f>
        <v>Diatas</v>
      </c>
      <c r="H7" s="1">
        <v>83</v>
      </c>
      <c r="I7" s="1" t="str">
        <f>IF(H22&lt;H7,"Diatas","Dibawah")</f>
        <v>Dibawah</v>
      </c>
      <c r="J7" s="1">
        <v>83.5</v>
      </c>
      <c r="K7" s="1" t="str">
        <f>IF(J22&lt;J7,"Diatas","Dibawah")</f>
        <v>Diatas</v>
      </c>
      <c r="L7" s="1">
        <v>88</v>
      </c>
      <c r="M7" s="1" t="str">
        <f>IF(L22&lt;L7,"Diatas","Dibawah")</f>
        <v>Diatas</v>
      </c>
      <c r="N7" s="7">
        <f t="shared" si="2"/>
        <v>84.424999999999997</v>
      </c>
      <c r="P7" s="42">
        <v>6</v>
      </c>
      <c r="Q7" s="16">
        <v>82.724999999999994</v>
      </c>
      <c r="R7" s="16">
        <v>8</v>
      </c>
      <c r="S7" s="16">
        <f t="shared" si="0"/>
        <v>6843.4256249999989</v>
      </c>
      <c r="T7" s="16">
        <f t="shared" si="0"/>
        <v>64</v>
      </c>
      <c r="U7" s="43">
        <f t="shared" si="1"/>
        <v>661.8</v>
      </c>
    </row>
    <row r="8" spans="1:24" x14ac:dyDescent="0.25">
      <c r="A8" s="14">
        <v>1202200027</v>
      </c>
      <c r="B8" s="1">
        <v>100</v>
      </c>
      <c r="C8" s="1" t="str">
        <f>IF(B22&lt;B8,"Diatas","Dibawah")</f>
        <v>Diatas</v>
      </c>
      <c r="D8" s="1">
        <v>100</v>
      </c>
      <c r="E8" s="1" t="str">
        <f>IF(D22&lt;D8,"Diatas","Dibawah")</f>
        <v>Diatas</v>
      </c>
      <c r="F8" s="1">
        <v>98.5</v>
      </c>
      <c r="G8" s="1" t="str">
        <f>IF(F22&lt;F8,"Diatas","Dibawah")</f>
        <v>Diatas</v>
      </c>
      <c r="H8" s="1">
        <v>98.5</v>
      </c>
      <c r="I8" s="1" t="str">
        <f>IF(H22&lt;H8,"Diatas","Dibawah")</f>
        <v>Diatas</v>
      </c>
      <c r="J8" s="1">
        <v>97</v>
      </c>
      <c r="K8" s="1" t="str">
        <f>IF(J22&lt;J8,"Diatas","Dibawah")</f>
        <v>Diatas</v>
      </c>
      <c r="L8" s="1">
        <v>100</v>
      </c>
      <c r="M8" s="1" t="str">
        <f>IF(L22&lt;L8,"Diatas","Dibawah")</f>
        <v>Diatas</v>
      </c>
      <c r="N8" s="7">
        <f t="shared" si="2"/>
        <v>98.95</v>
      </c>
      <c r="P8" s="44" t="s">
        <v>38</v>
      </c>
      <c r="Q8" s="45">
        <f>SUM(Q2:Q7)</f>
        <v>494.42500000000007</v>
      </c>
      <c r="R8" s="46">
        <f>SUM(R2:R7)</f>
        <v>51</v>
      </c>
      <c r="S8" s="46">
        <f>SUM(S2:S7)</f>
        <v>40766.997262500001</v>
      </c>
      <c r="T8" s="46">
        <f>SUM(T2:T7)</f>
        <v>445</v>
      </c>
      <c r="U8" s="47">
        <f>SUM(U2:U7)</f>
        <v>4213.95</v>
      </c>
    </row>
    <row r="9" spans="1:24" x14ac:dyDescent="0.25">
      <c r="A9" s="14">
        <v>1202200028</v>
      </c>
      <c r="B9" s="1">
        <v>85</v>
      </c>
      <c r="C9" s="1" t="str">
        <f>IF(B22&lt;B9,"Diatas","Dibawah")</f>
        <v>Diatas</v>
      </c>
      <c r="D9" s="1">
        <v>96.5</v>
      </c>
      <c r="E9" s="1" t="str">
        <f>IF(D22&lt;D9,"Diatas","Dibawah")</f>
        <v>Diatas</v>
      </c>
      <c r="F9" s="1">
        <v>98.5</v>
      </c>
      <c r="G9" s="1" t="str">
        <f>IF(F22&lt;F9,"Diatas","Dibawah")</f>
        <v>Diatas</v>
      </c>
      <c r="H9" s="1">
        <v>100</v>
      </c>
      <c r="I9" s="1" t="str">
        <f>IF(H22&lt;H9,"Diatas","Dibawah")</f>
        <v>Diatas</v>
      </c>
      <c r="J9" s="1">
        <v>95.5</v>
      </c>
      <c r="K9" s="1" t="str">
        <f>IF(J22&lt;J9,"Diatas","Dibawah")</f>
        <v>Diatas</v>
      </c>
      <c r="L9" s="1">
        <v>95.25</v>
      </c>
      <c r="M9" s="1" t="str">
        <f>IF(L22&lt;L9,"Diatas","Dibawah")</f>
        <v>Diatas</v>
      </c>
      <c r="N9" s="7">
        <f t="shared" si="2"/>
        <v>95.537500000000009</v>
      </c>
    </row>
    <row r="10" spans="1:24" x14ac:dyDescent="0.25">
      <c r="A10" s="14">
        <v>1202200029</v>
      </c>
      <c r="B10" s="1">
        <v>83.5</v>
      </c>
      <c r="C10" s="1" t="str">
        <f>IF(B22&lt;B10,"Diatas","Dibawah")</f>
        <v>Diatas</v>
      </c>
      <c r="D10" s="1">
        <v>79.5</v>
      </c>
      <c r="E10" s="1" t="str">
        <f>IF(D22&lt;D10,"Diatas","Dibawah")</f>
        <v>Dibawah</v>
      </c>
      <c r="F10" s="1">
        <v>73.5</v>
      </c>
      <c r="G10" s="1" t="str">
        <f>IF(F22&lt;F10,"Diatas","Dibawah")</f>
        <v>Dibawah</v>
      </c>
      <c r="H10" s="1">
        <v>83</v>
      </c>
      <c r="I10" s="1" t="str">
        <f>IF(H22&lt;H10,"Diatas","Dibawah")</f>
        <v>Dibawah</v>
      </c>
      <c r="J10" s="1">
        <v>79.5</v>
      </c>
      <c r="K10" s="1" t="str">
        <f>IF(J22&lt;J10,"Diatas","Dibawah")</f>
        <v>Diatas</v>
      </c>
      <c r="L10" s="1">
        <v>87.25</v>
      </c>
      <c r="M10" s="1" t="str">
        <f>IF(L22&lt;L10,"Diatas","Dibawah")</f>
        <v>Diatas</v>
      </c>
      <c r="N10" s="7">
        <f t="shared" si="2"/>
        <v>80.762500000000003</v>
      </c>
      <c r="P10" s="58" t="s">
        <v>41</v>
      </c>
      <c r="Q10" s="59"/>
      <c r="R10" s="59"/>
      <c r="S10" s="59"/>
      <c r="T10" s="60"/>
      <c r="U10" s="24"/>
      <c r="V10" s="16"/>
      <c r="W10" s="16"/>
      <c r="X10" s="9"/>
    </row>
    <row r="11" spans="1:24" x14ac:dyDescent="0.25">
      <c r="A11" s="14">
        <v>1202200030</v>
      </c>
      <c r="B11" s="1">
        <v>86.75</v>
      </c>
      <c r="C11" s="1" t="str">
        <f>IF(B22&lt;B11,"Diatas","Dibawah")</f>
        <v>Diatas</v>
      </c>
      <c r="D11" s="1">
        <v>90.5</v>
      </c>
      <c r="E11" s="1" t="str">
        <f>IF(D22&lt;D11,"Diatas","Dibawah")</f>
        <v>Diatas</v>
      </c>
      <c r="F11" s="1">
        <v>82</v>
      </c>
      <c r="G11" s="1" t="str">
        <f>IF(F22&lt;F11,"Diatas","Dibawah")</f>
        <v>Dibawah</v>
      </c>
      <c r="H11" s="1">
        <v>88</v>
      </c>
      <c r="I11" s="1" t="str">
        <f>IF(H22&lt;H11,"Diatas","Dibawah")</f>
        <v>Diatas</v>
      </c>
      <c r="J11" s="1">
        <v>81</v>
      </c>
      <c r="K11" s="1" t="str">
        <f>IF(J22&lt;J11,"Diatas","Dibawah")</f>
        <v>Diatas</v>
      </c>
      <c r="L11" s="1">
        <v>91.25</v>
      </c>
      <c r="M11" s="1" t="str">
        <f>IF(L22&lt;L11,"Diatas","Dibawah")</f>
        <v>Diatas</v>
      </c>
      <c r="N11" s="7">
        <f t="shared" si="2"/>
        <v>86.424999999999997</v>
      </c>
      <c r="P11" s="61" t="s">
        <v>42</v>
      </c>
      <c r="Q11" s="25"/>
      <c r="R11" s="16"/>
      <c r="S11" s="16"/>
      <c r="T11" s="43"/>
      <c r="U11" s="16"/>
      <c r="V11" s="16"/>
      <c r="W11" s="16"/>
      <c r="X11" s="9"/>
    </row>
    <row r="12" spans="1:24" x14ac:dyDescent="0.25">
      <c r="A12" s="14">
        <v>1202200031</v>
      </c>
      <c r="B12" s="1">
        <v>81.75</v>
      </c>
      <c r="C12" s="1" t="str">
        <f>IF(B22&lt;B12,"Diatas","Dibawah")</f>
        <v>Dibawah</v>
      </c>
      <c r="D12" s="1">
        <v>79.5</v>
      </c>
      <c r="E12" s="1" t="str">
        <f>IF(D22&lt;D12,"Diatas","Dibawah")</f>
        <v>Dibawah</v>
      </c>
      <c r="F12" s="1">
        <v>66.25</v>
      </c>
      <c r="G12" s="1" t="str">
        <f>IF(F22&lt;F12,"Diatas","Dibawah")</f>
        <v>Dibawah</v>
      </c>
      <c r="H12" s="1">
        <v>79.75</v>
      </c>
      <c r="I12" s="1" t="str">
        <f>IF(H22&lt;H12,"Diatas","Dibawah")</f>
        <v>Dibawah</v>
      </c>
      <c r="J12" s="1">
        <v>72.75</v>
      </c>
      <c r="K12" s="1" t="str">
        <f>IF(J22&lt;J12,"Diatas","Dibawah")</f>
        <v>Dibawah</v>
      </c>
      <c r="L12" s="1">
        <v>80.25</v>
      </c>
      <c r="M12" s="1" t="str">
        <f>IF(L22&lt;L12,"Diatas","Dibawah")</f>
        <v>Dibawah</v>
      </c>
      <c r="N12" s="7">
        <f t="shared" si="2"/>
        <v>76.337499999999991</v>
      </c>
      <c r="P12" s="62"/>
      <c r="Q12" s="38"/>
      <c r="R12" s="38"/>
      <c r="S12" s="30"/>
      <c r="T12" s="63"/>
      <c r="U12" s="23"/>
      <c r="V12" s="16"/>
      <c r="W12" s="16"/>
      <c r="X12" s="9"/>
    </row>
    <row r="13" spans="1:24" x14ac:dyDescent="0.25">
      <c r="A13" s="14">
        <v>1202200032</v>
      </c>
      <c r="B13" s="1">
        <v>85.25</v>
      </c>
      <c r="C13" s="1" t="str">
        <f>IF(B22&lt;B13,"Diatas","Dibawah")</f>
        <v>Diatas</v>
      </c>
      <c r="D13" s="1">
        <v>90.25</v>
      </c>
      <c r="E13" s="1" t="str">
        <f>IF(D22&lt;D13,"Diatas","Dibawah")</f>
        <v>Diatas</v>
      </c>
      <c r="F13" s="1">
        <v>77.5</v>
      </c>
      <c r="G13" s="1" t="str">
        <f>IF(F22&lt;F13,"Diatas","Dibawah")</f>
        <v>Dibawah</v>
      </c>
      <c r="H13" s="1">
        <v>87.5</v>
      </c>
      <c r="I13" s="1" t="str">
        <f>IF(H22&lt;H13,"Diatas","Dibawah")</f>
        <v>Diatas</v>
      </c>
      <c r="J13" s="1">
        <v>71</v>
      </c>
      <c r="K13" s="1" t="str">
        <f>IF(J22&lt;J13,"Diatas","Dibawah")</f>
        <v>Dibawah</v>
      </c>
      <c r="L13" s="1">
        <v>92.25</v>
      </c>
      <c r="M13" s="1" t="str">
        <f>IF(L22&lt;L13,"Diatas","Dibawah")</f>
        <v>Diatas</v>
      </c>
      <c r="N13" s="7">
        <f t="shared" si="2"/>
        <v>83.812500000000014</v>
      </c>
      <c r="P13" s="62"/>
      <c r="Q13" s="38"/>
      <c r="R13" s="38"/>
      <c r="S13" s="15"/>
      <c r="T13" s="52"/>
      <c r="U13" s="15"/>
      <c r="V13" s="16"/>
      <c r="W13" s="16"/>
      <c r="X13" s="9"/>
    </row>
    <row r="14" spans="1:24" x14ac:dyDescent="0.25">
      <c r="A14" s="14">
        <v>1202200033</v>
      </c>
      <c r="B14" s="1">
        <v>82</v>
      </c>
      <c r="C14" s="1" t="str">
        <f>IF(B22&lt;B14,"Diatas","Dibawah")</f>
        <v>Dibawah</v>
      </c>
      <c r="D14" s="1">
        <v>80</v>
      </c>
      <c r="E14" s="1" t="str">
        <f>IF(D22&lt;D14,"Diatas","Dibawah")</f>
        <v>Dibawah</v>
      </c>
      <c r="F14" s="1">
        <v>92</v>
      </c>
      <c r="G14" s="1" t="str">
        <f>IF(F22&lt;F14,"Diatas","Dibawah")</f>
        <v>Diatas</v>
      </c>
      <c r="H14" s="1">
        <v>85</v>
      </c>
      <c r="I14" s="1" t="str">
        <f>IF(H22&lt;H14,"Diatas","Dibawah")</f>
        <v>Diatas</v>
      </c>
      <c r="J14" s="1">
        <v>0</v>
      </c>
      <c r="K14" s="1" t="str">
        <f>IF(J22&lt;J14,"Diatas","Dibawah")</f>
        <v>Dibawah</v>
      </c>
      <c r="L14" s="1">
        <v>71.75</v>
      </c>
      <c r="M14" s="1" t="str">
        <f>IF(L22&lt;L14,"Diatas","Dibawah")</f>
        <v>Dibawah</v>
      </c>
      <c r="N14" s="7">
        <f t="shared" si="2"/>
        <v>70.462500000000006</v>
      </c>
      <c r="P14" s="64"/>
      <c r="Q14" s="65"/>
      <c r="R14" s="65"/>
      <c r="S14" s="15"/>
      <c r="T14" s="52"/>
      <c r="U14" s="15"/>
      <c r="V14" s="16"/>
      <c r="W14" s="16"/>
      <c r="X14" s="9"/>
    </row>
    <row r="15" spans="1:24" x14ac:dyDescent="0.25">
      <c r="A15" s="14">
        <v>1202200034</v>
      </c>
      <c r="B15" s="1">
        <v>88.75</v>
      </c>
      <c r="C15" s="1" t="str">
        <f>IF(B22&lt;B15,"Diatas","Dibawah")</f>
        <v>Diatas</v>
      </c>
      <c r="D15" s="1">
        <v>75</v>
      </c>
      <c r="E15" s="1" t="str">
        <f>IF(D22&lt;D15,"Diatas","Dibawah")</f>
        <v>Dibawah</v>
      </c>
      <c r="F15" s="1">
        <v>88</v>
      </c>
      <c r="G15" s="1" t="str">
        <f>IF(F22&lt;F15,"Diatas","Dibawah")</f>
        <v>Diatas</v>
      </c>
      <c r="H15" s="1">
        <v>90.5</v>
      </c>
      <c r="I15" s="1" t="str">
        <f>IF(H22&lt;H15,"Diatas","Dibawah")</f>
        <v>Diatas</v>
      </c>
      <c r="J15" s="1">
        <v>77.25</v>
      </c>
      <c r="K15" s="1" t="str">
        <f>IF(J22&lt;J15,"Diatas","Dibawah")</f>
        <v>Dibawah</v>
      </c>
      <c r="L15" s="1">
        <v>83.75</v>
      </c>
      <c r="M15" s="1" t="str">
        <f>IF(L22&lt;L15,"Diatas","Dibawah")</f>
        <v>Diatas</v>
      </c>
      <c r="N15" s="7">
        <f t="shared" si="2"/>
        <v>84.412500000000009</v>
      </c>
      <c r="P15" s="66"/>
      <c r="Q15" s="16"/>
      <c r="R15" s="16"/>
      <c r="S15" s="15"/>
      <c r="T15" s="52"/>
      <c r="U15" s="15"/>
      <c r="V15" s="16"/>
      <c r="W15" s="16"/>
    </row>
    <row r="16" spans="1:24" x14ac:dyDescent="0.25">
      <c r="A16" s="14">
        <v>1202200035</v>
      </c>
      <c r="B16" s="1">
        <v>90.5</v>
      </c>
      <c r="C16" s="1" t="str">
        <f>IF(B22&lt;B16,"Diatas","Dibawah")</f>
        <v>Diatas</v>
      </c>
      <c r="D16" s="1">
        <v>96.5</v>
      </c>
      <c r="E16" s="1" t="str">
        <f>IF(D22&lt;D16,"Diatas","Dibawah")</f>
        <v>Diatas</v>
      </c>
      <c r="F16" s="1">
        <v>98.5</v>
      </c>
      <c r="G16" s="1" t="str">
        <f>IF(F22&lt;F16,"Diatas","Dibawah")</f>
        <v>Diatas</v>
      </c>
      <c r="H16" s="1">
        <v>100</v>
      </c>
      <c r="I16" s="1" t="str">
        <f>IF(H22&lt;H16,"Diatas","Dibawah")</f>
        <v>Diatas</v>
      </c>
      <c r="J16" s="1">
        <v>98.5</v>
      </c>
      <c r="K16" s="1" t="str">
        <f>IF(J22&lt;J16,"Diatas","Dibawah")</f>
        <v>Diatas</v>
      </c>
      <c r="L16" s="1">
        <v>97</v>
      </c>
      <c r="M16" s="1" t="str">
        <f>IF(L22&lt;L16,"Diatas","Dibawah")</f>
        <v>Diatas</v>
      </c>
      <c r="N16" s="7">
        <f t="shared" si="2"/>
        <v>97.075000000000003</v>
      </c>
      <c r="P16" s="67" t="s">
        <v>43</v>
      </c>
      <c r="Q16" s="26"/>
      <c r="R16" s="16"/>
      <c r="S16" s="16"/>
      <c r="T16" s="43"/>
      <c r="U16" s="16"/>
      <c r="V16" s="16"/>
      <c r="W16" s="16"/>
    </row>
    <row r="17" spans="1:25" x14ac:dyDescent="0.25">
      <c r="A17" s="14">
        <v>1202200036</v>
      </c>
      <c r="B17" s="1">
        <v>87.25</v>
      </c>
      <c r="C17" s="1" t="str">
        <f>IF(B22&lt;B17,"Diatas","Dibawah")</f>
        <v>Diatas</v>
      </c>
      <c r="D17" s="1">
        <v>80</v>
      </c>
      <c r="E17" s="1" t="str">
        <f>IF(D22&lt;D17,"Diatas","Dibawah")</f>
        <v>Dibawah</v>
      </c>
      <c r="F17" s="1">
        <v>93</v>
      </c>
      <c r="G17" s="1" t="str">
        <f>IF(F22&lt;F17,"Diatas","Dibawah")</f>
        <v>Diatas</v>
      </c>
      <c r="H17" s="1">
        <v>89</v>
      </c>
      <c r="I17" s="1" t="str">
        <f>IF(H22&lt;H17,"Diatas","Dibawah")</f>
        <v>Diatas</v>
      </c>
      <c r="J17" s="1">
        <v>86</v>
      </c>
      <c r="K17" s="1" t="str">
        <f>IF(J22&lt;J17,"Diatas","Dibawah")</f>
        <v>Diatas</v>
      </c>
      <c r="L17" s="1">
        <v>78.5</v>
      </c>
      <c r="M17" s="1" t="str">
        <f>IF(L22&lt;L17,"Diatas","Dibawah")</f>
        <v>Dibawah</v>
      </c>
      <c r="N17" s="7">
        <f t="shared" si="2"/>
        <v>86.162500000000009</v>
      </c>
      <c r="P17" s="62"/>
      <c r="Q17" s="38"/>
      <c r="R17" s="38"/>
      <c r="S17" s="30"/>
      <c r="T17" s="63"/>
      <c r="U17" s="23"/>
      <c r="V17" s="23"/>
      <c r="W17" s="23"/>
    </row>
    <row r="18" spans="1:25" x14ac:dyDescent="0.25">
      <c r="A18" s="14">
        <v>1202200037</v>
      </c>
      <c r="B18" s="1">
        <v>85</v>
      </c>
      <c r="C18" s="1" t="str">
        <f>IF(B22&lt;B18,"Diatas","Dibawah")</f>
        <v>Diatas</v>
      </c>
      <c r="D18" s="1">
        <v>77.75</v>
      </c>
      <c r="E18" s="1" t="str">
        <f>IF(D22&lt;D18,"Diatas","Dibawah")</f>
        <v>Dibawah</v>
      </c>
      <c r="F18" s="1">
        <v>91.75</v>
      </c>
      <c r="G18" s="1" t="str">
        <f>IF(F22&lt;F18,"Diatas","Dibawah")</f>
        <v>Diatas</v>
      </c>
      <c r="H18" s="1">
        <v>85.25</v>
      </c>
      <c r="I18" s="1" t="str">
        <f>IF(H22&lt;H18,"Diatas","Dibawah")</f>
        <v>Diatas</v>
      </c>
      <c r="J18" s="1">
        <v>87.25</v>
      </c>
      <c r="K18" s="1" t="str">
        <f>IF(J22&lt;J18,"Diatas","Dibawah")</f>
        <v>Diatas</v>
      </c>
      <c r="L18" s="1">
        <v>88.5</v>
      </c>
      <c r="M18" s="1" t="str">
        <f>IF(L22&lt;L18,"Diatas","Dibawah")</f>
        <v>Diatas</v>
      </c>
      <c r="N18" s="7">
        <f t="shared" si="2"/>
        <v>86.175000000000011</v>
      </c>
      <c r="P18" s="62"/>
      <c r="Q18" s="38"/>
      <c r="R18" s="38"/>
      <c r="S18" s="15"/>
      <c r="T18" s="52"/>
      <c r="U18" s="15"/>
      <c r="V18" s="15"/>
      <c r="W18" s="15"/>
      <c r="X18" s="15"/>
      <c r="Y18" s="16"/>
    </row>
    <row r="19" spans="1:25" x14ac:dyDescent="0.25">
      <c r="A19" s="14">
        <v>1202200038</v>
      </c>
      <c r="B19" s="1">
        <v>76.25</v>
      </c>
      <c r="C19" s="1" t="str">
        <f>IF(B22&lt;B19,"Diatas","Dibawah")</f>
        <v>Dibawah</v>
      </c>
      <c r="D19" s="1">
        <v>75.5</v>
      </c>
      <c r="E19" s="1" t="str">
        <f>IF(D22&lt;D19,"Diatas","Dibawah")</f>
        <v>Dibawah</v>
      </c>
      <c r="F19" s="1">
        <v>90.25</v>
      </c>
      <c r="G19" s="1" t="str">
        <f>IF(F22&lt;F19,"Diatas","Dibawah")</f>
        <v>Diatas</v>
      </c>
      <c r="H19" s="1">
        <v>45.55</v>
      </c>
      <c r="I19" s="1" t="str">
        <f>IF(H22&lt;H19,"Diatas","Dibawah")</f>
        <v>Dibawah</v>
      </c>
      <c r="J19" s="1">
        <v>63.25</v>
      </c>
      <c r="K19" s="1" t="str">
        <f>IF(J22&lt;J19,"Diatas","Dibawah")</f>
        <v>Dibawah</v>
      </c>
      <c r="L19" s="1">
        <v>80.25</v>
      </c>
      <c r="M19" s="1" t="str">
        <f>IF(L22&lt;L19,"Diatas","Dibawah")</f>
        <v>Dibawah</v>
      </c>
      <c r="N19" s="7">
        <f t="shared" si="2"/>
        <v>71.447499999999991</v>
      </c>
      <c r="P19" s="68"/>
      <c r="Q19" s="69"/>
      <c r="R19" s="69"/>
      <c r="S19" s="70"/>
      <c r="T19" s="71"/>
      <c r="U19" s="15"/>
      <c r="V19" s="15"/>
      <c r="W19" s="15"/>
      <c r="X19" s="15"/>
      <c r="Y19" s="16"/>
    </row>
    <row r="20" spans="1:25" x14ac:dyDescent="0.25">
      <c r="A20" s="14">
        <v>1202200039</v>
      </c>
      <c r="B20" s="1">
        <v>67.75</v>
      </c>
      <c r="C20" s="1" t="str">
        <f>IF(B22&lt;B20,"Diatas","Dibawah")</f>
        <v>Dibawah</v>
      </c>
      <c r="D20" s="1">
        <v>70</v>
      </c>
      <c r="E20" s="1" t="str">
        <f>IF(D22&lt;D20,"Diatas","Dibawah")</f>
        <v>Dibawah</v>
      </c>
      <c r="F20" s="1">
        <v>77.25</v>
      </c>
      <c r="G20" s="1" t="str">
        <f>IF(F22&lt;F20,"Diatas","Dibawah")</f>
        <v>Dibawah</v>
      </c>
      <c r="H20" s="1">
        <v>65.25</v>
      </c>
      <c r="I20" s="1" t="str">
        <f>IF(H22&lt;H20,"Diatas","Dibawah")</f>
        <v>Dibawah</v>
      </c>
      <c r="J20" s="1">
        <v>72</v>
      </c>
      <c r="K20" s="1" t="str">
        <f>IF(J22&lt;J20,"Diatas","Dibawah")</f>
        <v>Dibawah</v>
      </c>
      <c r="L20" s="1">
        <v>81.5</v>
      </c>
      <c r="M20" s="1" t="str">
        <f>IF(L22&lt;L20,"Diatas","Dibawah")</f>
        <v>Dibawah</v>
      </c>
      <c r="N20" s="7">
        <f t="shared" si="2"/>
        <v>72.1875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14">
        <v>1202200040</v>
      </c>
      <c r="B21" s="1">
        <v>89.45</v>
      </c>
      <c r="C21" s="1" t="str">
        <f>IF(B22&lt;B21,"Diatas","Dibawah")</f>
        <v>Diatas</v>
      </c>
      <c r="D21" s="1">
        <v>86.5</v>
      </c>
      <c r="E21" s="1" t="str">
        <f>IF(D22&lt;D21,"Diatas","Dibawah")</f>
        <v>Diatas</v>
      </c>
      <c r="F21" s="1">
        <v>88.75</v>
      </c>
      <c r="G21" s="1" t="str">
        <f>IF(F22&lt;F21,"Diatas","Dibawah")</f>
        <v>Diatas</v>
      </c>
      <c r="H21" s="1">
        <v>85.75</v>
      </c>
      <c r="I21" s="1" t="str">
        <f>IF(H22&lt;H21,"Diatas","Dibawah")</f>
        <v>Diatas</v>
      </c>
      <c r="J21" s="1">
        <v>79.75</v>
      </c>
      <c r="K21" s="1" t="str">
        <f>IF(J22&lt;J21,"Diatas","Dibawah")</f>
        <v>Diatas</v>
      </c>
      <c r="L21" s="1">
        <v>9</v>
      </c>
      <c r="M21" s="1" t="str">
        <f>IF(L22&lt;L21,"Diatas","Dibawah")</f>
        <v>Dibawah</v>
      </c>
      <c r="N21" s="7">
        <f t="shared" si="2"/>
        <v>74.605000000000004</v>
      </c>
      <c r="P21" s="58" t="s">
        <v>44</v>
      </c>
      <c r="Q21" s="59"/>
      <c r="R21" s="60"/>
      <c r="S21" s="16"/>
      <c r="T21" s="16"/>
      <c r="U21" s="16"/>
      <c r="V21" s="16"/>
      <c r="W21" s="16"/>
      <c r="X21" s="16"/>
      <c r="Y21" s="16"/>
    </row>
    <row r="22" spans="1:25" ht="18.75" x14ac:dyDescent="0.25">
      <c r="A22" s="28" t="s">
        <v>45</v>
      </c>
      <c r="B22" s="28">
        <f t="shared" ref="B22:N22" si="3">AVERAGE(B2:B21)</f>
        <v>83.01</v>
      </c>
      <c r="D22" s="28">
        <f t="shared" si="3"/>
        <v>84.262500000000003</v>
      </c>
      <c r="F22" s="28">
        <f t="shared" si="3"/>
        <v>82.775000000000006</v>
      </c>
      <c r="H22" s="28">
        <f t="shared" si="3"/>
        <v>83.59</v>
      </c>
      <c r="J22" s="28">
        <f t="shared" si="3"/>
        <v>78.0625</v>
      </c>
      <c r="L22" s="28">
        <f t="shared" si="3"/>
        <v>82.724999999999994</v>
      </c>
      <c r="N22" s="28">
        <f t="shared" si="3"/>
        <v>82.481999999999999</v>
      </c>
      <c r="P22" s="74" t="s">
        <v>39</v>
      </c>
      <c r="Q22" s="36"/>
      <c r="R22" s="75"/>
      <c r="S22" s="16"/>
      <c r="T22" s="16"/>
      <c r="U22" s="16"/>
      <c r="V22" s="16"/>
      <c r="W22" s="16"/>
      <c r="X22" s="16"/>
      <c r="Y22" s="16"/>
    </row>
    <row r="23" spans="1:25" ht="15" customHeight="1" x14ac:dyDescent="0.25">
      <c r="A23" s="29" t="s">
        <v>56</v>
      </c>
      <c r="B23" s="28">
        <f>COUNTIF(C2:C21,"Dibawah")</f>
        <v>9</v>
      </c>
      <c r="D23" s="28">
        <f>COUNTIF(E2:E21,"Dibawah")</f>
        <v>11</v>
      </c>
      <c r="F23" s="28">
        <f>COUNTIF(G2:G21,"Dibawah")</f>
        <v>7</v>
      </c>
      <c r="H23" s="28">
        <f>COUNTIF(I2:I21,"Dibawah")</f>
        <v>9</v>
      </c>
      <c r="J23" s="28">
        <f>COUNTIF(K2:K21,"Dibawah")</f>
        <v>7</v>
      </c>
      <c r="L23" s="28">
        <f>COUNTIF(M2:M21,"Dibawah")</f>
        <v>8</v>
      </c>
      <c r="P23" s="76" t="s">
        <v>48</v>
      </c>
      <c r="Q23" s="35"/>
      <c r="R23" s="77"/>
      <c r="S23" s="16"/>
      <c r="T23" s="16"/>
      <c r="U23" s="16"/>
      <c r="V23" s="16"/>
      <c r="W23" s="16"/>
      <c r="X23" s="16"/>
      <c r="Y23" s="16"/>
    </row>
    <row r="24" spans="1:25" x14ac:dyDescent="0.25">
      <c r="P24" s="78" t="s">
        <v>46</v>
      </c>
      <c r="Q24" s="37"/>
      <c r="R24" s="79"/>
      <c r="S24" s="16"/>
      <c r="T24" s="16"/>
      <c r="U24" s="16"/>
      <c r="V24" s="16"/>
      <c r="W24" s="16"/>
      <c r="X24" s="16"/>
      <c r="Y24" s="16"/>
    </row>
    <row r="25" spans="1:25" ht="15" customHeight="1" x14ac:dyDescent="0.25">
      <c r="P25" s="80" t="s">
        <v>49</v>
      </c>
      <c r="Q25" s="81"/>
      <c r="R25" s="82"/>
      <c r="Y25" s="16"/>
    </row>
    <row r="33" spans="1:21" ht="30" x14ac:dyDescent="0.25">
      <c r="P33" s="39" t="s">
        <v>32</v>
      </c>
      <c r="Q33" s="40" t="s">
        <v>33</v>
      </c>
      <c r="R33" s="48" t="s">
        <v>57</v>
      </c>
      <c r="S33" s="48" t="s">
        <v>59</v>
      </c>
      <c r="T33" s="49" t="s">
        <v>60</v>
      </c>
      <c r="U33" s="50" t="s">
        <v>62</v>
      </c>
    </row>
    <row r="34" spans="1:21" x14ac:dyDescent="0.25">
      <c r="P34" s="42">
        <v>1</v>
      </c>
      <c r="Q34" s="16">
        <v>83.01</v>
      </c>
      <c r="R34" s="16"/>
      <c r="S34" s="16"/>
      <c r="T34" s="16"/>
      <c r="U34" s="43"/>
    </row>
    <row r="35" spans="1:21" x14ac:dyDescent="0.25">
      <c r="P35" s="42">
        <v>2</v>
      </c>
      <c r="Q35" s="16">
        <v>84.262500000000003</v>
      </c>
      <c r="R35" s="16"/>
      <c r="S35" s="16"/>
      <c r="T35" s="16"/>
      <c r="U35" s="43"/>
    </row>
    <row r="36" spans="1:21" x14ac:dyDescent="0.25">
      <c r="P36" s="42">
        <v>3</v>
      </c>
      <c r="Q36" s="16">
        <v>82.775000000000006</v>
      </c>
      <c r="R36" s="16"/>
      <c r="S36" s="16"/>
      <c r="T36" s="16"/>
      <c r="U36" s="43"/>
    </row>
    <row r="37" spans="1:21" x14ac:dyDescent="0.25">
      <c r="P37" s="42">
        <v>4</v>
      </c>
      <c r="Q37" s="16">
        <v>83.59</v>
      </c>
      <c r="R37" s="32">
        <f>SUM(Q34:Q36)/3</f>
        <v>83.349166666666676</v>
      </c>
      <c r="S37" s="31">
        <f>Q37-R37</f>
        <v>0.24083333333332746</v>
      </c>
      <c r="T37" s="31">
        <v>0.24082999999999999</v>
      </c>
      <c r="U37" s="51">
        <f>T37*T37</f>
        <v>5.7999088899999995E-2</v>
      </c>
    </row>
    <row r="38" spans="1:21" x14ac:dyDescent="0.25">
      <c r="P38" s="42">
        <v>5</v>
      </c>
      <c r="Q38" s="16">
        <v>78.0625</v>
      </c>
      <c r="R38" s="32">
        <f t="shared" ref="R38:R40" si="4">SUM(Q35:Q37)/3</f>
        <v>83.542500000000004</v>
      </c>
      <c r="S38" s="31">
        <f t="shared" ref="S38:S39" si="5">Q38-R38</f>
        <v>-5.480000000000004</v>
      </c>
      <c r="T38" s="15">
        <v>5.48</v>
      </c>
      <c r="U38" s="51">
        <f t="shared" ref="U38:U39" si="6">T38*T38</f>
        <v>30.030400000000004</v>
      </c>
    </row>
    <row r="39" spans="1:21" x14ac:dyDescent="0.25">
      <c r="P39" s="42">
        <v>6</v>
      </c>
      <c r="Q39" s="16">
        <v>82.724999999999994</v>
      </c>
      <c r="R39" s="32">
        <f t="shared" si="4"/>
        <v>81.475833333333341</v>
      </c>
      <c r="S39" s="31">
        <f t="shared" si="5"/>
        <v>1.2491666666666532</v>
      </c>
      <c r="T39" s="15">
        <v>1.2491699999999999</v>
      </c>
      <c r="U39" s="51">
        <f t="shared" si="6"/>
        <v>1.5604256888999997</v>
      </c>
    </row>
    <row r="40" spans="1:21" ht="20.25" customHeight="1" x14ac:dyDescent="0.25">
      <c r="P40" s="53" t="s">
        <v>61</v>
      </c>
      <c r="Q40" s="21"/>
      <c r="R40" s="32">
        <f t="shared" si="4"/>
        <v>81.459166666666661</v>
      </c>
      <c r="S40" s="15"/>
      <c r="T40" s="15"/>
      <c r="U40" s="52"/>
    </row>
    <row r="41" spans="1:21" ht="21.75" customHeight="1" x14ac:dyDescent="0.25">
      <c r="P41" s="54" t="s">
        <v>58</v>
      </c>
      <c r="Q41" s="16"/>
      <c r="R41" s="16"/>
      <c r="S41" s="16"/>
      <c r="T41" s="15">
        <f>SUM(T37:T39)/3</f>
        <v>2.3233333333333337</v>
      </c>
      <c r="U41" s="43"/>
    </row>
    <row r="42" spans="1:21" ht="21.75" customHeight="1" x14ac:dyDescent="0.25">
      <c r="P42" s="55" t="s">
        <v>63</v>
      </c>
      <c r="Q42" s="56"/>
      <c r="R42" s="56"/>
      <c r="S42" s="56"/>
      <c r="T42" s="56"/>
      <c r="U42" s="57">
        <f>SUM(U37:U39)/3</f>
        <v>10.549608259266668</v>
      </c>
    </row>
    <row r="45" spans="1:21" ht="20.25" customHeight="1" x14ac:dyDescent="0.25"/>
    <row r="46" spans="1:21" ht="21" customHeight="1" x14ac:dyDescent="0.25">
      <c r="A46" s="83" t="s">
        <v>64</v>
      </c>
      <c r="B46" s="84" t="s">
        <v>73</v>
      </c>
      <c r="C46" s="84"/>
      <c r="D46" s="84"/>
      <c r="E46" s="84"/>
      <c r="F46" s="84"/>
      <c r="G46" s="84"/>
      <c r="H46" s="84"/>
      <c r="I46" s="84"/>
      <c r="J46" s="84"/>
      <c r="K46" s="84"/>
      <c r="L46" s="84"/>
    </row>
    <row r="47" spans="1:21" x14ac:dyDescent="0.25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21" x14ac:dyDescent="0.25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2:12" x14ac:dyDescent="0.25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  <row r="50" spans="2:12" x14ac:dyDescent="0.25"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</row>
    <row r="51" spans="2:12" x14ac:dyDescent="0.25"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</row>
    <row r="52" spans="2:12" x14ac:dyDescent="0.25">
      <c r="B52" s="84"/>
      <c r="C52" s="84"/>
      <c r="D52" s="84"/>
      <c r="E52" s="84"/>
      <c r="F52" s="84"/>
      <c r="G52" s="84"/>
      <c r="H52" s="84"/>
      <c r="I52" s="84"/>
      <c r="J52" s="84"/>
      <c r="K52" s="84"/>
      <c r="L52" s="84"/>
    </row>
  </sheetData>
  <mergeCells count="11">
    <mergeCell ref="B46:L52"/>
    <mergeCell ref="P24:R24"/>
    <mergeCell ref="P25:R25"/>
    <mergeCell ref="P10:T10"/>
    <mergeCell ref="P12:R13"/>
    <mergeCell ref="P14:R14"/>
    <mergeCell ref="P17:R18"/>
    <mergeCell ref="P19:R19"/>
    <mergeCell ref="P21:R21"/>
    <mergeCell ref="P22:R22"/>
    <mergeCell ref="P23:R23"/>
  </mergeCells>
  <conditionalFormatting sqref="B2:B21">
    <cfRule type="cellIs" dxfId="49" priority="11" operator="lessThan">
      <formula>$B$22</formula>
    </cfRule>
    <cfRule type="cellIs" dxfId="48" priority="12" operator="greaterThan">
      <formula>$B$22</formula>
    </cfRule>
  </conditionalFormatting>
  <conditionalFormatting sqref="D2:D21">
    <cfRule type="cellIs" dxfId="47" priority="9" operator="lessThan">
      <formula>$D$22</formula>
    </cfRule>
    <cfRule type="cellIs" dxfId="46" priority="10" operator="greaterThan">
      <formula>$D$22</formula>
    </cfRule>
  </conditionalFormatting>
  <conditionalFormatting sqref="F2:F21">
    <cfRule type="cellIs" dxfId="45" priority="7" operator="lessThan">
      <formula>$F$22</formula>
    </cfRule>
    <cfRule type="cellIs" dxfId="44" priority="8" operator="greaterThan">
      <formula>$F$22</formula>
    </cfRule>
  </conditionalFormatting>
  <conditionalFormatting sqref="H2:H21">
    <cfRule type="cellIs" dxfId="43" priority="5" operator="lessThan">
      <formula>$H$22</formula>
    </cfRule>
    <cfRule type="cellIs" dxfId="42" priority="6" operator="greaterThan">
      <formula>$H$22</formula>
    </cfRule>
  </conditionalFormatting>
  <conditionalFormatting sqref="J2:J21">
    <cfRule type="cellIs" dxfId="41" priority="3" operator="lessThan">
      <formula>$J$22</formula>
    </cfRule>
    <cfRule type="cellIs" dxfId="40" priority="4" operator="greaterThan">
      <formula>$J$22</formula>
    </cfRule>
  </conditionalFormatting>
  <conditionalFormatting sqref="L2:L21">
    <cfRule type="cellIs" dxfId="39" priority="1" operator="lessThan">
      <formula>$L$22</formula>
    </cfRule>
    <cfRule type="cellIs" dxfId="38" priority="2" operator="greaterThan">
      <formula>$L$22</formula>
    </cfRule>
  </conditionalFormatting>
  <pageMargins left="0.7" right="0.7" top="0.75" bottom="0.75" header="0.3" footer="0.3"/>
  <pageSetup paperSize="9" orientation="portrait" horizontalDpi="4294967293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opLeftCell="A30" zoomScale="90" zoomScaleNormal="90" workbookViewId="0">
      <selection activeCell="N50" sqref="N50"/>
    </sheetView>
  </sheetViews>
  <sheetFormatPr defaultColWidth="8.85546875" defaultRowHeight="15" x14ac:dyDescent="0.25"/>
  <cols>
    <col min="1" max="1" width="22.5703125" customWidth="1"/>
    <col min="2" max="2" width="12.85546875" customWidth="1"/>
    <col min="3" max="3" width="11" hidden="1" customWidth="1"/>
    <col min="5" max="5" width="11" hidden="1" customWidth="1"/>
    <col min="7" max="7" width="11" hidden="1" customWidth="1"/>
    <col min="9" max="9" width="11" hidden="1" customWidth="1"/>
    <col min="11" max="11" width="11" hidden="1" customWidth="1"/>
    <col min="13" max="13" width="11" hidden="1" customWidth="1"/>
    <col min="14" max="14" width="13" customWidth="1"/>
    <col min="17" max="17" width="20" customWidth="1"/>
    <col min="18" max="18" width="15.7109375" customWidth="1"/>
    <col min="20" max="20" width="12.7109375" customWidth="1"/>
    <col min="21" max="21" width="19" customWidth="1"/>
  </cols>
  <sheetData>
    <row r="1" spans="1:24" ht="43.5" customHeight="1" x14ac:dyDescent="0.25">
      <c r="A1" s="11" t="s">
        <v>0</v>
      </c>
      <c r="B1" s="11" t="s">
        <v>24</v>
      </c>
      <c r="C1" s="11"/>
      <c r="D1" s="11" t="s">
        <v>25</v>
      </c>
      <c r="E1" s="11"/>
      <c r="F1" s="11" t="s">
        <v>26</v>
      </c>
      <c r="G1" s="11"/>
      <c r="H1" s="11" t="s">
        <v>27</v>
      </c>
      <c r="I1" s="11"/>
      <c r="J1" s="11" t="s">
        <v>28</v>
      </c>
      <c r="K1" s="11"/>
      <c r="L1" s="11" t="s">
        <v>29</v>
      </c>
      <c r="M1" s="12"/>
      <c r="N1" s="13" t="s">
        <v>30</v>
      </c>
      <c r="P1" s="39" t="s">
        <v>32</v>
      </c>
      <c r="Q1" s="40" t="s">
        <v>33</v>
      </c>
      <c r="R1" s="40" t="s">
        <v>34</v>
      </c>
      <c r="S1" s="40" t="s">
        <v>35</v>
      </c>
      <c r="T1" s="40" t="s">
        <v>36</v>
      </c>
      <c r="U1" s="41" t="s">
        <v>37</v>
      </c>
    </row>
    <row r="2" spans="1:24" x14ac:dyDescent="0.25">
      <c r="A2" s="14">
        <v>1202200041</v>
      </c>
      <c r="B2" s="1">
        <v>0</v>
      </c>
      <c r="C2" s="1" t="str">
        <f>IF(B21&lt;B2,"Diatas","Dibawah")</f>
        <v>Dibawah</v>
      </c>
      <c r="D2" s="1">
        <v>58</v>
      </c>
      <c r="E2" s="1" t="str">
        <f>IF(D21&lt;D2,"Diatas","Dibawah")</f>
        <v>Dibawah</v>
      </c>
      <c r="F2" s="1">
        <v>74.75</v>
      </c>
      <c r="G2" s="1" t="str">
        <f>IF(F21&lt;F2,"Diatas","Dibawah")</f>
        <v>Dibawah</v>
      </c>
      <c r="H2" s="1">
        <v>10.5</v>
      </c>
      <c r="I2" s="1" t="str">
        <f>IF(H21&lt;H2,"Diatas","Dibawah")</f>
        <v>Dibawah</v>
      </c>
      <c r="J2" s="1">
        <v>0</v>
      </c>
      <c r="K2" s="1" t="str">
        <f>IF(J21&lt;J2,"Diatas","Dibawah")</f>
        <v>Dibawah</v>
      </c>
      <c r="L2" s="1">
        <v>0</v>
      </c>
      <c r="M2" s="1" t="str">
        <f>IF(L21&lt;L2,"Diatas","Dibawah")</f>
        <v>Dibawah</v>
      </c>
      <c r="N2" s="7">
        <f t="shared" ref="N2:N20" si="0">(15%*B2)+(15%*D2)+(20%*F2)+(20%*H2)+(15%*J2)+(15%*L2)</f>
        <v>25.75</v>
      </c>
      <c r="P2" s="42">
        <v>1</v>
      </c>
      <c r="Q2" s="16">
        <v>83.328947368421055</v>
      </c>
      <c r="R2" s="16">
        <v>5</v>
      </c>
      <c r="S2" s="16">
        <f t="shared" ref="S2:T7" si="1">(Q2)^2</f>
        <v>6943.7134695290861</v>
      </c>
      <c r="T2" s="16">
        <f t="shared" si="1"/>
        <v>25</v>
      </c>
      <c r="U2" s="43">
        <f t="shared" ref="U2:U7" si="2">(Q2*R2)</f>
        <v>416.64473684210526</v>
      </c>
    </row>
    <row r="3" spans="1:24" x14ac:dyDescent="0.25">
      <c r="A3" s="14">
        <v>1202200042</v>
      </c>
      <c r="B3" s="1">
        <v>90.75</v>
      </c>
      <c r="C3" s="1" t="str">
        <f>IF(B21&lt;B3,"Diatas","Dibawah")</f>
        <v>Diatas</v>
      </c>
      <c r="D3" s="1">
        <v>89.5</v>
      </c>
      <c r="E3" s="1" t="str">
        <f>IF(D21&lt;D3,"Diatas","Dibawah")</f>
        <v>Diatas</v>
      </c>
      <c r="F3" s="1">
        <v>91.5</v>
      </c>
      <c r="G3" s="1" t="str">
        <f>IF(F21&lt;F3,"Diatas","Dibawah")</f>
        <v>Diatas</v>
      </c>
      <c r="H3" s="1">
        <v>82.75</v>
      </c>
      <c r="I3" s="1" t="str">
        <f>IF(H21&lt;H3,"Diatas","Dibawah")</f>
        <v>Diatas</v>
      </c>
      <c r="J3" s="1">
        <v>63.25</v>
      </c>
      <c r="K3" s="1" t="str">
        <f>IF(J21&lt;J3,"Diatas","Dibawah")</f>
        <v>Dibawah</v>
      </c>
      <c r="L3" s="1">
        <v>78.5</v>
      </c>
      <c r="M3" s="1" t="str">
        <f>IF(L21&lt;L3,"Diatas","Dibawah")</f>
        <v>Dibawah</v>
      </c>
      <c r="N3" s="7">
        <f t="shared" si="0"/>
        <v>83.15</v>
      </c>
      <c r="P3" s="42">
        <v>2</v>
      </c>
      <c r="Q3" s="16">
        <v>85.042105263157893</v>
      </c>
      <c r="R3" s="16">
        <v>8</v>
      </c>
      <c r="S3" s="16">
        <f t="shared" si="1"/>
        <v>7232.1596675900273</v>
      </c>
      <c r="T3" s="16">
        <f t="shared" si="1"/>
        <v>64</v>
      </c>
      <c r="U3" s="43">
        <f t="shared" si="2"/>
        <v>680.33684210526314</v>
      </c>
    </row>
    <row r="4" spans="1:24" x14ac:dyDescent="0.25">
      <c r="A4" s="14">
        <v>1202200043</v>
      </c>
      <c r="B4" s="1">
        <v>100</v>
      </c>
      <c r="C4" s="1" t="str">
        <f>IF(B21&lt;B4,"Diatas","Dibawah")</f>
        <v>Diatas</v>
      </c>
      <c r="D4" s="1">
        <v>96</v>
      </c>
      <c r="E4" s="1" t="str">
        <f>IF(D21&lt;D4,"Diatas","Dibawah")</f>
        <v>Diatas</v>
      </c>
      <c r="F4" s="1">
        <v>95.5</v>
      </c>
      <c r="G4" s="1" t="str">
        <f>IF(F21&lt;F4,"Diatas","Dibawah")</f>
        <v>Diatas</v>
      </c>
      <c r="H4" s="1">
        <v>97</v>
      </c>
      <c r="I4" s="1" t="str">
        <f>IF(H21&lt;H4,"Diatas","Dibawah")</f>
        <v>Diatas</v>
      </c>
      <c r="J4" s="1">
        <v>97</v>
      </c>
      <c r="K4" s="1" t="str">
        <f>IF(J21&lt;J4,"Diatas","Dibawah")</f>
        <v>Diatas</v>
      </c>
      <c r="L4" s="1">
        <v>98.5</v>
      </c>
      <c r="M4" s="1" t="str">
        <f>IF(L21&lt;L4,"Diatas","Dibawah")</f>
        <v>Diatas</v>
      </c>
      <c r="N4" s="7">
        <f t="shared" si="0"/>
        <v>97.224999999999994</v>
      </c>
      <c r="P4" s="42">
        <v>3</v>
      </c>
      <c r="Q4" s="16">
        <v>86.14473684210526</v>
      </c>
      <c r="R4" s="16">
        <v>6</v>
      </c>
      <c r="S4" s="16">
        <f t="shared" si="1"/>
        <v>7420.9156855955671</v>
      </c>
      <c r="T4" s="16">
        <f t="shared" si="1"/>
        <v>36</v>
      </c>
      <c r="U4" s="43">
        <f t="shared" si="2"/>
        <v>516.86842105263156</v>
      </c>
    </row>
    <row r="5" spans="1:24" x14ac:dyDescent="0.25">
      <c r="A5" s="14">
        <v>1202200044</v>
      </c>
      <c r="B5" s="1">
        <v>97</v>
      </c>
      <c r="C5" s="1" t="str">
        <f>IF(B21&lt;B5,"Diatas","Dibawah")</f>
        <v>Diatas</v>
      </c>
      <c r="D5" s="1">
        <v>97.5</v>
      </c>
      <c r="E5" s="1" t="str">
        <f>IF(D21&lt;D5,"Diatas","Dibawah")</f>
        <v>Diatas</v>
      </c>
      <c r="F5" s="1">
        <v>98.5</v>
      </c>
      <c r="G5" s="1" t="str">
        <f>IF(F21&lt;F5,"Diatas","Dibawah")</f>
        <v>Diatas</v>
      </c>
      <c r="H5" s="1">
        <v>97</v>
      </c>
      <c r="I5" s="1" t="str">
        <f>IF(H21&lt;H5,"Diatas","Dibawah")</f>
        <v>Diatas</v>
      </c>
      <c r="J5" s="1">
        <v>92</v>
      </c>
      <c r="K5" s="1" t="str">
        <f>IF(J21&lt;J5,"Diatas","Dibawah")</f>
        <v>Diatas</v>
      </c>
      <c r="L5" s="1">
        <v>92</v>
      </c>
      <c r="M5" s="1" t="str">
        <f>IF(L21&lt;L5,"Diatas","Dibawah")</f>
        <v>Diatas</v>
      </c>
      <c r="N5" s="7">
        <f t="shared" si="0"/>
        <v>95.875</v>
      </c>
      <c r="P5" s="42">
        <v>4</v>
      </c>
      <c r="Q5" s="16">
        <v>76.236842105263165</v>
      </c>
      <c r="R5" s="16">
        <v>6</v>
      </c>
      <c r="S5" s="16">
        <f t="shared" si="1"/>
        <v>5812.0560941828262</v>
      </c>
      <c r="T5" s="16">
        <f t="shared" si="1"/>
        <v>36</v>
      </c>
      <c r="U5" s="43">
        <f t="shared" si="2"/>
        <v>457.42105263157896</v>
      </c>
    </row>
    <row r="6" spans="1:24" x14ac:dyDescent="0.25">
      <c r="A6" s="14">
        <v>1202200045</v>
      </c>
      <c r="B6" s="1">
        <v>98.5</v>
      </c>
      <c r="C6" s="1" t="str">
        <f>IF(B21&lt;B6,"Diatas","Dibawah")</f>
        <v>Diatas</v>
      </c>
      <c r="D6" s="1">
        <v>96</v>
      </c>
      <c r="E6" s="1" t="str">
        <f>IF(D21&lt;D6,"Diatas","Dibawah")</f>
        <v>Diatas</v>
      </c>
      <c r="F6" s="1">
        <v>100</v>
      </c>
      <c r="G6" s="1" t="str">
        <f>IF(F21&lt;F6,"Diatas","Dibawah")</f>
        <v>Diatas</v>
      </c>
      <c r="H6" s="1">
        <v>97</v>
      </c>
      <c r="I6" s="1" t="str">
        <f>IF(H21&lt;H6,"Diatas","Dibawah")</f>
        <v>Diatas</v>
      </c>
      <c r="J6" s="1">
        <v>91.75</v>
      </c>
      <c r="K6" s="1" t="str">
        <f>IF(J21&lt;J6,"Diatas","Dibawah")</f>
        <v>Diatas</v>
      </c>
      <c r="L6" s="1">
        <v>95</v>
      </c>
      <c r="M6" s="1" t="str">
        <f>IF(L21&lt;L6,"Diatas","Dibawah")</f>
        <v>Diatas</v>
      </c>
      <c r="N6" s="7">
        <f t="shared" si="0"/>
        <v>96.587500000000006</v>
      </c>
      <c r="P6" s="42">
        <v>5</v>
      </c>
      <c r="Q6" s="16">
        <v>76.40789473684211</v>
      </c>
      <c r="R6" s="16">
        <v>6</v>
      </c>
      <c r="S6" s="16">
        <f t="shared" si="1"/>
        <v>5838.1663781163443</v>
      </c>
      <c r="T6" s="16">
        <f t="shared" si="1"/>
        <v>36</v>
      </c>
      <c r="U6" s="43">
        <f t="shared" si="2"/>
        <v>458.44736842105266</v>
      </c>
    </row>
    <row r="7" spans="1:24" x14ac:dyDescent="0.25">
      <c r="A7" s="14">
        <v>1202200046</v>
      </c>
      <c r="B7" s="1">
        <v>86.5</v>
      </c>
      <c r="C7" s="1" t="str">
        <f>IF(B21&lt;B7,"Diatas","Dibawah")</f>
        <v>Diatas</v>
      </c>
      <c r="D7" s="1">
        <v>87.5</v>
      </c>
      <c r="E7" s="1" t="str">
        <f>IF(D21&lt;D7,"Diatas","Dibawah")</f>
        <v>Diatas</v>
      </c>
      <c r="F7" s="1">
        <v>90.5</v>
      </c>
      <c r="G7" s="1" t="str">
        <f>IF(F21&lt;F7,"Diatas","Dibawah")</f>
        <v>Diatas</v>
      </c>
      <c r="H7" s="1">
        <v>83.75</v>
      </c>
      <c r="I7" s="1" t="str">
        <f>IF(H21&lt;H7,"Diatas","Dibawah")</f>
        <v>Diatas</v>
      </c>
      <c r="J7" s="1">
        <v>84.25</v>
      </c>
      <c r="K7" s="1" t="str">
        <f>IF(J21&lt;J7,"Diatas","Dibawah")</f>
        <v>Diatas</v>
      </c>
      <c r="L7" s="1">
        <v>79</v>
      </c>
      <c r="M7" s="1" t="str">
        <f>IF(L21&lt;L7,"Diatas","Dibawah")</f>
        <v>Dibawah</v>
      </c>
      <c r="N7" s="7">
        <f t="shared" si="0"/>
        <v>85.4375</v>
      </c>
      <c r="P7" s="42">
        <v>6</v>
      </c>
      <c r="Q7" s="16">
        <v>79.171052631578945</v>
      </c>
      <c r="R7" s="16">
        <v>7</v>
      </c>
      <c r="S7" s="16">
        <f t="shared" si="1"/>
        <v>6268.0555747922435</v>
      </c>
      <c r="T7" s="16">
        <f t="shared" si="1"/>
        <v>49</v>
      </c>
      <c r="U7" s="43">
        <f t="shared" si="2"/>
        <v>554.1973684210526</v>
      </c>
    </row>
    <row r="8" spans="1:24" x14ac:dyDescent="0.25">
      <c r="A8" s="14">
        <v>1202200047</v>
      </c>
      <c r="B8" s="1">
        <v>87.25</v>
      </c>
      <c r="C8" s="1" t="str">
        <f>IF(B21&lt;B8,"Diatas","Dibawah")</f>
        <v>Diatas</v>
      </c>
      <c r="D8" s="1">
        <v>83.5</v>
      </c>
      <c r="E8" s="1" t="str">
        <f>IF(D21&lt;D8,"Diatas","Dibawah")</f>
        <v>Dibawah</v>
      </c>
      <c r="F8" s="1">
        <v>93.5</v>
      </c>
      <c r="G8" s="1" t="str">
        <f>IF(F21&lt;F8,"Diatas","Dibawah")</f>
        <v>Diatas</v>
      </c>
      <c r="H8" s="1">
        <v>90.5</v>
      </c>
      <c r="I8" s="1" t="str">
        <f>IF(H21&lt;H8,"Diatas","Dibawah")</f>
        <v>Diatas</v>
      </c>
      <c r="J8" s="1">
        <v>76.25</v>
      </c>
      <c r="K8" s="1" t="str">
        <f>IF(J21&lt;J8,"Diatas","Dibawah")</f>
        <v>Dibawah</v>
      </c>
      <c r="L8" s="1">
        <v>92.5</v>
      </c>
      <c r="M8" s="1" t="str">
        <f>IF(L21&lt;L8,"Diatas","Dibawah")</f>
        <v>Diatas</v>
      </c>
      <c r="N8" s="7">
        <f t="shared" si="0"/>
        <v>87.724999999999994</v>
      </c>
      <c r="P8" s="44" t="s">
        <v>38</v>
      </c>
      <c r="Q8" s="45">
        <f>SUM(Q2:Q7)</f>
        <v>486.33157894736848</v>
      </c>
      <c r="R8" s="46">
        <f>SUM(R2:R7)</f>
        <v>38</v>
      </c>
      <c r="S8" s="46">
        <f>SUM(S2:S7)</f>
        <v>39515.066869806091</v>
      </c>
      <c r="T8" s="46">
        <f>SUM(T2:T7)</f>
        <v>246</v>
      </c>
      <c r="U8" s="47">
        <f>SUM(U2:U7)</f>
        <v>3083.9157894736836</v>
      </c>
    </row>
    <row r="9" spans="1:24" x14ac:dyDescent="0.25">
      <c r="A9" s="14">
        <v>1202200048</v>
      </c>
      <c r="B9" s="1">
        <v>95.25</v>
      </c>
      <c r="C9" s="1" t="str">
        <f>IF(B21&lt;B9,"Diatas","Dibawah")</f>
        <v>Diatas</v>
      </c>
      <c r="D9" s="1">
        <v>95</v>
      </c>
      <c r="E9" s="1" t="str">
        <f>IF(D21&lt;D9,"Diatas","Dibawah")</f>
        <v>Diatas</v>
      </c>
      <c r="F9" s="1">
        <v>92.25</v>
      </c>
      <c r="G9" s="1" t="str">
        <f>IF(F21&lt;F9,"Diatas","Dibawah")</f>
        <v>Diatas</v>
      </c>
      <c r="H9" s="1">
        <v>85</v>
      </c>
      <c r="I9" s="1" t="str">
        <f>IF(H21&lt;H9,"Diatas","Dibawah")</f>
        <v>Diatas</v>
      </c>
      <c r="J9" s="1">
        <v>90.5</v>
      </c>
      <c r="K9" s="1" t="str">
        <f>IF(J21&lt;J9,"Diatas","Dibawah")</f>
        <v>Diatas</v>
      </c>
      <c r="L9" s="1">
        <v>95.75</v>
      </c>
      <c r="M9" s="1" t="str">
        <f>IF(L21&lt;L9,"Diatas","Dibawah")</f>
        <v>Diatas</v>
      </c>
      <c r="N9" s="7">
        <f t="shared" si="0"/>
        <v>91.924999999999997</v>
      </c>
    </row>
    <row r="10" spans="1:24" x14ac:dyDescent="0.25">
      <c r="A10" s="14">
        <v>1202200049</v>
      </c>
      <c r="B10" s="1">
        <v>71.25</v>
      </c>
      <c r="C10" s="1" t="str">
        <f>IF(B21&lt;B10,"Diatas","Dibawah")</f>
        <v>Dibawah</v>
      </c>
      <c r="D10" s="1">
        <v>56.8</v>
      </c>
      <c r="E10" s="1" t="str">
        <f>IF(D21&lt;D10,"Diatas","Dibawah")</f>
        <v>Dibawah</v>
      </c>
      <c r="F10" s="1">
        <v>66</v>
      </c>
      <c r="G10" s="1" t="str">
        <f>IF(F21&lt;F10,"Diatas","Dibawah")</f>
        <v>Dibawah</v>
      </c>
      <c r="H10" s="1">
        <v>53.5</v>
      </c>
      <c r="I10" s="1" t="str">
        <f>IF(H21&lt;H10,"Diatas","Dibawah")</f>
        <v>Dibawah</v>
      </c>
      <c r="J10" s="1">
        <v>66.5</v>
      </c>
      <c r="K10" s="1" t="str">
        <f>IF(J21&lt;J10,"Diatas","Dibawah")</f>
        <v>Dibawah</v>
      </c>
      <c r="L10" s="1">
        <v>64.5</v>
      </c>
      <c r="M10" s="1" t="str">
        <f>IF(L21&lt;L10,"Diatas","Dibawah")</f>
        <v>Dibawah</v>
      </c>
      <c r="N10" s="7">
        <f t="shared" si="0"/>
        <v>62.7575</v>
      </c>
      <c r="P10" s="58" t="s">
        <v>41</v>
      </c>
      <c r="Q10" s="59"/>
      <c r="R10" s="59"/>
      <c r="S10" s="59"/>
      <c r="T10" s="60"/>
      <c r="U10" s="24"/>
      <c r="V10" s="16"/>
      <c r="W10" s="16"/>
      <c r="X10" s="9"/>
    </row>
    <row r="11" spans="1:24" x14ac:dyDescent="0.25">
      <c r="A11" s="14">
        <v>1202200050</v>
      </c>
      <c r="B11" s="1">
        <v>93.75</v>
      </c>
      <c r="C11" s="1" t="str">
        <f>IF(B21&lt;B11,"Diatas","Dibawah")</f>
        <v>Diatas</v>
      </c>
      <c r="D11" s="1">
        <v>98.25</v>
      </c>
      <c r="E11" s="1" t="str">
        <f>IF(D21&lt;D11,"Diatas","Dibawah")</f>
        <v>Diatas</v>
      </c>
      <c r="F11" s="1">
        <v>94.75</v>
      </c>
      <c r="G11" s="1" t="str">
        <f>IF(F21&lt;F11,"Diatas","Dibawah")</f>
        <v>Diatas</v>
      </c>
      <c r="H11" s="1">
        <v>83.5</v>
      </c>
      <c r="I11" s="1" t="str">
        <f>IF(H21&lt;H11,"Diatas","Dibawah")</f>
        <v>Diatas</v>
      </c>
      <c r="J11" s="1">
        <v>90.5</v>
      </c>
      <c r="K11" s="1" t="str">
        <f>IF(J21&lt;J11,"Diatas","Dibawah")</f>
        <v>Diatas</v>
      </c>
      <c r="L11" s="1">
        <v>94</v>
      </c>
      <c r="M11" s="1" t="str">
        <f>IF(L21&lt;L11,"Diatas","Dibawah")</f>
        <v>Diatas</v>
      </c>
      <c r="N11" s="7">
        <f t="shared" si="0"/>
        <v>92.125</v>
      </c>
      <c r="P11" s="61" t="s">
        <v>42</v>
      </c>
      <c r="Q11" s="25"/>
      <c r="R11" s="16"/>
      <c r="S11" s="16"/>
      <c r="T11" s="43"/>
      <c r="U11" s="16"/>
      <c r="V11" s="16"/>
      <c r="W11" s="16"/>
      <c r="X11" s="9"/>
    </row>
    <row r="12" spans="1:24" x14ac:dyDescent="0.25">
      <c r="A12" s="14">
        <v>1202200051</v>
      </c>
      <c r="B12" s="1">
        <v>68.75</v>
      </c>
      <c r="C12" s="1" t="str">
        <f>IF(B21&lt;B12,"Diatas","Dibawah")</f>
        <v>Dibawah</v>
      </c>
      <c r="D12" s="1">
        <v>77</v>
      </c>
      <c r="E12" s="1" t="str">
        <f>IF(D21&lt;D12,"Diatas","Dibawah")</f>
        <v>Dibawah</v>
      </c>
      <c r="F12" s="1">
        <v>51</v>
      </c>
      <c r="G12" s="1" t="str">
        <f>IF(F21&lt;F12,"Diatas","Dibawah")</f>
        <v>Dibawah</v>
      </c>
      <c r="H12" s="1">
        <v>50.5</v>
      </c>
      <c r="I12" s="1" t="str">
        <f>IF(H21&lt;H12,"Diatas","Dibawah")</f>
        <v>Dibawah</v>
      </c>
      <c r="J12" s="1">
        <v>57.5</v>
      </c>
      <c r="K12" s="1" t="str">
        <f>IF(J21&lt;J12,"Diatas","Dibawah")</f>
        <v>Dibawah</v>
      </c>
      <c r="L12" s="1">
        <v>47</v>
      </c>
      <c r="M12" s="1" t="str">
        <f>IF(L21&lt;L12,"Diatas","Dibawah")</f>
        <v>Dibawah</v>
      </c>
      <c r="N12" s="7">
        <f t="shared" si="0"/>
        <v>57.837499999999999</v>
      </c>
      <c r="P12" s="62"/>
      <c r="Q12" s="38"/>
      <c r="R12" s="38"/>
      <c r="S12" s="30"/>
      <c r="T12" s="63"/>
      <c r="U12" s="23"/>
      <c r="V12" s="16"/>
      <c r="W12" s="16"/>
      <c r="X12" s="9"/>
    </row>
    <row r="13" spans="1:24" x14ac:dyDescent="0.25">
      <c r="A13" s="14">
        <v>1202200052</v>
      </c>
      <c r="B13" s="1">
        <v>62</v>
      </c>
      <c r="C13" s="1" t="str">
        <f>IF(B21&lt;B13,"Diatas","Dibawah")</f>
        <v>Dibawah</v>
      </c>
      <c r="D13" s="1">
        <v>78.5</v>
      </c>
      <c r="E13" s="1" t="str">
        <f>IF(D21&lt;D13,"Diatas","Dibawah")</f>
        <v>Dibawah</v>
      </c>
      <c r="F13" s="1">
        <v>76.5</v>
      </c>
      <c r="G13" s="1" t="str">
        <f>IF(F21&lt;F13,"Diatas","Dibawah")</f>
        <v>Dibawah</v>
      </c>
      <c r="H13" s="1">
        <v>68.75</v>
      </c>
      <c r="I13" s="1" t="str">
        <f>IF(H21&lt;H13,"Diatas","Dibawah")</f>
        <v>Dibawah</v>
      </c>
      <c r="J13" s="1">
        <v>80.75</v>
      </c>
      <c r="K13" s="1" t="str">
        <f>IF(J21&lt;J13,"Diatas","Dibawah")</f>
        <v>Diatas</v>
      </c>
      <c r="L13" s="1">
        <v>81</v>
      </c>
      <c r="M13" s="1" t="str">
        <f>IF(L21&lt;L13,"Diatas","Dibawah")</f>
        <v>Diatas</v>
      </c>
      <c r="N13" s="7">
        <f t="shared" si="0"/>
        <v>74.387500000000003</v>
      </c>
      <c r="P13" s="62"/>
      <c r="Q13" s="38"/>
      <c r="R13" s="38"/>
      <c r="S13" s="15"/>
      <c r="T13" s="52"/>
      <c r="U13" s="15"/>
      <c r="V13" s="16"/>
      <c r="W13" s="16"/>
      <c r="X13" s="9"/>
    </row>
    <row r="14" spans="1:24" x14ac:dyDescent="0.25">
      <c r="A14" s="14">
        <v>1202200053</v>
      </c>
      <c r="B14" s="1">
        <v>93.5</v>
      </c>
      <c r="C14" s="1" t="str">
        <f>IF(B21&lt;B14,"Diatas","Dibawah")</f>
        <v>Diatas</v>
      </c>
      <c r="D14" s="1">
        <v>92.25</v>
      </c>
      <c r="E14" s="1" t="str">
        <f>IF(D21&lt;D14,"Diatas","Dibawah")</f>
        <v>Diatas</v>
      </c>
      <c r="F14" s="1">
        <v>94.5</v>
      </c>
      <c r="G14" s="1" t="str">
        <f>IF(F21&lt;F14,"Diatas","Dibawah")</f>
        <v>Diatas</v>
      </c>
      <c r="H14" s="1">
        <v>94.25</v>
      </c>
      <c r="I14" s="1" t="str">
        <f>IF(H21&lt;H14,"Diatas","Dibawah")</f>
        <v>Diatas</v>
      </c>
      <c r="J14" s="1">
        <v>95.75</v>
      </c>
      <c r="K14" s="1" t="str">
        <f>IF(J21&lt;J14,"Diatas","Dibawah")</f>
        <v>Diatas</v>
      </c>
      <c r="L14" s="1">
        <v>92.5</v>
      </c>
      <c r="M14" s="1" t="str">
        <f>IF(L21&lt;L14,"Diatas","Dibawah")</f>
        <v>Diatas</v>
      </c>
      <c r="N14" s="7">
        <f t="shared" si="0"/>
        <v>93.850000000000009</v>
      </c>
      <c r="P14" s="64"/>
      <c r="Q14" s="65"/>
      <c r="R14" s="65"/>
      <c r="S14" s="15"/>
      <c r="T14" s="52"/>
      <c r="U14" s="15"/>
      <c r="V14" s="16"/>
      <c r="W14" s="16"/>
      <c r="X14" s="9"/>
    </row>
    <row r="15" spans="1:24" x14ac:dyDescent="0.25">
      <c r="A15" s="14">
        <v>1202200054</v>
      </c>
      <c r="B15" s="1">
        <v>96.75</v>
      </c>
      <c r="C15" s="1" t="str">
        <f>IF(B21&lt;B15,"Diatas","Dibawah")</f>
        <v>Diatas</v>
      </c>
      <c r="D15" s="1">
        <v>90.75</v>
      </c>
      <c r="E15" s="1" t="str">
        <f>IF(D21&lt;D15,"Diatas","Dibawah")</f>
        <v>Diatas</v>
      </c>
      <c r="F15" s="1">
        <v>92.5</v>
      </c>
      <c r="G15" s="1" t="str">
        <f>IF(F21&lt;F15,"Diatas","Dibawah")</f>
        <v>Diatas</v>
      </c>
      <c r="H15" s="1">
        <v>91</v>
      </c>
      <c r="I15" s="1" t="str">
        <f>IF(H21&lt;H15,"Diatas","Dibawah")</f>
        <v>Diatas</v>
      </c>
      <c r="J15" s="1">
        <v>92.75</v>
      </c>
      <c r="K15" s="1" t="str">
        <f>IF(J21&lt;J15,"Diatas","Dibawah")</f>
        <v>Diatas</v>
      </c>
      <c r="L15" s="1">
        <v>90.75</v>
      </c>
      <c r="M15" s="1" t="str">
        <f>IF(L21&lt;L15,"Diatas","Dibawah")</f>
        <v>Diatas</v>
      </c>
      <c r="N15" s="7">
        <f t="shared" si="0"/>
        <v>92.35</v>
      </c>
      <c r="P15" s="66"/>
      <c r="Q15" s="16"/>
      <c r="R15" s="16"/>
      <c r="S15" s="15"/>
      <c r="T15" s="52"/>
      <c r="U15" s="15"/>
      <c r="V15" s="16"/>
      <c r="W15" s="16"/>
    </row>
    <row r="16" spans="1:24" x14ac:dyDescent="0.25">
      <c r="A16" s="14">
        <v>1202200055</v>
      </c>
      <c r="B16" s="1">
        <v>74.5</v>
      </c>
      <c r="C16" s="1" t="str">
        <f>IF(B21&lt;B16,"Diatas","Dibawah")</f>
        <v>Dibawah</v>
      </c>
      <c r="D16" s="1">
        <v>83.75</v>
      </c>
      <c r="E16" s="1" t="str">
        <f>IF(D21&lt;D16,"Diatas","Dibawah")</f>
        <v>Dibawah</v>
      </c>
      <c r="F16" s="1">
        <v>88</v>
      </c>
      <c r="G16" s="1" t="str">
        <f>IF(F21&lt;F16,"Diatas","Dibawah")</f>
        <v>Diatas</v>
      </c>
      <c r="H16" s="1">
        <v>59</v>
      </c>
      <c r="I16" s="1" t="str">
        <f>IF(H21&lt;H16,"Diatas","Dibawah")</f>
        <v>Dibawah</v>
      </c>
      <c r="J16" s="1">
        <v>46.5</v>
      </c>
      <c r="K16" s="1" t="str">
        <f>IF(J21&lt;J16,"Diatas","Dibawah")</f>
        <v>Dibawah</v>
      </c>
      <c r="L16" s="1">
        <v>81.25</v>
      </c>
      <c r="M16" s="1" t="str">
        <f>IF(L21&lt;L16,"Diatas","Dibawah")</f>
        <v>Diatas</v>
      </c>
      <c r="N16" s="7">
        <f t="shared" si="0"/>
        <v>72.300000000000011</v>
      </c>
      <c r="P16" s="67" t="s">
        <v>43</v>
      </c>
      <c r="Q16" s="26"/>
      <c r="R16" s="16"/>
      <c r="S16" s="16"/>
      <c r="T16" s="43"/>
      <c r="U16" s="16"/>
      <c r="V16" s="16"/>
      <c r="W16" s="16"/>
    </row>
    <row r="17" spans="1:25" x14ac:dyDescent="0.25">
      <c r="A17" s="14">
        <v>1202200056</v>
      </c>
      <c r="B17" s="1">
        <v>88.5</v>
      </c>
      <c r="C17" s="1" t="str">
        <f>IF(B21&lt;B17,"Diatas","Dibawah")</f>
        <v>Diatas</v>
      </c>
      <c r="D17" s="1">
        <v>82.25</v>
      </c>
      <c r="E17" s="1" t="str">
        <f>IF(D21&lt;D17,"Diatas","Dibawah")</f>
        <v>Dibawah</v>
      </c>
      <c r="F17" s="1">
        <v>77.5</v>
      </c>
      <c r="G17" s="1" t="str">
        <f>IF(F21&lt;F17,"Diatas","Dibawah")</f>
        <v>Dibawah</v>
      </c>
      <c r="H17" s="1">
        <v>78.5</v>
      </c>
      <c r="I17" s="1" t="str">
        <f>IF(H21&lt;H17,"Diatas","Dibawah")</f>
        <v>Diatas</v>
      </c>
      <c r="J17" s="1">
        <v>76.5</v>
      </c>
      <c r="K17" s="1" t="str">
        <f>IF(J21&lt;J17,"Diatas","Dibawah")</f>
        <v>Diatas</v>
      </c>
      <c r="L17" s="1">
        <v>74</v>
      </c>
      <c r="M17" s="1" t="str">
        <f>IF(L21&lt;L17,"Diatas","Dibawah")</f>
        <v>Dibawah</v>
      </c>
      <c r="N17" s="7">
        <f t="shared" si="0"/>
        <v>79.387499999999989</v>
      </c>
      <c r="P17" s="62"/>
      <c r="Q17" s="38"/>
      <c r="R17" s="38"/>
      <c r="S17" s="30"/>
      <c r="T17" s="63"/>
      <c r="U17" s="23"/>
      <c r="V17" s="23"/>
      <c r="W17" s="23"/>
    </row>
    <row r="18" spans="1:25" x14ac:dyDescent="0.25">
      <c r="A18" s="14">
        <v>1202200057</v>
      </c>
      <c r="B18" s="1">
        <v>93.5</v>
      </c>
      <c r="C18" s="1" t="str">
        <f>IF(B21&lt;B18,"Diatas","Dibawah")</f>
        <v>Diatas</v>
      </c>
      <c r="D18" s="1">
        <v>85.5</v>
      </c>
      <c r="E18" s="1" t="str">
        <f>IF(D21&lt;D18,"Diatas","Dibawah")</f>
        <v>Diatas</v>
      </c>
      <c r="F18" s="1">
        <v>88</v>
      </c>
      <c r="G18" s="1" t="str">
        <f>IF(F21&lt;F18,"Diatas","Dibawah")</f>
        <v>Diatas</v>
      </c>
      <c r="H18" s="1">
        <v>84</v>
      </c>
      <c r="I18" s="1" t="str">
        <f>IF(H21&lt;H18,"Diatas","Dibawah")</f>
        <v>Diatas</v>
      </c>
      <c r="J18" s="1">
        <v>88.25</v>
      </c>
      <c r="K18" s="1" t="str">
        <f>IF(J21&lt;J18,"Diatas","Dibawah")</f>
        <v>Diatas</v>
      </c>
      <c r="L18" s="1">
        <v>85.5</v>
      </c>
      <c r="M18" s="1" t="str">
        <f>IF(L21&lt;L18,"Diatas","Dibawah")</f>
        <v>Diatas</v>
      </c>
      <c r="N18" s="7">
        <f t="shared" si="0"/>
        <v>87.3125</v>
      </c>
      <c r="P18" s="62"/>
      <c r="Q18" s="38"/>
      <c r="R18" s="38"/>
      <c r="S18" s="15"/>
      <c r="T18" s="52"/>
      <c r="U18" s="15"/>
      <c r="V18" s="15"/>
      <c r="W18" s="15"/>
      <c r="X18" s="15"/>
      <c r="Y18" s="16"/>
    </row>
    <row r="19" spans="1:25" x14ac:dyDescent="0.25">
      <c r="A19" s="14">
        <v>1202200058</v>
      </c>
      <c r="B19" s="1">
        <v>88.5</v>
      </c>
      <c r="C19" s="1" t="str">
        <f>IF(B21&lt;B19,"Diatas","Dibawah")</f>
        <v>Diatas</v>
      </c>
      <c r="D19" s="1">
        <v>82.25</v>
      </c>
      <c r="E19" s="1" t="str">
        <f>IF(D21&lt;D19,"Diatas","Dibawah")</f>
        <v>Dibawah</v>
      </c>
      <c r="F19" s="1">
        <v>86.5</v>
      </c>
      <c r="G19" s="1" t="str">
        <f>IF(F21&lt;F19,"Diatas","Dibawah")</f>
        <v>Diatas</v>
      </c>
      <c r="H19" s="1">
        <v>64</v>
      </c>
      <c r="I19" s="1" t="str">
        <f>IF(H21&lt;H19,"Diatas","Dibawah")</f>
        <v>Dibawah</v>
      </c>
      <c r="J19" s="1">
        <v>81.75</v>
      </c>
      <c r="K19" s="1" t="str">
        <f>IF(J21&lt;J19,"Diatas","Dibawah")</f>
        <v>Diatas</v>
      </c>
      <c r="L19" s="1">
        <v>85.5</v>
      </c>
      <c r="M19" s="1" t="str">
        <f>IF(L21&lt;L19,"Diatas","Dibawah")</f>
        <v>Diatas</v>
      </c>
      <c r="N19" s="7">
        <f t="shared" si="0"/>
        <v>80.800000000000011</v>
      </c>
      <c r="P19" s="68"/>
      <c r="Q19" s="69"/>
      <c r="R19" s="69"/>
      <c r="S19" s="70"/>
      <c r="T19" s="71"/>
      <c r="U19" s="15"/>
      <c r="V19" s="15"/>
      <c r="W19" s="15"/>
      <c r="X19" s="15"/>
      <c r="Y19" s="16"/>
    </row>
    <row r="20" spans="1:25" x14ac:dyDescent="0.25">
      <c r="A20" s="14">
        <v>1202200059</v>
      </c>
      <c r="B20" s="1">
        <v>97</v>
      </c>
      <c r="C20" s="1" t="str">
        <f>IF(B21&lt;B20,"Diatas","Dibawah")</f>
        <v>Diatas</v>
      </c>
      <c r="D20" s="1">
        <v>85.5</v>
      </c>
      <c r="E20" s="1" t="str">
        <f>IF(D21&lt;D20,"Diatas","Dibawah")</f>
        <v>Diatas</v>
      </c>
      <c r="F20" s="1">
        <v>85</v>
      </c>
      <c r="G20" s="1" t="str">
        <f>IF(F21&lt;F20,"Diatas","Dibawah")</f>
        <v>Dibawah</v>
      </c>
      <c r="H20" s="1">
        <v>78</v>
      </c>
      <c r="I20" s="1" t="str">
        <f>IF(H21&lt;H20,"Diatas","Dibawah")</f>
        <v>Diatas</v>
      </c>
      <c r="J20" s="1">
        <v>80</v>
      </c>
      <c r="K20" s="1" t="str">
        <f>IF(J21&lt;J20,"Diatas","Dibawah")</f>
        <v>Diatas</v>
      </c>
      <c r="L20" s="1">
        <v>77</v>
      </c>
      <c r="M20" s="1" t="str">
        <f>IF(L21&lt;L20,"Diatas","Dibawah")</f>
        <v>Dibawah</v>
      </c>
      <c r="N20" s="7">
        <f t="shared" si="0"/>
        <v>83.524999999999991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28" t="s">
        <v>31</v>
      </c>
      <c r="B21" s="28">
        <f t="shared" ref="B21:N21" si="3">AVERAGE(B2:B20)</f>
        <v>83.328947368421055</v>
      </c>
      <c r="D21" s="28">
        <f t="shared" si="3"/>
        <v>85.042105263157893</v>
      </c>
      <c r="F21" s="28">
        <f t="shared" si="3"/>
        <v>86.14473684210526</v>
      </c>
      <c r="H21" s="28">
        <f t="shared" si="3"/>
        <v>76.236842105263165</v>
      </c>
      <c r="J21" s="28">
        <f t="shared" si="3"/>
        <v>76.40789473684211</v>
      </c>
      <c r="L21" s="28">
        <f t="shared" si="3"/>
        <v>79.171052631578945</v>
      </c>
      <c r="N21" s="28">
        <f t="shared" si="3"/>
        <v>81.068815789473675</v>
      </c>
      <c r="P21" s="58" t="s">
        <v>44</v>
      </c>
      <c r="Q21" s="59"/>
      <c r="R21" s="60"/>
      <c r="S21" s="16"/>
      <c r="T21" s="16"/>
      <c r="U21" s="16"/>
      <c r="V21" s="16"/>
      <c r="W21" s="16"/>
      <c r="X21" s="16"/>
      <c r="Y21" s="16"/>
    </row>
    <row r="22" spans="1:25" ht="18.75" x14ac:dyDescent="0.25">
      <c r="A22" s="29" t="s">
        <v>56</v>
      </c>
      <c r="B22" s="28">
        <f>COUNTIF(C1:C20,"Dibawah")</f>
        <v>5</v>
      </c>
      <c r="D22" s="28">
        <f>COUNTIF(E1:E20,"Dibawah")</f>
        <v>8</v>
      </c>
      <c r="F22" s="28">
        <f>COUNTIF(G1:G20,"Dibawah")</f>
        <v>6</v>
      </c>
      <c r="H22" s="28">
        <f>COUNTIF(I1:I20,"Dibawah")</f>
        <v>6</v>
      </c>
      <c r="J22" s="28">
        <f>COUNTIF(K1:K20,"Dibawah")</f>
        <v>6</v>
      </c>
      <c r="L22" s="28">
        <f>COUNTIF(M1:M20,"Dibawah")</f>
        <v>7</v>
      </c>
      <c r="P22" s="74" t="s">
        <v>39</v>
      </c>
      <c r="Q22" s="36"/>
      <c r="R22" s="75"/>
      <c r="S22" s="16"/>
      <c r="T22" s="16"/>
      <c r="U22" s="16"/>
      <c r="V22" s="16"/>
      <c r="W22" s="16"/>
      <c r="X22" s="16"/>
      <c r="Y22" s="16"/>
    </row>
    <row r="23" spans="1:25" ht="17.25" customHeight="1" x14ac:dyDescent="0.25">
      <c r="P23" s="76" t="s">
        <v>52</v>
      </c>
      <c r="Q23" s="35"/>
      <c r="R23" s="77"/>
      <c r="S23" s="16"/>
      <c r="T23" s="16"/>
      <c r="U23" s="16"/>
      <c r="V23" s="16"/>
      <c r="W23" s="16"/>
      <c r="X23" s="16"/>
      <c r="Y23" s="16"/>
    </row>
    <row r="24" spans="1:25" ht="15" customHeight="1" x14ac:dyDescent="0.25">
      <c r="P24" s="78" t="s">
        <v>46</v>
      </c>
      <c r="Q24" s="37"/>
      <c r="R24" s="79"/>
      <c r="S24" s="16"/>
      <c r="T24" s="16"/>
      <c r="U24" s="16"/>
      <c r="V24" s="16"/>
      <c r="W24" s="16"/>
      <c r="X24" s="16"/>
      <c r="Y24" s="16"/>
    </row>
    <row r="25" spans="1:25" ht="19.5" customHeight="1" x14ac:dyDescent="0.25">
      <c r="P25" s="80" t="s">
        <v>53</v>
      </c>
      <c r="Q25" s="81"/>
      <c r="R25" s="82"/>
      <c r="Y25" s="16"/>
    </row>
    <row r="26" spans="1:25" ht="15" customHeight="1" x14ac:dyDescent="0.25"/>
    <row r="32" spans="1:25" ht="30" x14ac:dyDescent="0.25">
      <c r="P32" s="39" t="s">
        <v>32</v>
      </c>
      <c r="Q32" s="40" t="s">
        <v>33</v>
      </c>
      <c r="R32" s="48" t="s">
        <v>57</v>
      </c>
      <c r="S32" s="48" t="s">
        <v>59</v>
      </c>
      <c r="T32" s="49" t="s">
        <v>60</v>
      </c>
      <c r="U32" s="50" t="s">
        <v>62</v>
      </c>
    </row>
    <row r="33" spans="1:21" x14ac:dyDescent="0.25">
      <c r="P33" s="42">
        <v>1</v>
      </c>
      <c r="Q33" s="16">
        <v>83.328947368421055</v>
      </c>
      <c r="R33" s="16"/>
      <c r="S33" s="16"/>
      <c r="T33" s="16"/>
      <c r="U33" s="43"/>
    </row>
    <row r="34" spans="1:21" x14ac:dyDescent="0.25">
      <c r="P34" s="42">
        <v>2</v>
      </c>
      <c r="Q34" s="16">
        <v>85.042105263157893</v>
      </c>
      <c r="R34" s="16"/>
      <c r="S34" s="16"/>
      <c r="T34" s="16"/>
      <c r="U34" s="43"/>
    </row>
    <row r="35" spans="1:21" x14ac:dyDescent="0.25">
      <c r="P35" s="42">
        <v>3</v>
      </c>
      <c r="Q35" s="16">
        <v>86.14473684210526</v>
      </c>
      <c r="R35" s="16"/>
      <c r="S35" s="16"/>
      <c r="T35" s="16"/>
      <c r="U35" s="43"/>
    </row>
    <row r="36" spans="1:21" x14ac:dyDescent="0.25">
      <c r="P36" s="42">
        <v>4</v>
      </c>
      <c r="Q36" s="16">
        <v>76.236842105263165</v>
      </c>
      <c r="R36" s="32">
        <f>SUM(Q33:Q35)/3</f>
        <v>84.838596491228074</v>
      </c>
      <c r="S36" s="31">
        <f>Q36-R36</f>
        <v>-8.6017543859649095</v>
      </c>
      <c r="T36" s="32">
        <v>8.6018000000000008</v>
      </c>
      <c r="U36" s="51">
        <f>T36*T36</f>
        <v>73.990963240000013</v>
      </c>
    </row>
    <row r="37" spans="1:21" x14ac:dyDescent="0.25">
      <c r="P37" s="42">
        <v>5</v>
      </c>
      <c r="Q37" s="16">
        <v>76.40789473684211</v>
      </c>
      <c r="R37" s="32">
        <f t="shared" ref="R37:R39" si="4">SUM(Q34:Q36)/3</f>
        <v>82.474561403508787</v>
      </c>
      <c r="S37" s="31">
        <f t="shared" ref="S37:S38" si="5">Q37-R37</f>
        <v>-6.0666666666666771</v>
      </c>
      <c r="T37" s="15">
        <v>6.0667</v>
      </c>
      <c r="U37" s="51">
        <f t="shared" ref="U37:U38" si="6">T37*T37</f>
        <v>36.804848890000002</v>
      </c>
    </row>
    <row r="38" spans="1:21" x14ac:dyDescent="0.25">
      <c r="P38" s="42">
        <v>6</v>
      </c>
      <c r="Q38" s="16">
        <v>79.171052631578945</v>
      </c>
      <c r="R38" s="32">
        <f t="shared" si="4"/>
        <v>79.596491228070178</v>
      </c>
      <c r="S38" s="31">
        <f t="shared" si="5"/>
        <v>-0.42543859649123306</v>
      </c>
      <c r="T38" s="15">
        <v>0.4254</v>
      </c>
      <c r="U38" s="51">
        <f t="shared" si="6"/>
        <v>0.18096516000000001</v>
      </c>
    </row>
    <row r="39" spans="1:21" x14ac:dyDescent="0.25">
      <c r="P39" s="53" t="s">
        <v>61</v>
      </c>
      <c r="Q39" s="21"/>
      <c r="R39" s="32">
        <f t="shared" si="4"/>
        <v>77.271929824561411</v>
      </c>
      <c r="S39" s="15"/>
      <c r="T39" s="15"/>
      <c r="U39" s="52"/>
    </row>
    <row r="40" spans="1:21" ht="17.25" customHeight="1" x14ac:dyDescent="0.25">
      <c r="P40" s="54" t="s">
        <v>58</v>
      </c>
      <c r="Q40" s="16"/>
      <c r="R40" s="16"/>
      <c r="S40" s="16"/>
      <c r="T40" s="15">
        <f>SUM(T36:T38)/3</f>
        <v>5.0313000000000008</v>
      </c>
      <c r="U40" s="43"/>
    </row>
    <row r="41" spans="1:21" ht="19.5" customHeight="1" x14ac:dyDescent="0.25">
      <c r="P41" s="55" t="s">
        <v>63</v>
      </c>
      <c r="Q41" s="56"/>
      <c r="R41" s="56"/>
      <c r="S41" s="56"/>
      <c r="T41" s="56"/>
      <c r="U41" s="57">
        <f>SUM(U36:U38)/3</f>
        <v>36.992259096666672</v>
      </c>
    </row>
    <row r="45" spans="1:21" ht="19.5" customHeight="1" x14ac:dyDescent="0.25">
      <c r="A45" s="83" t="s">
        <v>64</v>
      </c>
      <c r="B45" s="84" t="s">
        <v>74</v>
      </c>
      <c r="C45" s="84"/>
      <c r="D45" s="84"/>
      <c r="E45" s="84"/>
      <c r="F45" s="84"/>
      <c r="G45" s="84"/>
      <c r="H45" s="84"/>
      <c r="I45" s="84"/>
      <c r="J45" s="84"/>
      <c r="K45" s="84"/>
      <c r="L45" s="84"/>
    </row>
    <row r="46" spans="1:21" ht="21" customHeight="1" x14ac:dyDescent="0.25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</row>
    <row r="47" spans="1:21" x14ac:dyDescent="0.25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21" x14ac:dyDescent="0.25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2:12" x14ac:dyDescent="0.25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  <row r="50" spans="2:12" x14ac:dyDescent="0.25"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</row>
    <row r="51" spans="2:12" x14ac:dyDescent="0.25">
      <c r="B51" s="84"/>
      <c r="C51" s="84"/>
      <c r="D51" s="84"/>
      <c r="E51" s="84"/>
      <c r="F51" s="84"/>
      <c r="G51" s="84"/>
      <c r="H51" s="84"/>
      <c r="I51" s="84"/>
      <c r="J51" s="84"/>
      <c r="K51" s="84"/>
      <c r="L51" s="84"/>
    </row>
  </sheetData>
  <mergeCells count="11">
    <mergeCell ref="B45:L51"/>
    <mergeCell ref="P23:R23"/>
    <mergeCell ref="P24:R24"/>
    <mergeCell ref="P25:R25"/>
    <mergeCell ref="P10:T10"/>
    <mergeCell ref="P12:R13"/>
    <mergeCell ref="P14:R14"/>
    <mergeCell ref="P17:R18"/>
    <mergeCell ref="P19:R19"/>
    <mergeCell ref="P21:R21"/>
    <mergeCell ref="P22:R22"/>
  </mergeCells>
  <conditionalFormatting sqref="B2:B20">
    <cfRule type="cellIs" dxfId="37" priority="11" operator="lessThan">
      <formula>$B$21</formula>
    </cfRule>
    <cfRule type="cellIs" dxfId="36" priority="12" operator="greaterThan">
      <formula>$B$21</formula>
    </cfRule>
  </conditionalFormatting>
  <conditionalFormatting sqref="D2:D20">
    <cfRule type="cellIs" dxfId="35" priority="9" operator="lessThan">
      <formula>$D$21</formula>
    </cfRule>
    <cfRule type="cellIs" dxfId="34" priority="10" operator="greaterThan">
      <formula>$D$21</formula>
    </cfRule>
  </conditionalFormatting>
  <conditionalFormatting sqref="F2:F20">
    <cfRule type="cellIs" dxfId="33" priority="7" operator="lessThan">
      <formula>$F$21</formula>
    </cfRule>
    <cfRule type="cellIs" dxfId="32" priority="8" operator="greaterThan">
      <formula>$F$21</formula>
    </cfRule>
  </conditionalFormatting>
  <conditionalFormatting sqref="H2:H20">
    <cfRule type="cellIs" dxfId="31" priority="5" operator="lessThan">
      <formula>$H$21</formula>
    </cfRule>
    <cfRule type="cellIs" dxfId="30" priority="6" operator="greaterThan">
      <formula>$H$21</formula>
    </cfRule>
  </conditionalFormatting>
  <conditionalFormatting sqref="J2:J20">
    <cfRule type="cellIs" dxfId="29" priority="3" operator="lessThan">
      <formula>$J$21</formula>
    </cfRule>
    <cfRule type="cellIs" dxfId="28" priority="4" operator="greaterThan">
      <formula>$J$21</formula>
    </cfRule>
  </conditionalFormatting>
  <conditionalFormatting sqref="L2:L20">
    <cfRule type="cellIs" dxfId="27" priority="1" operator="lessThan">
      <formula>$L$21</formula>
    </cfRule>
    <cfRule type="cellIs" dxfId="26" priority="2" operator="greaterThan">
      <formula>$L$21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"/>
  <sheetViews>
    <sheetView topLeftCell="A30" zoomScale="90" zoomScaleNormal="90" workbookViewId="0">
      <selection activeCell="Q46" sqref="Q46"/>
    </sheetView>
  </sheetViews>
  <sheetFormatPr defaultColWidth="8.85546875" defaultRowHeight="15" x14ac:dyDescent="0.25"/>
  <cols>
    <col min="1" max="1" width="22.5703125" customWidth="1"/>
    <col min="2" max="2" width="12.85546875" customWidth="1"/>
    <col min="3" max="3" width="11" hidden="1" customWidth="1"/>
    <col min="5" max="5" width="11" hidden="1" customWidth="1"/>
    <col min="7" max="7" width="11" hidden="1" customWidth="1"/>
    <col min="9" max="9" width="11" hidden="1" customWidth="1"/>
    <col min="11" max="11" width="11" hidden="1" customWidth="1"/>
    <col min="13" max="13" width="11" hidden="1" customWidth="1"/>
    <col min="14" max="14" width="13" customWidth="1"/>
    <col min="17" max="17" width="17.5703125" customWidth="1"/>
    <col min="18" max="18" width="17.85546875" customWidth="1"/>
    <col min="21" max="21" width="8.85546875" customWidth="1"/>
  </cols>
  <sheetData>
    <row r="1" spans="1:24" ht="47.25" customHeight="1" x14ac:dyDescent="0.25">
      <c r="A1" s="11" t="s">
        <v>0</v>
      </c>
      <c r="B1" s="11" t="s">
        <v>24</v>
      </c>
      <c r="C1" s="11"/>
      <c r="D1" s="11" t="s">
        <v>25</v>
      </c>
      <c r="E1" s="11"/>
      <c r="F1" s="11" t="s">
        <v>26</v>
      </c>
      <c r="G1" s="11"/>
      <c r="H1" s="11" t="s">
        <v>27</v>
      </c>
      <c r="I1" s="11"/>
      <c r="J1" s="11" t="s">
        <v>28</v>
      </c>
      <c r="K1" s="11"/>
      <c r="L1" s="11" t="s">
        <v>29</v>
      </c>
      <c r="M1" s="12"/>
      <c r="N1" s="13" t="s">
        <v>30</v>
      </c>
      <c r="P1" s="39" t="s">
        <v>32</v>
      </c>
      <c r="Q1" s="40" t="s">
        <v>33</v>
      </c>
      <c r="R1" s="40" t="s">
        <v>34</v>
      </c>
      <c r="S1" s="40" t="s">
        <v>35</v>
      </c>
      <c r="T1" s="40" t="s">
        <v>36</v>
      </c>
      <c r="U1" s="41" t="s">
        <v>37</v>
      </c>
    </row>
    <row r="2" spans="1:24" x14ac:dyDescent="0.25">
      <c r="A2" s="14">
        <v>1202200060</v>
      </c>
      <c r="B2" s="1">
        <v>87.5</v>
      </c>
      <c r="C2" s="1" t="str">
        <f>IF(B22&lt;B2,"Diatas","Dibawah")</f>
        <v>Diatas</v>
      </c>
      <c r="D2" s="1">
        <v>95</v>
      </c>
      <c r="E2" s="1" t="str">
        <f>IF(D22&lt;D2,"Diatas","Dibawah")</f>
        <v>Diatas</v>
      </c>
      <c r="F2" s="1">
        <v>87</v>
      </c>
      <c r="G2" s="1" t="str">
        <f>IF(F22&lt;F2,"Diatas","Dibawah")</f>
        <v>Dibawah</v>
      </c>
      <c r="H2" s="1">
        <v>0</v>
      </c>
      <c r="I2" s="1" t="str">
        <f>IF(H22&lt;H2,"Diatas","Dibawah")</f>
        <v>Dibawah</v>
      </c>
      <c r="J2" s="1">
        <v>93.75</v>
      </c>
      <c r="K2" s="1" t="str">
        <f>IF(J22&lt;J2,"Diatas","Dibawah")</f>
        <v>Diatas</v>
      </c>
      <c r="L2" s="1">
        <v>79.25</v>
      </c>
      <c r="M2" s="1" t="str">
        <f>IF(L22&lt;L2,"Diatas","Dibawah")</f>
        <v>Dibawah</v>
      </c>
      <c r="N2" s="7">
        <f>(15%*B2)+(15%*D2)+(20%*F2)+(20%*H2)+(15%*J2)+(15%*L2)</f>
        <v>70.725000000000009</v>
      </c>
      <c r="P2" s="42">
        <v>1</v>
      </c>
      <c r="Q2" s="16">
        <v>83.564999999999998</v>
      </c>
      <c r="R2" s="16">
        <v>8</v>
      </c>
      <c r="S2" s="16">
        <f t="shared" ref="S2:T7" si="0">(Q2)^2</f>
        <v>6983.1092249999992</v>
      </c>
      <c r="T2" s="16">
        <f t="shared" si="0"/>
        <v>64</v>
      </c>
      <c r="U2" s="43">
        <f t="shared" ref="U2:U7" si="1">(Q2*R2)</f>
        <v>668.52</v>
      </c>
    </row>
    <row r="3" spans="1:24" x14ac:dyDescent="0.25">
      <c r="A3" s="14">
        <v>1202200061</v>
      </c>
      <c r="B3" s="1">
        <v>88.5</v>
      </c>
      <c r="C3" s="1" t="str">
        <f>IF(B22&lt;B3,"Diatas","Dibawah")</f>
        <v>Diatas</v>
      </c>
      <c r="D3" s="1">
        <v>70</v>
      </c>
      <c r="E3" s="1" t="str">
        <f>IF(D22&lt;D3,"Diatas","Dibawah")</f>
        <v>Dibawah</v>
      </c>
      <c r="F3" s="1">
        <v>93.75</v>
      </c>
      <c r="G3" s="1" t="str">
        <f>IF(F22&lt;F3,"Diatas","Dibawah")</f>
        <v>Diatas</v>
      </c>
      <c r="H3" s="1">
        <v>74.75</v>
      </c>
      <c r="I3" s="1" t="str">
        <f>IF(H22&lt;H3,"Diatas","Dibawah")</f>
        <v>Dibawah</v>
      </c>
      <c r="J3" s="1">
        <v>83.75</v>
      </c>
      <c r="K3" s="1" t="str">
        <f>IF(J22&lt;J3,"Diatas","Dibawah")</f>
        <v>Dibawah</v>
      </c>
      <c r="L3" s="1">
        <v>76</v>
      </c>
      <c r="M3" s="1" t="str">
        <f>IF(L22&lt;L3,"Diatas","Dibawah")</f>
        <v>Dibawah</v>
      </c>
      <c r="N3" s="7">
        <f t="shared" ref="N3:N21" si="2">(15%*B3)+(15%*D3)+(20%*F3)+(20%*H3)+(15%*J3)+(15%*L3)</f>
        <v>81.4375</v>
      </c>
      <c r="P3" s="42">
        <v>2</v>
      </c>
      <c r="Q3" s="16">
        <v>85</v>
      </c>
      <c r="R3" s="16">
        <v>12</v>
      </c>
      <c r="S3" s="16">
        <f t="shared" si="0"/>
        <v>7225</v>
      </c>
      <c r="T3" s="16">
        <f t="shared" si="0"/>
        <v>144</v>
      </c>
      <c r="U3" s="43">
        <f t="shared" si="1"/>
        <v>1020</v>
      </c>
    </row>
    <row r="4" spans="1:24" x14ac:dyDescent="0.25">
      <c r="A4" s="14">
        <v>1202200062</v>
      </c>
      <c r="B4" s="1">
        <v>96.75</v>
      </c>
      <c r="C4" s="1" t="str">
        <f>IF(B22&lt;B4,"Diatas","Dibawah")</f>
        <v>Diatas</v>
      </c>
      <c r="D4" s="1">
        <v>98.25</v>
      </c>
      <c r="E4" s="1" t="str">
        <f>IF(D22&lt;D4,"Diatas","Dibawah")</f>
        <v>Diatas</v>
      </c>
      <c r="F4" s="1">
        <v>100</v>
      </c>
      <c r="G4" s="1" t="str">
        <f>IF(F22&lt;F4,"Diatas","Dibawah")</f>
        <v>Diatas</v>
      </c>
      <c r="H4" s="1">
        <v>93.5</v>
      </c>
      <c r="I4" s="1" t="str">
        <f>IF(H22&lt;H4,"Diatas","Dibawah")</f>
        <v>Diatas</v>
      </c>
      <c r="J4" s="1">
        <v>86.25</v>
      </c>
      <c r="K4" s="1" t="str">
        <f>IF(J22&lt;J4,"Diatas","Dibawah")</f>
        <v>Diatas</v>
      </c>
      <c r="L4" s="1">
        <v>86.5</v>
      </c>
      <c r="M4" s="1" t="str">
        <f>IF(L22&lt;L4,"Diatas","Dibawah")</f>
        <v>Diatas</v>
      </c>
      <c r="N4" s="7">
        <f t="shared" si="2"/>
        <v>93.862499999999997</v>
      </c>
      <c r="P4" s="42">
        <v>3</v>
      </c>
      <c r="Q4" s="16">
        <v>90.609999999999985</v>
      </c>
      <c r="R4" s="16">
        <v>12</v>
      </c>
      <c r="S4" s="16">
        <f t="shared" si="0"/>
        <v>8210.172099999998</v>
      </c>
      <c r="T4" s="16">
        <f t="shared" si="0"/>
        <v>144</v>
      </c>
      <c r="U4" s="43">
        <f t="shared" si="1"/>
        <v>1087.3199999999997</v>
      </c>
    </row>
    <row r="5" spans="1:24" x14ac:dyDescent="0.25">
      <c r="A5" s="14">
        <v>1202200063</v>
      </c>
      <c r="B5" s="1">
        <v>88.5</v>
      </c>
      <c r="C5" s="1" t="str">
        <f>IF(B22&lt;B5,"Diatas","Dibawah")</f>
        <v>Diatas</v>
      </c>
      <c r="D5" s="1">
        <v>80</v>
      </c>
      <c r="E5" s="1" t="str">
        <f>IF(D22&lt;D5,"Diatas","Dibawah")</f>
        <v>Dibawah</v>
      </c>
      <c r="F5" s="1">
        <v>80.25</v>
      </c>
      <c r="G5" s="1" t="str">
        <f>IF(F22&lt;F5,"Diatas","Dibawah")</f>
        <v>Dibawah</v>
      </c>
      <c r="H5" s="1">
        <v>72.75</v>
      </c>
      <c r="I5" s="1" t="str">
        <f>IF(H22&lt;H5,"Diatas","Dibawah")</f>
        <v>Dibawah</v>
      </c>
      <c r="J5" s="1">
        <v>0</v>
      </c>
      <c r="K5" s="1" t="str">
        <f>IF(J22&lt;J5,"Diatas","Dibawah")</f>
        <v>Dibawah</v>
      </c>
      <c r="L5" s="1">
        <v>65.75</v>
      </c>
      <c r="M5" s="1" t="str">
        <f>IF(L22&lt;L5,"Diatas","Dibawah")</f>
        <v>Dibawah</v>
      </c>
      <c r="N5" s="7">
        <f t="shared" si="2"/>
        <v>65.737499999999997</v>
      </c>
      <c r="P5" s="42">
        <v>4</v>
      </c>
      <c r="Q5" s="16">
        <v>80.467500000000001</v>
      </c>
      <c r="R5" s="16">
        <v>8</v>
      </c>
      <c r="S5" s="16">
        <f t="shared" si="0"/>
        <v>6475.0185562500001</v>
      </c>
      <c r="T5" s="16">
        <f t="shared" si="0"/>
        <v>64</v>
      </c>
      <c r="U5" s="43">
        <f t="shared" si="1"/>
        <v>643.74</v>
      </c>
    </row>
    <row r="6" spans="1:24" x14ac:dyDescent="0.25">
      <c r="A6" s="14">
        <v>1202200064</v>
      </c>
      <c r="B6" s="1">
        <v>93.75</v>
      </c>
      <c r="C6" s="1" t="str">
        <f>IF(B22&lt;B6,"Diatas","Dibawah")</f>
        <v>Diatas</v>
      </c>
      <c r="D6" s="1">
        <v>95.25</v>
      </c>
      <c r="E6" s="1" t="str">
        <f>IF(D22&lt;D6,"Diatas","Dibawah")</f>
        <v>Diatas</v>
      </c>
      <c r="F6" s="1">
        <v>90.25</v>
      </c>
      <c r="G6" s="1" t="str">
        <f>IF(F22&lt;F6,"Diatas","Dibawah")</f>
        <v>Dibawah</v>
      </c>
      <c r="H6" s="1">
        <v>85.5</v>
      </c>
      <c r="I6" s="1" t="str">
        <f>IF(H22&lt;H6,"Diatas","Dibawah")</f>
        <v>Diatas</v>
      </c>
      <c r="J6" s="1">
        <v>93.5</v>
      </c>
      <c r="K6" s="1" t="str">
        <f>IF(J22&lt;J6,"Diatas","Dibawah")</f>
        <v>Diatas</v>
      </c>
      <c r="L6" s="1">
        <v>63.75</v>
      </c>
      <c r="M6" s="1" t="str">
        <f>IF(L22&lt;L6,"Diatas","Dibawah")</f>
        <v>Dibawah</v>
      </c>
      <c r="N6" s="7">
        <f t="shared" si="2"/>
        <v>87.087500000000006</v>
      </c>
      <c r="P6" s="42">
        <v>5</v>
      </c>
      <c r="Q6" s="16">
        <v>84.337500000000006</v>
      </c>
      <c r="R6" s="16">
        <v>4</v>
      </c>
      <c r="S6" s="16">
        <f t="shared" si="0"/>
        <v>7112.8139062500013</v>
      </c>
      <c r="T6" s="16">
        <f t="shared" si="0"/>
        <v>16</v>
      </c>
      <c r="U6" s="43">
        <f t="shared" si="1"/>
        <v>337.35</v>
      </c>
    </row>
    <row r="7" spans="1:24" x14ac:dyDescent="0.25">
      <c r="A7" s="14">
        <v>1202200065</v>
      </c>
      <c r="B7" s="1">
        <v>70.5</v>
      </c>
      <c r="C7" s="1" t="str">
        <f>IF(B22&lt;B7,"Diatas","Dibawah")</f>
        <v>Dibawah</v>
      </c>
      <c r="D7" s="1">
        <v>79.5</v>
      </c>
      <c r="E7" s="1" t="str">
        <f>IF(D22&lt;D7,"Diatas","Dibawah")</f>
        <v>Dibawah</v>
      </c>
      <c r="F7" s="1">
        <v>85.1</v>
      </c>
      <c r="G7" s="1" t="str">
        <f>IF(F22&lt;F7,"Diatas","Dibawah")</f>
        <v>Dibawah</v>
      </c>
      <c r="H7" s="1">
        <v>80.25</v>
      </c>
      <c r="I7" s="1" t="str">
        <f>IF(H22&lt;H7,"Diatas","Dibawah")</f>
        <v>Dibawah</v>
      </c>
      <c r="J7" s="1">
        <v>92</v>
      </c>
      <c r="K7" s="1" t="str">
        <f>IF(J22&lt;J7,"Diatas","Dibawah")</f>
        <v>Diatas</v>
      </c>
      <c r="L7" s="1">
        <v>69.25</v>
      </c>
      <c r="M7" s="1" t="str">
        <f>IF(L22&lt;L7,"Diatas","Dibawah")</f>
        <v>Dibawah</v>
      </c>
      <c r="N7" s="7">
        <f t="shared" si="2"/>
        <v>79.757499999999993</v>
      </c>
      <c r="P7" s="42">
        <v>6</v>
      </c>
      <c r="Q7" s="16">
        <v>80.822500000000005</v>
      </c>
      <c r="R7" s="16">
        <v>11</v>
      </c>
      <c r="S7" s="16">
        <f t="shared" si="0"/>
        <v>6532.2765062500011</v>
      </c>
      <c r="T7" s="16">
        <f t="shared" si="0"/>
        <v>121</v>
      </c>
      <c r="U7" s="43">
        <f t="shared" si="1"/>
        <v>889.04750000000001</v>
      </c>
    </row>
    <row r="8" spans="1:24" x14ac:dyDescent="0.25">
      <c r="A8" s="14">
        <v>1202200066</v>
      </c>
      <c r="B8" s="1">
        <v>60.5</v>
      </c>
      <c r="C8" s="1" t="str">
        <f>IF(B22&lt;B8,"Diatas","Dibawah")</f>
        <v>Dibawah</v>
      </c>
      <c r="D8" s="1">
        <v>83</v>
      </c>
      <c r="E8" s="1" t="str">
        <f>IF(D22&lt;D8,"Diatas","Dibawah")</f>
        <v>Dibawah</v>
      </c>
      <c r="F8" s="1">
        <v>89.8</v>
      </c>
      <c r="G8" s="1" t="str">
        <f>IF(F22&lt;F8,"Diatas","Dibawah")</f>
        <v>Dibawah</v>
      </c>
      <c r="H8" s="1">
        <v>80.349999999999994</v>
      </c>
      <c r="I8" s="1" t="str">
        <f>IF(H22&lt;H8,"Diatas","Dibawah")</f>
        <v>Dibawah</v>
      </c>
      <c r="J8" s="1">
        <v>92</v>
      </c>
      <c r="K8" s="1" t="str">
        <f>IF(J22&lt;J8,"Diatas","Dibawah")</f>
        <v>Diatas</v>
      </c>
      <c r="L8" s="1">
        <v>73.5</v>
      </c>
      <c r="M8" s="1" t="str">
        <f>IF(L22&lt;L8,"Diatas","Dibawah")</f>
        <v>Dibawah</v>
      </c>
      <c r="N8" s="7">
        <f t="shared" si="2"/>
        <v>80.38000000000001</v>
      </c>
      <c r="P8" s="44" t="s">
        <v>38</v>
      </c>
      <c r="Q8" s="45">
        <f>SUM(Q2:Q7)</f>
        <v>504.8024999999999</v>
      </c>
      <c r="R8" s="46">
        <f>SUM(R2:R7)</f>
        <v>55</v>
      </c>
      <c r="S8" s="46">
        <f>SUM(S2:S7)</f>
        <v>42538.390293750002</v>
      </c>
      <c r="T8" s="46">
        <f>SUM(T2:T7)</f>
        <v>553</v>
      </c>
      <c r="U8" s="47">
        <f>SUM(U2:U7)</f>
        <v>4645.9775</v>
      </c>
    </row>
    <row r="9" spans="1:24" x14ac:dyDescent="0.25">
      <c r="A9" s="14">
        <v>1202200067</v>
      </c>
      <c r="B9" s="1">
        <v>95.5</v>
      </c>
      <c r="C9" s="1" t="str">
        <f>IF(B22&lt;B9,"Diatas","Dibawah")</f>
        <v>Diatas</v>
      </c>
      <c r="D9" s="1">
        <v>86</v>
      </c>
      <c r="E9" s="1" t="str">
        <f>IF(D22&lt;D9,"Diatas","Dibawah")</f>
        <v>Diatas</v>
      </c>
      <c r="F9" s="1">
        <v>95.5</v>
      </c>
      <c r="G9" s="1" t="str">
        <f>IF(F22&lt;F9,"Diatas","Dibawah")</f>
        <v>Diatas</v>
      </c>
      <c r="H9" s="1">
        <v>92.5</v>
      </c>
      <c r="I9" s="1" t="str">
        <f>IF(H22&lt;H9,"Diatas","Dibawah")</f>
        <v>Diatas</v>
      </c>
      <c r="J9" s="1">
        <v>98.5</v>
      </c>
      <c r="K9" s="1" t="str">
        <f>IF(J22&lt;J9,"Diatas","Dibawah")</f>
        <v>Diatas</v>
      </c>
      <c r="L9" s="1">
        <v>80.7</v>
      </c>
      <c r="M9" s="1" t="str">
        <f>IF(L22&lt;L9,"Diatas","Dibawah")</f>
        <v>Dibawah</v>
      </c>
      <c r="N9" s="7">
        <f t="shared" si="2"/>
        <v>91.704999999999998</v>
      </c>
    </row>
    <row r="10" spans="1:24" x14ac:dyDescent="0.25">
      <c r="A10" s="14">
        <v>1202200068</v>
      </c>
      <c r="B10" s="1">
        <v>90.05</v>
      </c>
      <c r="C10" s="1" t="str">
        <f>IF(B22&lt;B10,"Diatas","Dibawah")</f>
        <v>Diatas</v>
      </c>
      <c r="D10" s="1">
        <v>82.5</v>
      </c>
      <c r="E10" s="1" t="str">
        <f>IF(D22&lt;D10,"Diatas","Dibawah")</f>
        <v>Dibawah</v>
      </c>
      <c r="F10" s="1">
        <v>90.5</v>
      </c>
      <c r="G10" s="1" t="str">
        <f>IF(F22&lt;F10,"Diatas","Dibawah")</f>
        <v>Dibawah</v>
      </c>
      <c r="H10" s="1">
        <v>81.75</v>
      </c>
      <c r="I10" s="1" t="str">
        <f>IF(H22&lt;H10,"Diatas","Dibawah")</f>
        <v>Diatas</v>
      </c>
      <c r="J10" s="1">
        <v>94</v>
      </c>
      <c r="K10" s="1" t="str">
        <f>IF(J22&lt;J10,"Diatas","Dibawah")</f>
        <v>Diatas</v>
      </c>
      <c r="L10" s="1">
        <v>70.75</v>
      </c>
      <c r="M10" s="1" t="str">
        <f>IF(L22&lt;L10,"Diatas","Dibawah")</f>
        <v>Dibawah</v>
      </c>
      <c r="N10" s="7">
        <f t="shared" si="2"/>
        <v>85.045000000000002</v>
      </c>
      <c r="P10" s="58" t="s">
        <v>41</v>
      </c>
      <c r="Q10" s="59"/>
      <c r="R10" s="59"/>
      <c r="S10" s="59"/>
      <c r="T10" s="60"/>
      <c r="U10" s="24"/>
      <c r="V10" s="16"/>
      <c r="W10" s="16"/>
      <c r="X10" s="9"/>
    </row>
    <row r="11" spans="1:24" x14ac:dyDescent="0.25">
      <c r="A11" s="14">
        <v>1202200069</v>
      </c>
      <c r="B11" s="1">
        <v>57.5</v>
      </c>
      <c r="C11" s="1" t="str">
        <f>IF(B22&lt;B11,"Diatas","Dibawah")</f>
        <v>Dibawah</v>
      </c>
      <c r="D11" s="1">
        <v>71.25</v>
      </c>
      <c r="E11" s="1" t="str">
        <f>IF(D22&lt;D11,"Diatas","Dibawah")</f>
        <v>Dibawah</v>
      </c>
      <c r="F11" s="1">
        <v>83.05</v>
      </c>
      <c r="G11" s="1" t="str">
        <f>IF(F22&lt;F11,"Diatas","Dibawah")</f>
        <v>Dibawah</v>
      </c>
      <c r="H11" s="1">
        <v>74.5</v>
      </c>
      <c r="I11" s="1" t="str">
        <f>IF(H22&lt;H11,"Diatas","Dibawah")</f>
        <v>Dibawah</v>
      </c>
      <c r="J11" s="1">
        <v>92</v>
      </c>
      <c r="K11" s="1" t="str">
        <f>IF(J22&lt;J11,"Diatas","Dibawah")</f>
        <v>Diatas</v>
      </c>
      <c r="L11" s="1">
        <v>69</v>
      </c>
      <c r="M11" s="1" t="str">
        <f>IF(L22&lt;L11,"Diatas","Dibawah")</f>
        <v>Dibawah</v>
      </c>
      <c r="N11" s="7">
        <f t="shared" si="2"/>
        <v>74.972499999999997</v>
      </c>
      <c r="P11" s="61" t="s">
        <v>42</v>
      </c>
      <c r="Q11" s="25"/>
      <c r="R11" s="16"/>
      <c r="S11" s="16"/>
      <c r="T11" s="43"/>
      <c r="U11" s="16"/>
      <c r="V11" s="16"/>
      <c r="W11" s="16"/>
      <c r="X11" s="9"/>
    </row>
    <row r="12" spans="1:24" x14ac:dyDescent="0.25">
      <c r="A12" s="14">
        <v>1202200070</v>
      </c>
      <c r="B12" s="1">
        <v>70.25</v>
      </c>
      <c r="C12" s="1" t="str">
        <f>IF(B22&lt;B12,"Diatas","Dibawah")</f>
        <v>Dibawah</v>
      </c>
      <c r="D12" s="1">
        <v>81.75</v>
      </c>
      <c r="E12" s="1" t="str">
        <f>IF(D22&lt;D12,"Diatas","Dibawah")</f>
        <v>Dibawah</v>
      </c>
      <c r="F12" s="1">
        <v>86.75</v>
      </c>
      <c r="G12" s="1" t="str">
        <f>IF(F22&lt;F12,"Diatas","Dibawah")</f>
        <v>Dibawah</v>
      </c>
      <c r="H12" s="1">
        <v>80.5</v>
      </c>
      <c r="I12" s="1" t="str">
        <f>IF(H22&lt;H12,"Diatas","Dibawah")</f>
        <v>Diatas</v>
      </c>
      <c r="J12" s="1">
        <v>72</v>
      </c>
      <c r="K12" s="1" t="str">
        <f>IF(J22&lt;J12,"Diatas","Dibawah")</f>
        <v>Dibawah</v>
      </c>
      <c r="L12" s="1">
        <v>80</v>
      </c>
      <c r="M12" s="1" t="str">
        <f>IF(L22&lt;L12,"Diatas","Dibawah")</f>
        <v>Dibawah</v>
      </c>
      <c r="N12" s="7">
        <f t="shared" si="2"/>
        <v>79.05</v>
      </c>
      <c r="P12" s="62"/>
      <c r="Q12" s="38"/>
      <c r="R12" s="38"/>
      <c r="S12" s="30"/>
      <c r="T12" s="63"/>
      <c r="U12" s="23"/>
      <c r="V12" s="16"/>
      <c r="W12" s="16"/>
      <c r="X12" s="9"/>
    </row>
    <row r="13" spans="1:24" x14ac:dyDescent="0.25">
      <c r="A13" s="14">
        <v>1202200071</v>
      </c>
      <c r="B13" s="1">
        <v>71.25</v>
      </c>
      <c r="C13" s="1" t="str">
        <f>IF(B22&lt;B13,"Diatas","Dibawah")</f>
        <v>Dibawah</v>
      </c>
      <c r="D13" s="1">
        <v>81.75</v>
      </c>
      <c r="E13" s="1" t="str">
        <f>IF(D22&lt;D13,"Diatas","Dibawah")</f>
        <v>Dibawah</v>
      </c>
      <c r="F13" s="1">
        <v>89</v>
      </c>
      <c r="G13" s="1" t="str">
        <f>IF(F22&lt;F13,"Diatas","Dibawah")</f>
        <v>Dibawah</v>
      </c>
      <c r="H13" s="1">
        <v>78</v>
      </c>
      <c r="I13" s="1" t="str">
        <f>IF(H22&lt;H13,"Diatas","Dibawah")</f>
        <v>Dibawah</v>
      </c>
      <c r="J13" s="1">
        <v>85.5</v>
      </c>
      <c r="K13" s="1" t="str">
        <f>IF(J22&lt;J13,"Diatas","Dibawah")</f>
        <v>Diatas</v>
      </c>
      <c r="L13" s="1">
        <v>86</v>
      </c>
      <c r="M13" s="1" t="str">
        <f>IF(L22&lt;L13,"Diatas","Dibawah")</f>
        <v>Diatas</v>
      </c>
      <c r="N13" s="7">
        <f t="shared" si="2"/>
        <v>82.075000000000003</v>
      </c>
      <c r="P13" s="62"/>
      <c r="Q13" s="38"/>
      <c r="R13" s="38"/>
      <c r="S13" s="15"/>
      <c r="T13" s="52"/>
      <c r="U13" s="15"/>
      <c r="V13" s="16"/>
      <c r="W13" s="16"/>
      <c r="X13" s="9"/>
    </row>
    <row r="14" spans="1:24" x14ac:dyDescent="0.25">
      <c r="A14" s="14">
        <v>1202200072</v>
      </c>
      <c r="B14" s="1">
        <v>73.75</v>
      </c>
      <c r="C14" s="1" t="str">
        <f>IF(B22&lt;B14,"Diatas","Dibawah")</f>
        <v>Dibawah</v>
      </c>
      <c r="D14" s="1">
        <v>88.25</v>
      </c>
      <c r="E14" s="1" t="str">
        <f>IF(D22&lt;D14,"Diatas","Dibawah")</f>
        <v>Diatas</v>
      </c>
      <c r="F14" s="1">
        <v>92</v>
      </c>
      <c r="G14" s="1" t="str">
        <f>IF(F22&lt;F14,"Diatas","Dibawah")</f>
        <v>Diatas</v>
      </c>
      <c r="H14" s="1">
        <v>85.75</v>
      </c>
      <c r="I14" s="1" t="str">
        <f>IF(H22&lt;H14,"Diatas","Dibawah")</f>
        <v>Diatas</v>
      </c>
      <c r="J14" s="1">
        <v>84.5</v>
      </c>
      <c r="K14" s="1" t="str">
        <f>IF(J22&lt;J14,"Diatas","Dibawah")</f>
        <v>Diatas</v>
      </c>
      <c r="L14" s="1">
        <v>83.25</v>
      </c>
      <c r="M14" s="1" t="str">
        <f>IF(L22&lt;L14,"Diatas","Dibawah")</f>
        <v>Diatas</v>
      </c>
      <c r="N14" s="7">
        <f t="shared" si="2"/>
        <v>85.012500000000003</v>
      </c>
      <c r="P14" s="64"/>
      <c r="Q14" s="65"/>
      <c r="R14" s="65"/>
      <c r="S14" s="15"/>
      <c r="T14" s="52"/>
      <c r="U14" s="15"/>
      <c r="V14" s="16"/>
      <c r="W14" s="16"/>
      <c r="X14" s="9"/>
    </row>
    <row r="15" spans="1:24" x14ac:dyDescent="0.25">
      <c r="A15" s="14">
        <v>1202200073</v>
      </c>
      <c r="B15" s="1">
        <v>78.75</v>
      </c>
      <c r="C15" s="1" t="str">
        <f>IF(B22&lt;B15,"Diatas","Dibawah")</f>
        <v>Dibawah</v>
      </c>
      <c r="D15" s="1">
        <v>83.75</v>
      </c>
      <c r="E15" s="1" t="str">
        <f>IF(D22&lt;D15,"Diatas","Dibawah")</f>
        <v>Dibawah</v>
      </c>
      <c r="F15" s="1">
        <v>90.25</v>
      </c>
      <c r="G15" s="1" t="str">
        <f>IF(F22&lt;F15,"Diatas","Dibawah")</f>
        <v>Dibawah</v>
      </c>
      <c r="H15" s="1">
        <v>93.5</v>
      </c>
      <c r="I15" s="1" t="str">
        <f>IF(H22&lt;H15,"Diatas","Dibawah")</f>
        <v>Diatas</v>
      </c>
      <c r="J15" s="1">
        <v>89</v>
      </c>
      <c r="K15" s="1" t="str">
        <f>IF(J22&lt;J15,"Diatas","Dibawah")</f>
        <v>Diatas</v>
      </c>
      <c r="L15" s="1">
        <v>90.75</v>
      </c>
      <c r="M15" s="1" t="str">
        <f>IF(L22&lt;L15,"Diatas","Dibawah")</f>
        <v>Diatas</v>
      </c>
      <c r="N15" s="7">
        <f t="shared" si="2"/>
        <v>88.087499999999991</v>
      </c>
      <c r="P15" s="66"/>
      <c r="Q15" s="16"/>
      <c r="R15" s="16"/>
      <c r="S15" s="15"/>
      <c r="T15" s="52"/>
      <c r="U15" s="15"/>
      <c r="V15" s="16"/>
      <c r="W15" s="16"/>
    </row>
    <row r="16" spans="1:24" x14ac:dyDescent="0.25">
      <c r="A16" s="14">
        <v>1202200074</v>
      </c>
      <c r="B16" s="1">
        <v>75.25</v>
      </c>
      <c r="C16" s="1" t="str">
        <f>IF(B22&lt;B16,"Diatas","Dibawah")</f>
        <v>Dibawah</v>
      </c>
      <c r="D16" s="1">
        <v>95</v>
      </c>
      <c r="E16" s="1" t="str">
        <f>IF(D22&lt;D16,"Diatas","Dibawah")</f>
        <v>Diatas</v>
      </c>
      <c r="F16" s="1">
        <v>80</v>
      </c>
      <c r="G16" s="1" t="str">
        <f>IF(F22&lt;F16,"Diatas","Dibawah")</f>
        <v>Dibawah</v>
      </c>
      <c r="H16" s="1">
        <v>87.25</v>
      </c>
      <c r="I16" s="1" t="str">
        <f>IF(H22&lt;H16,"Diatas","Dibawah")</f>
        <v>Diatas</v>
      </c>
      <c r="J16" s="1">
        <v>89.75</v>
      </c>
      <c r="K16" s="1" t="str">
        <f>IF(J22&lt;J16,"Diatas","Dibawah")</f>
        <v>Diatas</v>
      </c>
      <c r="L16" s="1">
        <v>87.5</v>
      </c>
      <c r="M16" s="1" t="str">
        <f>IF(L22&lt;L16,"Diatas","Dibawah")</f>
        <v>Diatas</v>
      </c>
      <c r="N16" s="7">
        <f t="shared" si="2"/>
        <v>85.575000000000003</v>
      </c>
      <c r="P16" s="67" t="s">
        <v>43</v>
      </c>
      <c r="Q16" s="26"/>
      <c r="R16" s="16"/>
      <c r="S16" s="16"/>
      <c r="T16" s="43"/>
      <c r="U16" s="16"/>
      <c r="V16" s="16"/>
      <c r="W16" s="16"/>
    </row>
    <row r="17" spans="1:25" x14ac:dyDescent="0.25">
      <c r="A17" s="14">
        <v>1202200075</v>
      </c>
      <c r="B17" s="1">
        <v>95.5</v>
      </c>
      <c r="C17" s="1" t="str">
        <f>IF(B22&lt;B17,"Diatas","Dibawah")</f>
        <v>Diatas</v>
      </c>
      <c r="D17" s="1">
        <v>80.25</v>
      </c>
      <c r="E17" s="1" t="str">
        <f>IF(D22&lt;D17,"Diatas","Dibawah")</f>
        <v>Dibawah</v>
      </c>
      <c r="F17" s="1">
        <v>98.5</v>
      </c>
      <c r="G17" s="1" t="str">
        <f>IF(F22&lt;F17,"Diatas","Dibawah")</f>
        <v>Diatas</v>
      </c>
      <c r="H17" s="1">
        <v>87</v>
      </c>
      <c r="I17" s="1" t="str">
        <f>IF(H22&lt;H17,"Diatas","Dibawah")</f>
        <v>Diatas</v>
      </c>
      <c r="J17" s="1">
        <v>86</v>
      </c>
      <c r="K17" s="1" t="str">
        <f>IF(J22&lt;J17,"Diatas","Dibawah")</f>
        <v>Diatas</v>
      </c>
      <c r="L17" s="1">
        <v>98.5</v>
      </c>
      <c r="M17" s="1" t="str">
        <f>IF(L22&lt;L17,"Diatas","Dibawah")</f>
        <v>Diatas</v>
      </c>
      <c r="N17" s="7">
        <f t="shared" si="2"/>
        <v>91.137500000000017</v>
      </c>
      <c r="P17" s="62"/>
      <c r="Q17" s="38"/>
      <c r="R17" s="38"/>
      <c r="S17" s="30"/>
      <c r="T17" s="63"/>
      <c r="U17" s="23"/>
      <c r="V17" s="23"/>
      <c r="W17" s="23"/>
    </row>
    <row r="18" spans="1:25" x14ac:dyDescent="0.25">
      <c r="A18" s="14">
        <v>1202200076</v>
      </c>
      <c r="B18" s="1">
        <v>93.5</v>
      </c>
      <c r="C18" s="1" t="str">
        <f>IF(B22&lt;B18,"Diatas","Dibawah")</f>
        <v>Diatas</v>
      </c>
      <c r="D18" s="1">
        <v>85.5</v>
      </c>
      <c r="E18" s="1" t="str">
        <f>IF(D22&lt;D18,"Diatas","Dibawah")</f>
        <v>Diatas</v>
      </c>
      <c r="F18" s="1">
        <v>92.25</v>
      </c>
      <c r="G18" s="1" t="str">
        <f>IF(F22&lt;F18,"Diatas","Dibawah")</f>
        <v>Diatas</v>
      </c>
      <c r="H18" s="1">
        <v>94.5</v>
      </c>
      <c r="I18" s="1" t="str">
        <f>IF(H22&lt;H18,"Diatas","Dibawah")</f>
        <v>Diatas</v>
      </c>
      <c r="J18" s="1">
        <v>90</v>
      </c>
      <c r="K18" s="1" t="str">
        <f>IF(J22&lt;J18,"Diatas","Dibawah")</f>
        <v>Diatas</v>
      </c>
      <c r="L18" s="1">
        <v>67.5</v>
      </c>
      <c r="M18" s="1" t="str">
        <f>IF(L22&lt;L18,"Diatas","Dibawah")</f>
        <v>Dibawah</v>
      </c>
      <c r="N18" s="7">
        <f t="shared" si="2"/>
        <v>87.825000000000003</v>
      </c>
      <c r="P18" s="62"/>
      <c r="Q18" s="38"/>
      <c r="R18" s="38"/>
      <c r="S18" s="15"/>
      <c r="T18" s="52"/>
      <c r="U18" s="15"/>
      <c r="V18" s="15"/>
      <c r="W18" s="15"/>
      <c r="X18" s="15"/>
      <c r="Y18" s="16"/>
    </row>
    <row r="19" spans="1:25" x14ac:dyDescent="0.25">
      <c r="A19" s="14">
        <v>1202200077</v>
      </c>
      <c r="B19" s="1">
        <v>97</v>
      </c>
      <c r="C19" s="1" t="str">
        <f>IF(B22&lt;B19,"Diatas","Dibawah")</f>
        <v>Diatas</v>
      </c>
      <c r="D19" s="1">
        <v>98.5</v>
      </c>
      <c r="E19" s="1" t="str">
        <f>IF(D22&lt;D19,"Diatas","Dibawah")</f>
        <v>Diatas</v>
      </c>
      <c r="F19" s="1">
        <v>98.5</v>
      </c>
      <c r="G19" s="1" t="str">
        <f>IF(F22&lt;F19,"Diatas","Dibawah")</f>
        <v>Diatas</v>
      </c>
      <c r="H19" s="1">
        <v>97</v>
      </c>
      <c r="I19" s="1" t="str">
        <f>IF(H22&lt;H19,"Diatas","Dibawah")</f>
        <v>Diatas</v>
      </c>
      <c r="J19" s="1">
        <v>91.5</v>
      </c>
      <c r="K19" s="1" t="str">
        <f>IF(J22&lt;J19,"Diatas","Dibawah")</f>
        <v>Diatas</v>
      </c>
      <c r="L19" s="1">
        <v>100</v>
      </c>
      <c r="M19" s="1" t="str">
        <f>IF(L22&lt;L19,"Diatas","Dibawah")</f>
        <v>Diatas</v>
      </c>
      <c r="N19" s="7">
        <f t="shared" si="2"/>
        <v>97.149999999999991</v>
      </c>
      <c r="P19" s="68"/>
      <c r="Q19" s="69"/>
      <c r="R19" s="69"/>
      <c r="S19" s="70"/>
      <c r="T19" s="71"/>
      <c r="U19" s="15"/>
      <c r="V19" s="15"/>
      <c r="W19" s="15"/>
      <c r="X19" s="15"/>
      <c r="Y19" s="16"/>
    </row>
    <row r="20" spans="1:25" x14ac:dyDescent="0.25">
      <c r="A20" s="14">
        <v>1202200078</v>
      </c>
      <c r="B20" s="1">
        <v>87</v>
      </c>
      <c r="C20" s="1" t="str">
        <f>IF(B22&lt;B20,"Diatas","Dibawah")</f>
        <v>Diatas</v>
      </c>
      <c r="D20" s="1">
        <v>80.25</v>
      </c>
      <c r="E20" s="1" t="str">
        <f>IF(D22&lt;D20,"Diatas","Dibawah")</f>
        <v>Dibawah</v>
      </c>
      <c r="F20" s="1">
        <v>89.75</v>
      </c>
      <c r="G20" s="1" t="str">
        <f>IF(F22&lt;F20,"Diatas","Dibawah")</f>
        <v>Dibawah</v>
      </c>
      <c r="H20" s="1">
        <v>75</v>
      </c>
      <c r="I20" s="1" t="str">
        <f>IF(H22&lt;H20,"Diatas","Dibawah")</f>
        <v>Dibawah</v>
      </c>
      <c r="J20" s="1">
        <v>81.25</v>
      </c>
      <c r="K20" s="1" t="str">
        <f>IF(J22&lt;J20,"Diatas","Dibawah")</f>
        <v>Dibawah</v>
      </c>
      <c r="L20" s="1">
        <v>88.5</v>
      </c>
      <c r="M20" s="1" t="str">
        <f>IF(L22&lt;L20,"Diatas","Dibawah")</f>
        <v>Diatas</v>
      </c>
      <c r="N20" s="7">
        <f t="shared" si="2"/>
        <v>83.5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14">
        <v>1202200079</v>
      </c>
      <c r="B21" s="1">
        <v>100</v>
      </c>
      <c r="C21" s="1" t="str">
        <f>IF(B22&lt;B21,"Diatas","Dibawah")</f>
        <v>Diatas</v>
      </c>
      <c r="D21" s="1">
        <v>84.25</v>
      </c>
      <c r="E21" s="1" t="str">
        <f>IF(D22&lt;D21,"Diatas","Dibawah")</f>
        <v>Dibawah</v>
      </c>
      <c r="F21" s="1">
        <v>100</v>
      </c>
      <c r="G21" s="1" t="str">
        <f>IF(F22&lt;F21,"Diatas","Dibawah")</f>
        <v>Diatas</v>
      </c>
      <c r="H21" s="1">
        <v>95</v>
      </c>
      <c r="I21" s="1" t="str">
        <f>IF(H22&lt;H21,"Diatas","Dibawah")</f>
        <v>Diatas</v>
      </c>
      <c r="J21" s="1">
        <v>91.5</v>
      </c>
      <c r="K21" s="1" t="str">
        <f>IF(J22&lt;J21,"Diatas","Dibawah")</f>
        <v>Diatas</v>
      </c>
      <c r="L21" s="1">
        <v>100</v>
      </c>
      <c r="M21" s="1" t="str">
        <f>IF(L22&lt;L21,"Diatas","Dibawah")</f>
        <v>Diatas</v>
      </c>
      <c r="N21" s="7">
        <f t="shared" si="2"/>
        <v>95.362499999999997</v>
      </c>
      <c r="P21" s="58" t="s">
        <v>44</v>
      </c>
      <c r="Q21" s="59"/>
      <c r="R21" s="60"/>
      <c r="S21" s="16"/>
      <c r="T21" s="16"/>
      <c r="U21" s="16"/>
      <c r="V21" s="16"/>
      <c r="W21" s="16"/>
      <c r="X21" s="16"/>
      <c r="Y21" s="16"/>
    </row>
    <row r="22" spans="1:25" ht="18.75" x14ac:dyDescent="0.25">
      <c r="A22" s="28" t="s">
        <v>31</v>
      </c>
      <c r="B22" s="28">
        <f t="shared" ref="B22:N22" si="3">AVERAGE(B2:B21)</f>
        <v>83.564999999999998</v>
      </c>
      <c r="D22" s="28">
        <f t="shared" si="3"/>
        <v>85</v>
      </c>
      <c r="F22" s="28">
        <f t="shared" si="3"/>
        <v>90.609999999999985</v>
      </c>
      <c r="H22" s="28">
        <f t="shared" si="3"/>
        <v>80.467500000000001</v>
      </c>
      <c r="J22" s="28">
        <f t="shared" si="3"/>
        <v>84.337500000000006</v>
      </c>
      <c r="L22" s="28">
        <f t="shared" si="3"/>
        <v>80.822500000000005</v>
      </c>
      <c r="N22" s="28">
        <f t="shared" si="3"/>
        <v>84.274250000000023</v>
      </c>
      <c r="P22" s="74" t="s">
        <v>39</v>
      </c>
      <c r="Q22" s="36"/>
      <c r="R22" s="75"/>
      <c r="S22" s="16"/>
      <c r="T22" s="16"/>
      <c r="U22" s="16"/>
      <c r="V22" s="16"/>
      <c r="W22" s="16"/>
      <c r="X22" s="16"/>
      <c r="Y22" s="16"/>
    </row>
    <row r="23" spans="1:25" ht="19.5" customHeight="1" x14ac:dyDescent="0.25">
      <c r="A23" s="29" t="s">
        <v>56</v>
      </c>
      <c r="B23" s="28">
        <f>COUNTIF(C2:C21,"Dibawah")</f>
        <v>8</v>
      </c>
      <c r="D23" s="28">
        <f>COUNTIF(E2:E21,"Dibawah")</f>
        <v>12</v>
      </c>
      <c r="F23" s="28">
        <f>COUNTIF(G2:G21,"Dibawah")</f>
        <v>12</v>
      </c>
      <c r="H23" s="28">
        <f>COUNTIF(I2:I21,"Dibawah")</f>
        <v>8</v>
      </c>
      <c r="J23" s="28">
        <f>COUNTIF(K2:K21,"Dibawah")</f>
        <v>4</v>
      </c>
      <c r="L23" s="28">
        <f>COUNTIF(M2:M21,"Dibawah")</f>
        <v>11</v>
      </c>
      <c r="P23" s="76" t="s">
        <v>50</v>
      </c>
      <c r="Q23" s="35"/>
      <c r="R23" s="77"/>
      <c r="S23" s="16"/>
      <c r="T23" s="16"/>
      <c r="U23" s="16"/>
      <c r="V23" s="16"/>
      <c r="W23" s="16"/>
      <c r="X23" s="16"/>
      <c r="Y23" s="16"/>
    </row>
    <row r="24" spans="1:25" x14ac:dyDescent="0.25">
      <c r="P24" s="78" t="s">
        <v>46</v>
      </c>
      <c r="Q24" s="37"/>
      <c r="R24" s="79"/>
      <c r="S24" s="16"/>
      <c r="T24" s="16"/>
      <c r="U24" s="16"/>
      <c r="V24" s="16"/>
      <c r="W24" s="16"/>
      <c r="X24" s="16"/>
      <c r="Y24" s="16"/>
    </row>
    <row r="25" spans="1:25" ht="15" customHeight="1" x14ac:dyDescent="0.25">
      <c r="P25" s="80" t="s">
        <v>51</v>
      </c>
      <c r="Q25" s="81"/>
      <c r="R25" s="82"/>
      <c r="Y25" s="16"/>
    </row>
    <row r="27" spans="1:25" ht="15" customHeight="1" x14ac:dyDescent="0.25"/>
    <row r="31" spans="1:25" x14ac:dyDescent="0.25">
      <c r="P31" s="20"/>
      <c r="Q31" s="19"/>
      <c r="R31" s="27"/>
      <c r="S31" s="27"/>
      <c r="T31" s="22"/>
      <c r="U31" s="22"/>
    </row>
    <row r="32" spans="1:25" ht="30" x14ac:dyDescent="0.25">
      <c r="P32" s="39" t="s">
        <v>32</v>
      </c>
      <c r="Q32" s="40" t="s">
        <v>33</v>
      </c>
      <c r="R32" s="48" t="s">
        <v>57</v>
      </c>
      <c r="S32" s="48" t="s">
        <v>59</v>
      </c>
      <c r="T32" s="49" t="s">
        <v>60</v>
      </c>
      <c r="U32" s="50" t="s">
        <v>62</v>
      </c>
    </row>
    <row r="33" spans="1:21" x14ac:dyDescent="0.25">
      <c r="P33" s="42">
        <v>1</v>
      </c>
      <c r="Q33" s="16">
        <v>83.564999999999998</v>
      </c>
      <c r="R33" s="16"/>
      <c r="S33" s="16"/>
      <c r="T33" s="16"/>
      <c r="U33" s="43"/>
    </row>
    <row r="34" spans="1:21" x14ac:dyDescent="0.25">
      <c r="P34" s="42">
        <v>2</v>
      </c>
      <c r="Q34" s="16">
        <v>85</v>
      </c>
      <c r="R34" s="16"/>
      <c r="S34" s="16"/>
      <c r="T34" s="16"/>
      <c r="U34" s="43"/>
    </row>
    <row r="35" spans="1:21" x14ac:dyDescent="0.25">
      <c r="P35" s="42">
        <v>3</v>
      </c>
      <c r="Q35" s="16">
        <v>90.609999999999985</v>
      </c>
      <c r="R35" s="16"/>
      <c r="S35" s="16"/>
      <c r="T35" s="16"/>
      <c r="U35" s="43"/>
    </row>
    <row r="36" spans="1:21" x14ac:dyDescent="0.25">
      <c r="P36" s="42">
        <v>4</v>
      </c>
      <c r="Q36" s="16">
        <v>80.467500000000001</v>
      </c>
      <c r="R36" s="32">
        <f>SUM(Q33:Q35)/3</f>
        <v>86.391666666666652</v>
      </c>
      <c r="S36" s="31">
        <f>Q36-R36</f>
        <v>-5.9241666666666504</v>
      </c>
      <c r="T36" s="32">
        <v>5.9241999999999999</v>
      </c>
      <c r="U36" s="51">
        <f>T36*T36</f>
        <v>35.096145639999996</v>
      </c>
    </row>
    <row r="37" spans="1:21" x14ac:dyDescent="0.25">
      <c r="P37" s="42">
        <v>5</v>
      </c>
      <c r="Q37" s="16">
        <v>84.337500000000006</v>
      </c>
      <c r="R37" s="32">
        <f t="shared" ref="R37:R39" si="4">SUM(Q34:Q36)/3</f>
        <v>85.359166666666667</v>
      </c>
      <c r="S37" s="31">
        <f t="shared" ref="S37:S38" si="5">Q37-R37</f>
        <v>-1.0216666666666612</v>
      </c>
      <c r="T37" s="15">
        <v>1.0217000000000001</v>
      </c>
      <c r="U37" s="51">
        <f t="shared" ref="U37:U38" si="6">T37*T37</f>
        <v>1.0438708900000002</v>
      </c>
    </row>
    <row r="38" spans="1:21" x14ac:dyDescent="0.25">
      <c r="P38" s="42">
        <v>6</v>
      </c>
      <c r="Q38" s="16">
        <v>80.822500000000005</v>
      </c>
      <c r="R38" s="32">
        <f t="shared" si="4"/>
        <v>85.138333333333335</v>
      </c>
      <c r="S38" s="31">
        <f t="shared" si="5"/>
        <v>-4.3158333333333303</v>
      </c>
      <c r="T38" s="15">
        <v>4.3158000000000003</v>
      </c>
      <c r="U38" s="51">
        <f t="shared" si="6"/>
        <v>18.626129640000002</v>
      </c>
    </row>
    <row r="39" spans="1:21" x14ac:dyDescent="0.25">
      <c r="P39" s="53" t="s">
        <v>61</v>
      </c>
      <c r="Q39" s="21"/>
      <c r="R39" s="32">
        <f t="shared" si="4"/>
        <v>81.875833333333333</v>
      </c>
      <c r="S39" s="15"/>
      <c r="T39" s="15"/>
      <c r="U39" s="52"/>
    </row>
    <row r="40" spans="1:21" ht="20.25" customHeight="1" x14ac:dyDescent="0.25">
      <c r="P40" s="54" t="s">
        <v>58</v>
      </c>
      <c r="Q40" s="16"/>
      <c r="R40" s="16"/>
      <c r="S40" s="16"/>
      <c r="T40" s="15">
        <f>SUM(T36:T38)/3</f>
        <v>3.7539000000000002</v>
      </c>
      <c r="U40" s="43"/>
    </row>
    <row r="41" spans="1:21" ht="20.25" customHeight="1" x14ac:dyDescent="0.25">
      <c r="P41" s="55" t="s">
        <v>63</v>
      </c>
      <c r="Q41" s="56"/>
      <c r="R41" s="56"/>
      <c r="S41" s="56"/>
      <c r="T41" s="56"/>
      <c r="U41" s="57">
        <f>SUM(U36:U38)/3</f>
        <v>18.255382056666665</v>
      </c>
    </row>
    <row r="44" spans="1:21" x14ac:dyDescent="0.25">
      <c r="A44" s="83" t="s">
        <v>64</v>
      </c>
      <c r="B44" s="84" t="s">
        <v>75</v>
      </c>
      <c r="C44" s="84"/>
      <c r="D44" s="84"/>
      <c r="E44" s="84"/>
      <c r="F44" s="84"/>
      <c r="G44" s="84"/>
      <c r="H44" s="84"/>
      <c r="I44" s="84"/>
      <c r="J44" s="84"/>
      <c r="K44" s="84"/>
      <c r="L44" s="84"/>
    </row>
    <row r="45" spans="1:21" ht="20.25" customHeight="1" x14ac:dyDescent="0.25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</row>
    <row r="46" spans="1:21" ht="19.5" customHeight="1" x14ac:dyDescent="0.25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</row>
    <row r="47" spans="1:21" x14ac:dyDescent="0.25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21" x14ac:dyDescent="0.25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2:12" x14ac:dyDescent="0.25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  <row r="50" spans="2:12" x14ac:dyDescent="0.25">
      <c r="B50" s="84"/>
      <c r="C50" s="84"/>
      <c r="D50" s="84"/>
      <c r="E50" s="84"/>
      <c r="F50" s="84"/>
      <c r="G50" s="84"/>
      <c r="H50" s="84"/>
      <c r="I50" s="84"/>
      <c r="J50" s="84"/>
      <c r="K50" s="84"/>
      <c r="L50" s="84"/>
    </row>
  </sheetData>
  <mergeCells count="11">
    <mergeCell ref="B44:L50"/>
    <mergeCell ref="P24:R24"/>
    <mergeCell ref="P25:R25"/>
    <mergeCell ref="P10:T10"/>
    <mergeCell ref="P21:R21"/>
    <mergeCell ref="P12:R13"/>
    <mergeCell ref="P14:R14"/>
    <mergeCell ref="P17:R18"/>
    <mergeCell ref="P19:R19"/>
    <mergeCell ref="P22:R22"/>
    <mergeCell ref="P23:R23"/>
  </mergeCells>
  <conditionalFormatting sqref="B2:B21">
    <cfRule type="cellIs" dxfId="25" priority="11" operator="lessThan">
      <formula>$B$22</formula>
    </cfRule>
    <cfRule type="cellIs" dxfId="24" priority="12" operator="greaterThan">
      <formula>$B$22</formula>
    </cfRule>
  </conditionalFormatting>
  <conditionalFormatting sqref="D2:D21">
    <cfRule type="cellIs" dxfId="23" priority="9" operator="lessThan">
      <formula>$D$22</formula>
    </cfRule>
    <cfRule type="cellIs" dxfId="22" priority="10" operator="greaterThan">
      <formula>$D$22</formula>
    </cfRule>
  </conditionalFormatting>
  <conditionalFormatting sqref="F2:F21">
    <cfRule type="cellIs" dxfId="21" priority="7" operator="lessThan">
      <formula>$F$22</formula>
    </cfRule>
    <cfRule type="cellIs" dxfId="20" priority="8" operator="greaterThan">
      <formula>$F$22</formula>
    </cfRule>
  </conditionalFormatting>
  <conditionalFormatting sqref="H2:H21">
    <cfRule type="cellIs" dxfId="19" priority="5" operator="lessThan">
      <formula>$H$22</formula>
    </cfRule>
    <cfRule type="cellIs" dxfId="18" priority="6" operator="greaterThan">
      <formula>$H$22</formula>
    </cfRule>
  </conditionalFormatting>
  <conditionalFormatting sqref="J2:J21">
    <cfRule type="cellIs" dxfId="17" priority="3" operator="lessThan">
      <formula>$J$22</formula>
    </cfRule>
    <cfRule type="cellIs" dxfId="16" priority="4" operator="greaterThan">
      <formula>$J$22</formula>
    </cfRule>
  </conditionalFormatting>
  <conditionalFormatting sqref="L2:L21">
    <cfRule type="cellIs" dxfId="15" priority="1" operator="lessThan">
      <formula>$L$22</formula>
    </cfRule>
    <cfRule type="cellIs" dxfId="14" priority="2" operator="greaterThan">
      <formula>$L$22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topLeftCell="A34" zoomScale="90" zoomScaleNormal="90" workbookViewId="0">
      <selection activeCell="N46" sqref="N46"/>
    </sheetView>
  </sheetViews>
  <sheetFormatPr defaultColWidth="8.85546875" defaultRowHeight="15" x14ac:dyDescent="0.25"/>
  <cols>
    <col min="1" max="1" width="22.5703125" customWidth="1"/>
    <col min="2" max="2" width="12.5703125" customWidth="1"/>
    <col min="3" max="3" width="11" hidden="1" customWidth="1"/>
    <col min="5" max="5" width="11" hidden="1" customWidth="1"/>
    <col min="7" max="7" width="11" hidden="1" customWidth="1"/>
    <col min="9" max="9" width="11" hidden="1" customWidth="1"/>
    <col min="11" max="11" width="11" hidden="1" customWidth="1"/>
    <col min="13" max="13" width="11" hidden="1" customWidth="1"/>
    <col min="14" max="14" width="13" customWidth="1"/>
    <col min="17" max="17" width="17.140625" customWidth="1"/>
    <col min="18" max="18" width="14.42578125" customWidth="1"/>
    <col min="19" max="19" width="12.85546875" customWidth="1"/>
    <col min="20" max="20" width="15.42578125" customWidth="1"/>
    <col min="21" max="21" width="20.7109375" customWidth="1"/>
  </cols>
  <sheetData>
    <row r="1" spans="1:24" ht="51" customHeight="1" x14ac:dyDescent="0.25">
      <c r="A1" s="11" t="s">
        <v>0</v>
      </c>
      <c r="B1" s="11" t="s">
        <v>24</v>
      </c>
      <c r="C1" s="11"/>
      <c r="D1" s="11" t="s">
        <v>25</v>
      </c>
      <c r="E1" s="11"/>
      <c r="F1" s="11" t="s">
        <v>26</v>
      </c>
      <c r="G1" s="11"/>
      <c r="H1" s="11" t="s">
        <v>27</v>
      </c>
      <c r="I1" s="11"/>
      <c r="J1" s="11" t="s">
        <v>28</v>
      </c>
      <c r="K1" s="11"/>
      <c r="L1" s="11" t="s">
        <v>29</v>
      </c>
      <c r="M1" s="12"/>
      <c r="N1" s="13" t="s">
        <v>30</v>
      </c>
      <c r="P1" s="39" t="s">
        <v>32</v>
      </c>
      <c r="Q1" s="40" t="s">
        <v>33</v>
      </c>
      <c r="R1" s="40" t="s">
        <v>34</v>
      </c>
      <c r="S1" s="40" t="s">
        <v>35</v>
      </c>
      <c r="T1" s="40" t="s">
        <v>36</v>
      </c>
      <c r="U1" s="41" t="s">
        <v>37</v>
      </c>
    </row>
    <row r="2" spans="1:24" x14ac:dyDescent="0.25">
      <c r="A2" s="14">
        <v>1202200080</v>
      </c>
      <c r="B2" s="1">
        <v>91.75</v>
      </c>
      <c r="C2" s="1" t="str">
        <f>IF(B23&lt;B2,"Diatas","Dibawah")</f>
        <v>Diatas</v>
      </c>
      <c r="D2" s="1">
        <v>76.5</v>
      </c>
      <c r="E2" s="1" t="str">
        <f>IF(D23&lt;D2,"Diatas","Dibawah")</f>
        <v>Dibawah</v>
      </c>
      <c r="F2" s="1">
        <v>81</v>
      </c>
      <c r="G2" s="1" t="str">
        <f>IF(F23&lt;F2,"Diatas","Dibawah")</f>
        <v>Dibawah</v>
      </c>
      <c r="H2" s="1">
        <v>80</v>
      </c>
      <c r="I2" s="1" t="str">
        <f>IF(H23&lt;H2,"Diatas","Dibawah")</f>
        <v>Dibawah</v>
      </c>
      <c r="J2" s="1">
        <v>62</v>
      </c>
      <c r="K2" s="1" t="str">
        <f>IF(J23&lt;J2,"Diatas","Dibawah")</f>
        <v>Dibawah</v>
      </c>
      <c r="L2" s="1">
        <v>77.5</v>
      </c>
      <c r="M2" s="1" t="str">
        <f>IF(L23&lt;L2,"Diatas","Dibawah")</f>
        <v>Dibawah</v>
      </c>
      <c r="N2" s="7">
        <f t="shared" ref="N2:N22" si="0">(15%*B2)+(15%*D2)+(20%*F2)+(20%*H2)+(15%*J2)+(15%*L2)</f>
        <v>78.362499999999997</v>
      </c>
      <c r="P2" s="42">
        <v>1</v>
      </c>
      <c r="Q2" s="16">
        <v>88.095238095238102</v>
      </c>
      <c r="R2" s="16">
        <v>9</v>
      </c>
      <c r="S2" s="16">
        <f t="shared" ref="S2:T7" si="1">(Q2)^2</f>
        <v>7760.770975056691</v>
      </c>
      <c r="T2" s="16">
        <f t="shared" si="1"/>
        <v>81</v>
      </c>
      <c r="U2" s="43">
        <f t="shared" ref="U2:U7" si="2">(Q2*R2)</f>
        <v>792.85714285714289</v>
      </c>
    </row>
    <row r="3" spans="1:24" x14ac:dyDescent="0.25">
      <c r="A3" s="14">
        <v>1202200081</v>
      </c>
      <c r="B3" s="1">
        <v>95.25</v>
      </c>
      <c r="C3" s="1" t="str">
        <f>IF(B23&lt;B3,"Diatas","Dibawah")</f>
        <v>Diatas</v>
      </c>
      <c r="D3" s="1">
        <v>100</v>
      </c>
      <c r="E3" s="1" t="str">
        <f>IF(D23&lt;D3,"Diatas","Dibawah")</f>
        <v>Diatas</v>
      </c>
      <c r="F3" s="1">
        <v>91.5</v>
      </c>
      <c r="G3" s="1" t="str">
        <f>IF(F23&lt;F3,"Diatas","Dibawah")</f>
        <v>Diatas</v>
      </c>
      <c r="H3" s="1">
        <v>90.5</v>
      </c>
      <c r="I3" s="1" t="str">
        <f>IF(H23&lt;H3,"Diatas","Dibawah")</f>
        <v>Diatas</v>
      </c>
      <c r="J3" s="1">
        <v>86.5</v>
      </c>
      <c r="K3" s="1" t="str">
        <f>IF(J23&lt;J3,"Diatas","Dibawah")</f>
        <v>Diatas</v>
      </c>
      <c r="L3" s="1">
        <v>97</v>
      </c>
      <c r="M3" s="1" t="str">
        <f>IF(L23&lt;L3,"Diatas","Dibawah")</f>
        <v>Diatas</v>
      </c>
      <c r="N3" s="7">
        <f t="shared" si="0"/>
        <v>93.212499999999991</v>
      </c>
      <c r="P3" s="42">
        <v>2</v>
      </c>
      <c r="Q3" s="16">
        <v>87.333333333333329</v>
      </c>
      <c r="R3" s="16">
        <v>11</v>
      </c>
      <c r="S3" s="16">
        <f t="shared" si="1"/>
        <v>7627.1111111111104</v>
      </c>
      <c r="T3" s="16">
        <f t="shared" si="1"/>
        <v>121</v>
      </c>
      <c r="U3" s="43">
        <f t="shared" si="2"/>
        <v>960.66666666666663</v>
      </c>
    </row>
    <row r="4" spans="1:24" ht="18" customHeight="1" x14ac:dyDescent="0.25">
      <c r="A4" s="14">
        <v>1202200082</v>
      </c>
      <c r="B4" s="1">
        <v>90.25</v>
      </c>
      <c r="C4" s="1" t="str">
        <f>IF(B23&lt;B4,"Diatas","Dibawah")</f>
        <v>Diatas</v>
      </c>
      <c r="D4" s="1">
        <v>54.5</v>
      </c>
      <c r="E4" s="1" t="str">
        <f>IF(D23&lt;D4,"Diatas","Dibawah")</f>
        <v>Dibawah</v>
      </c>
      <c r="F4" s="1">
        <v>81.25</v>
      </c>
      <c r="G4" s="1" t="str">
        <f>IF(F23&lt;F4,"Diatas","Dibawah")</f>
        <v>Dibawah</v>
      </c>
      <c r="H4" s="1">
        <v>78.25</v>
      </c>
      <c r="I4" s="1" t="str">
        <f>IF(H23&lt;H4,"Diatas","Dibawah")</f>
        <v>Dibawah</v>
      </c>
      <c r="J4" s="1">
        <v>49.25</v>
      </c>
      <c r="K4" s="1" t="str">
        <f>IF(J23&lt;J4,"Diatas","Dibawah")</f>
        <v>Dibawah</v>
      </c>
      <c r="L4" s="1">
        <v>63.25</v>
      </c>
      <c r="M4" s="1" t="str">
        <f>IF(L23&lt;L4,"Diatas","Dibawah")</f>
        <v>Dibawah</v>
      </c>
      <c r="N4" s="7">
        <f t="shared" si="0"/>
        <v>70.487499999999997</v>
      </c>
      <c r="P4" s="42">
        <v>3</v>
      </c>
      <c r="Q4" s="16">
        <v>89.928571428571431</v>
      </c>
      <c r="R4" s="16">
        <v>9</v>
      </c>
      <c r="S4" s="16">
        <f t="shared" si="1"/>
        <v>8087.1479591836742</v>
      </c>
      <c r="T4" s="16">
        <f t="shared" si="1"/>
        <v>81</v>
      </c>
      <c r="U4" s="43">
        <f t="shared" si="2"/>
        <v>809.35714285714289</v>
      </c>
    </row>
    <row r="5" spans="1:24" x14ac:dyDescent="0.25">
      <c r="A5" s="14">
        <v>1202200083</v>
      </c>
      <c r="B5" s="1">
        <v>76</v>
      </c>
      <c r="C5" s="1" t="str">
        <f>IF(B23&lt;B5,"Diatas","Dibawah")</f>
        <v>Dibawah</v>
      </c>
      <c r="D5" s="1">
        <v>86.5</v>
      </c>
      <c r="E5" s="1" t="str">
        <f>IF(D23&lt;D5,"Diatas","Dibawah")</f>
        <v>Dibawah</v>
      </c>
      <c r="F5" s="1">
        <v>69.5</v>
      </c>
      <c r="G5" s="1" t="str">
        <f>IF(F23&lt;F5,"Diatas","Dibawah")</f>
        <v>Dibawah</v>
      </c>
      <c r="H5" s="1">
        <v>71.5</v>
      </c>
      <c r="I5" s="1" t="str">
        <f>IF(H23&lt;H5,"Diatas","Dibawah")</f>
        <v>Dibawah</v>
      </c>
      <c r="J5" s="1">
        <v>71.25</v>
      </c>
      <c r="K5" s="1" t="str">
        <f>IF(J23&lt;J5,"Diatas","Dibawah")</f>
        <v>Dibawah</v>
      </c>
      <c r="L5" s="1">
        <v>92.75</v>
      </c>
      <c r="M5" s="1" t="str">
        <f>IF(L23&lt;L5,"Diatas","Dibawah")</f>
        <v>Diatas</v>
      </c>
      <c r="N5" s="7">
        <f t="shared" si="0"/>
        <v>77.174999999999997</v>
      </c>
      <c r="P5" s="42">
        <v>4</v>
      </c>
      <c r="Q5" s="16">
        <v>82.023809523809518</v>
      </c>
      <c r="R5" s="16">
        <v>10</v>
      </c>
      <c r="S5" s="16">
        <f t="shared" si="1"/>
        <v>6727.9053287981851</v>
      </c>
      <c r="T5" s="16">
        <f t="shared" si="1"/>
        <v>100</v>
      </c>
      <c r="U5" s="43">
        <f t="shared" si="2"/>
        <v>820.23809523809518</v>
      </c>
    </row>
    <row r="6" spans="1:24" x14ac:dyDescent="0.25">
      <c r="A6" s="14">
        <v>1202200084</v>
      </c>
      <c r="B6" s="1">
        <v>85.25</v>
      </c>
      <c r="C6" s="1" t="str">
        <f>IF(B23&lt;B6,"Diatas","Dibawah")</f>
        <v>Dibawah</v>
      </c>
      <c r="D6" s="1">
        <v>85.5</v>
      </c>
      <c r="E6" s="1" t="str">
        <f>IF(D23&lt;D6,"Diatas","Dibawah")</f>
        <v>Dibawah</v>
      </c>
      <c r="F6" s="1">
        <v>88</v>
      </c>
      <c r="G6" s="1" t="str">
        <f>IF(F23&lt;F6,"Diatas","Dibawah")</f>
        <v>Dibawah</v>
      </c>
      <c r="H6" s="1">
        <v>75.75</v>
      </c>
      <c r="I6" s="1" t="str">
        <f>IF(H23&lt;H6,"Diatas","Dibawah")</f>
        <v>Dibawah</v>
      </c>
      <c r="J6" s="1">
        <v>86.75</v>
      </c>
      <c r="K6" s="1" t="str">
        <f>IF(J23&lt;J6,"Diatas","Dibawah")</f>
        <v>Diatas</v>
      </c>
      <c r="L6" s="1">
        <v>86.5</v>
      </c>
      <c r="M6" s="1" t="str">
        <f>IF(L23&lt;L6,"Diatas","Dibawah")</f>
        <v>Diatas</v>
      </c>
      <c r="N6" s="7">
        <f t="shared" si="0"/>
        <v>84.35</v>
      </c>
      <c r="P6" s="42">
        <v>5</v>
      </c>
      <c r="Q6" s="16">
        <v>78.607142857142861</v>
      </c>
      <c r="R6" s="16">
        <v>9</v>
      </c>
      <c r="S6" s="16">
        <f t="shared" si="1"/>
        <v>6179.0829081632655</v>
      </c>
      <c r="T6" s="16">
        <f t="shared" si="1"/>
        <v>81</v>
      </c>
      <c r="U6" s="43">
        <f t="shared" si="2"/>
        <v>707.46428571428578</v>
      </c>
    </row>
    <row r="7" spans="1:24" x14ac:dyDescent="0.25">
      <c r="A7" s="14">
        <v>1202200085</v>
      </c>
      <c r="B7" s="1">
        <v>91.75</v>
      </c>
      <c r="C7" s="1" t="str">
        <f>IF(B23&lt;B7,"Diatas","Dibawah")</f>
        <v>Diatas</v>
      </c>
      <c r="D7" s="1">
        <v>91.5</v>
      </c>
      <c r="E7" s="1" t="str">
        <f>IF(D23&lt;D7,"Diatas","Dibawah")</f>
        <v>Diatas</v>
      </c>
      <c r="F7" s="1">
        <v>93.5</v>
      </c>
      <c r="G7" s="1" t="str">
        <f>IF(F23&lt;F7,"Diatas","Dibawah")</f>
        <v>Diatas</v>
      </c>
      <c r="H7" s="1">
        <v>71.5</v>
      </c>
      <c r="I7" s="1" t="str">
        <f>IF(H23&lt;H7,"Diatas","Dibawah")</f>
        <v>Dibawah</v>
      </c>
      <c r="J7" s="1">
        <v>93.75</v>
      </c>
      <c r="K7" s="1" t="str">
        <f>IF(J23&lt;J7,"Diatas","Dibawah")</f>
        <v>Diatas</v>
      </c>
      <c r="L7" s="1">
        <v>79.25</v>
      </c>
      <c r="M7" s="1" t="str">
        <f>IF(L23&lt;L7,"Diatas","Dibawah")</f>
        <v>Dibawah</v>
      </c>
      <c r="N7" s="7">
        <f t="shared" si="0"/>
        <v>86.4375</v>
      </c>
      <c r="P7" s="42">
        <v>6</v>
      </c>
      <c r="Q7" s="16">
        <v>84.214285714285708</v>
      </c>
      <c r="R7" s="16">
        <v>9</v>
      </c>
      <c r="S7" s="16">
        <f t="shared" si="1"/>
        <v>7092.0459183673456</v>
      </c>
      <c r="T7" s="16">
        <f t="shared" si="1"/>
        <v>81</v>
      </c>
      <c r="U7" s="43">
        <f t="shared" si="2"/>
        <v>757.92857142857133</v>
      </c>
    </row>
    <row r="8" spans="1:24" x14ac:dyDescent="0.25">
      <c r="A8" s="14">
        <v>1202200086</v>
      </c>
      <c r="B8" s="1">
        <v>84.75</v>
      </c>
      <c r="C8" s="1" t="str">
        <f>IF(B23&lt;B8,"Diatas","Dibawah")</f>
        <v>Dibawah</v>
      </c>
      <c r="D8" s="1">
        <v>86.75</v>
      </c>
      <c r="E8" s="1" t="str">
        <f>IF(D23&lt;D8,"Diatas","Dibawah")</f>
        <v>Dibawah</v>
      </c>
      <c r="F8" s="1">
        <v>86</v>
      </c>
      <c r="G8" s="1" t="str">
        <f>IF(F23&lt;F8,"Diatas","Dibawah")</f>
        <v>Dibawah</v>
      </c>
      <c r="H8" s="1">
        <v>76</v>
      </c>
      <c r="I8" s="1" t="str">
        <f>IF(H23&lt;H8,"Diatas","Dibawah")</f>
        <v>Dibawah</v>
      </c>
      <c r="J8" s="1">
        <v>80</v>
      </c>
      <c r="K8" s="1" t="str">
        <f>IF(J23&lt;J8,"Diatas","Dibawah")</f>
        <v>Diatas</v>
      </c>
      <c r="L8" s="1">
        <v>82.25</v>
      </c>
      <c r="M8" s="1" t="str">
        <f>IF(L23&lt;L8,"Diatas","Dibawah")</f>
        <v>Dibawah</v>
      </c>
      <c r="N8" s="7">
        <f t="shared" si="0"/>
        <v>82.462500000000006</v>
      </c>
      <c r="P8" s="44" t="s">
        <v>38</v>
      </c>
      <c r="Q8" s="45">
        <f>SUM(Q2:Q7)</f>
        <v>510.20238095238102</v>
      </c>
      <c r="R8" s="46">
        <f>SUM(R2:R7)</f>
        <v>57</v>
      </c>
      <c r="S8" s="46">
        <f>SUM(S2:S7)</f>
        <v>43474.064200680274</v>
      </c>
      <c r="T8" s="46">
        <f>SUM(T2:T7)</f>
        <v>545</v>
      </c>
      <c r="U8" s="47">
        <f>SUM(U2:U7)</f>
        <v>4848.5119047619046</v>
      </c>
    </row>
    <row r="9" spans="1:24" x14ac:dyDescent="0.25">
      <c r="A9" s="14">
        <v>1202200087</v>
      </c>
      <c r="B9" s="1">
        <v>95</v>
      </c>
      <c r="C9" s="1" t="str">
        <f>IF(B23&lt;B9,"Diatas","Dibawah")</f>
        <v>Diatas</v>
      </c>
      <c r="D9" s="1">
        <v>93.25</v>
      </c>
      <c r="E9" s="1" t="str">
        <f>IF(D23&lt;D9,"Diatas","Dibawah")</f>
        <v>Diatas</v>
      </c>
      <c r="F9" s="1">
        <v>95.25</v>
      </c>
      <c r="G9" s="1" t="str">
        <f>IF(F23&lt;F9,"Diatas","Dibawah")</f>
        <v>Diatas</v>
      </c>
      <c r="H9" s="1">
        <v>86.75</v>
      </c>
      <c r="I9" s="1" t="str">
        <f>IF(H23&lt;H9,"Diatas","Dibawah")</f>
        <v>Diatas</v>
      </c>
      <c r="J9" s="1">
        <v>95.25</v>
      </c>
      <c r="K9" s="1" t="str">
        <f>IF(J23&lt;J9,"Diatas","Dibawah")</f>
        <v>Diatas</v>
      </c>
      <c r="L9" s="1">
        <v>95</v>
      </c>
      <c r="M9" s="1" t="str">
        <f>IF(L23&lt;L9,"Diatas","Dibawah")</f>
        <v>Diatas</v>
      </c>
      <c r="N9" s="7">
        <f t="shared" si="0"/>
        <v>93.174999999999983</v>
      </c>
    </row>
    <row r="10" spans="1:24" x14ac:dyDescent="0.25">
      <c r="A10" s="14">
        <v>1202200088</v>
      </c>
      <c r="B10" s="1">
        <v>82</v>
      </c>
      <c r="C10" s="1" t="str">
        <f>IF(B23&lt;B10,"Diatas","Dibawah")</f>
        <v>Dibawah</v>
      </c>
      <c r="D10" s="1">
        <v>96.5</v>
      </c>
      <c r="E10" s="1" t="str">
        <f>IF(D23&lt;D10,"Diatas","Dibawah")</f>
        <v>Diatas</v>
      </c>
      <c r="F10" s="1">
        <v>100</v>
      </c>
      <c r="G10" s="1" t="str">
        <f>IF(F23&lt;F10,"Diatas","Dibawah")</f>
        <v>Diatas</v>
      </c>
      <c r="H10" s="1">
        <v>92.75</v>
      </c>
      <c r="I10" s="1" t="str">
        <f>IF(H23&lt;H10,"Diatas","Dibawah")</f>
        <v>Diatas</v>
      </c>
      <c r="J10" s="1">
        <v>95.25</v>
      </c>
      <c r="K10" s="1" t="str">
        <f>IF(J23&lt;J10,"Diatas","Dibawah")</f>
        <v>Diatas</v>
      </c>
      <c r="L10" s="1">
        <v>90</v>
      </c>
      <c r="M10" s="1" t="str">
        <f>IF(L23&lt;L10,"Diatas","Dibawah")</f>
        <v>Diatas</v>
      </c>
      <c r="N10" s="7">
        <f t="shared" si="0"/>
        <v>93.112499999999997</v>
      </c>
      <c r="P10" s="58" t="s">
        <v>41</v>
      </c>
      <c r="Q10" s="59"/>
      <c r="R10" s="59"/>
      <c r="S10" s="59"/>
      <c r="T10" s="60"/>
      <c r="U10" s="24"/>
      <c r="V10" s="16"/>
      <c r="W10" s="16"/>
      <c r="X10" s="9"/>
    </row>
    <row r="11" spans="1:24" x14ac:dyDescent="0.25">
      <c r="A11" s="14">
        <v>1202200089</v>
      </c>
      <c r="B11" s="1">
        <v>83.75</v>
      </c>
      <c r="C11" s="1" t="str">
        <f>IF(B23&lt;B11,"Diatas","Dibawah")</f>
        <v>Dibawah</v>
      </c>
      <c r="D11" s="1">
        <v>78.25</v>
      </c>
      <c r="E11" s="1" t="str">
        <f>IF(D23&lt;D11,"Diatas","Dibawah")</f>
        <v>Dibawah</v>
      </c>
      <c r="F11" s="1">
        <v>88.25</v>
      </c>
      <c r="G11" s="1" t="str">
        <f>IF(F23&lt;F11,"Diatas","Dibawah")</f>
        <v>Dibawah</v>
      </c>
      <c r="H11" s="1">
        <v>68.75</v>
      </c>
      <c r="I11" s="1" t="str">
        <f>IF(H23&lt;H11,"Diatas","Dibawah")</f>
        <v>Dibawah</v>
      </c>
      <c r="J11" s="1">
        <v>71</v>
      </c>
      <c r="K11" s="1" t="str">
        <f>IF(J23&lt;J11,"Diatas","Dibawah")</f>
        <v>Dibawah</v>
      </c>
      <c r="L11" s="1">
        <v>57.25</v>
      </c>
      <c r="M11" s="1" t="str">
        <f>IF(L23&lt;L11,"Diatas","Dibawah")</f>
        <v>Dibawah</v>
      </c>
      <c r="N11" s="7">
        <f t="shared" si="0"/>
        <v>74.937500000000014</v>
      </c>
      <c r="P11" s="61" t="s">
        <v>42</v>
      </c>
      <c r="Q11" s="25"/>
      <c r="R11" s="16"/>
      <c r="S11" s="16"/>
      <c r="T11" s="43"/>
      <c r="U11" s="16"/>
      <c r="V11" s="16"/>
      <c r="W11" s="16"/>
      <c r="X11" s="9"/>
    </row>
    <row r="12" spans="1:24" x14ac:dyDescent="0.25">
      <c r="A12" s="14">
        <v>1202200090</v>
      </c>
      <c r="B12" s="1">
        <v>88</v>
      </c>
      <c r="C12" s="1" t="str">
        <f>IF(B23&lt;B12,"Diatas","Dibawah")</f>
        <v>Dibawah</v>
      </c>
      <c r="D12" s="1">
        <v>65.5</v>
      </c>
      <c r="E12" s="1" t="str">
        <f>IF(D23&lt;D12,"Diatas","Dibawah")</f>
        <v>Dibawah</v>
      </c>
      <c r="F12" s="1">
        <v>80.25</v>
      </c>
      <c r="G12" s="1" t="str">
        <f>IF(F23&lt;F12,"Diatas","Dibawah")</f>
        <v>Dibawah</v>
      </c>
      <c r="H12" s="1">
        <v>52</v>
      </c>
      <c r="I12" s="1" t="str">
        <f>IF(H23&lt;H12,"Diatas","Dibawah")</f>
        <v>Dibawah</v>
      </c>
      <c r="J12" s="1">
        <v>62</v>
      </c>
      <c r="K12" s="1" t="str">
        <f>IF(J23&lt;J12,"Diatas","Dibawah")</f>
        <v>Dibawah</v>
      </c>
      <c r="L12" s="1">
        <v>73</v>
      </c>
      <c r="M12" s="1" t="str">
        <f>IF(L23&lt;L12,"Diatas","Dibawah")</f>
        <v>Dibawah</v>
      </c>
      <c r="N12" s="7">
        <f t="shared" si="0"/>
        <v>69.724999999999994</v>
      </c>
      <c r="P12" s="62"/>
      <c r="Q12" s="38"/>
      <c r="R12" s="38"/>
      <c r="S12" s="30"/>
      <c r="T12" s="63"/>
      <c r="U12" s="23"/>
      <c r="V12" s="16"/>
      <c r="W12" s="16"/>
      <c r="X12" s="9"/>
    </row>
    <row r="13" spans="1:24" x14ac:dyDescent="0.25">
      <c r="A13" s="14">
        <v>1202200091</v>
      </c>
      <c r="B13" s="1">
        <v>92.45</v>
      </c>
      <c r="C13" s="1" t="str">
        <f>IF(B23&lt;B13,"Diatas","Dibawah")</f>
        <v>Diatas</v>
      </c>
      <c r="D13" s="1">
        <v>96.75</v>
      </c>
      <c r="E13" s="1" t="str">
        <f>IF(D23&lt;D13,"Diatas","Dibawah")</f>
        <v>Diatas</v>
      </c>
      <c r="F13" s="1">
        <v>96.75</v>
      </c>
      <c r="G13" s="1" t="str">
        <f>IF(F23&lt;F13,"Diatas","Dibawah")</f>
        <v>Diatas</v>
      </c>
      <c r="H13" s="1">
        <v>96.25</v>
      </c>
      <c r="I13" s="1" t="str">
        <f>IF(H23&lt;H13,"Diatas","Dibawah")</f>
        <v>Diatas</v>
      </c>
      <c r="J13" s="1">
        <v>89</v>
      </c>
      <c r="K13" s="1" t="str">
        <f>IF(J23&lt;J13,"Diatas","Dibawah")</f>
        <v>Diatas</v>
      </c>
      <c r="L13" s="1">
        <v>100</v>
      </c>
      <c r="M13" s="1" t="str">
        <f>IF(L23&lt;L13,"Diatas","Dibawah")</f>
        <v>Diatas</v>
      </c>
      <c r="N13" s="7">
        <f t="shared" si="0"/>
        <v>95.33</v>
      </c>
      <c r="P13" s="62"/>
      <c r="Q13" s="38"/>
      <c r="R13" s="38"/>
      <c r="S13" s="15"/>
      <c r="T13" s="52"/>
      <c r="U13" s="15"/>
      <c r="V13" s="16"/>
      <c r="W13" s="16"/>
      <c r="X13" s="9"/>
    </row>
    <row r="14" spans="1:24" x14ac:dyDescent="0.25">
      <c r="A14" s="14">
        <v>1202200092</v>
      </c>
      <c r="B14" s="1">
        <v>90.05</v>
      </c>
      <c r="C14" s="1" t="str">
        <f>IF(B23&lt;B14,"Diatas","Dibawah")</f>
        <v>Diatas</v>
      </c>
      <c r="D14" s="1">
        <v>91.75</v>
      </c>
      <c r="E14" s="1" t="str">
        <f>IF(D23&lt;D14,"Diatas","Dibawah")</f>
        <v>Diatas</v>
      </c>
      <c r="F14" s="1">
        <v>93.75</v>
      </c>
      <c r="G14" s="1" t="str">
        <f>IF(F23&lt;F14,"Diatas","Dibawah")</f>
        <v>Diatas</v>
      </c>
      <c r="H14" s="1">
        <v>70.75</v>
      </c>
      <c r="I14" s="1" t="str">
        <f>IF(H23&lt;H14,"Diatas","Dibawah")</f>
        <v>Dibawah</v>
      </c>
      <c r="J14" s="1">
        <v>82</v>
      </c>
      <c r="K14" s="1" t="str">
        <f>IF(J23&lt;J14,"Diatas","Dibawah")</f>
        <v>Diatas</v>
      </c>
      <c r="L14" s="1">
        <v>76.5</v>
      </c>
      <c r="M14" s="1" t="str">
        <f>IF(L23&lt;L14,"Diatas","Dibawah")</f>
        <v>Dibawah</v>
      </c>
      <c r="N14" s="7">
        <f t="shared" si="0"/>
        <v>83.944999999999993</v>
      </c>
      <c r="P14" s="64"/>
      <c r="Q14" s="65"/>
      <c r="R14" s="65"/>
      <c r="S14" s="15"/>
      <c r="T14" s="52"/>
      <c r="U14" s="15"/>
      <c r="V14" s="16"/>
      <c r="W14" s="16"/>
      <c r="X14" s="9"/>
    </row>
    <row r="15" spans="1:24" x14ac:dyDescent="0.25">
      <c r="A15" s="14">
        <v>1202200093</v>
      </c>
      <c r="B15" s="1">
        <v>93.75</v>
      </c>
      <c r="C15" s="1" t="str">
        <f>IF(B23&lt;B15,"Diatas","Dibawah")</f>
        <v>Diatas</v>
      </c>
      <c r="D15" s="1">
        <v>100</v>
      </c>
      <c r="E15" s="1" t="str">
        <f>IF(D23&lt;D15,"Diatas","Dibawah")</f>
        <v>Diatas</v>
      </c>
      <c r="F15" s="1">
        <v>100</v>
      </c>
      <c r="G15" s="1" t="str">
        <f>IF(F23&lt;F15,"Diatas","Dibawah")</f>
        <v>Diatas</v>
      </c>
      <c r="H15" s="1">
        <v>94.5</v>
      </c>
      <c r="I15" s="1" t="str">
        <f>IF(H23&lt;H15,"Diatas","Dibawah")</f>
        <v>Diatas</v>
      </c>
      <c r="J15" s="1">
        <v>91.75</v>
      </c>
      <c r="K15" s="1" t="str">
        <f>IF(J23&lt;J15,"Diatas","Dibawah")</f>
        <v>Diatas</v>
      </c>
      <c r="L15" s="1">
        <v>93.5</v>
      </c>
      <c r="M15" s="1" t="str">
        <f>IF(L23&lt;L15,"Diatas","Dibawah")</f>
        <v>Diatas</v>
      </c>
      <c r="N15" s="7">
        <f t="shared" si="0"/>
        <v>95.750000000000014</v>
      </c>
      <c r="P15" s="66"/>
      <c r="Q15" s="16"/>
      <c r="R15" s="16"/>
      <c r="S15" s="15"/>
      <c r="T15" s="52"/>
      <c r="U15" s="15"/>
      <c r="V15" s="16"/>
      <c r="W15" s="16"/>
    </row>
    <row r="16" spans="1:24" x14ac:dyDescent="0.25">
      <c r="A16" s="14">
        <v>1202200094</v>
      </c>
      <c r="B16" s="1">
        <v>95.25</v>
      </c>
      <c r="C16" s="1" t="str">
        <f>IF(B23&lt;B16,"Diatas","Dibawah")</f>
        <v>Diatas</v>
      </c>
      <c r="D16" s="1">
        <v>95</v>
      </c>
      <c r="E16" s="1" t="str">
        <f>IF(D23&lt;D16,"Diatas","Dibawah")</f>
        <v>Diatas</v>
      </c>
      <c r="F16" s="1">
        <v>96.5</v>
      </c>
      <c r="G16" s="1" t="str">
        <f>IF(F23&lt;F16,"Diatas","Dibawah")</f>
        <v>Diatas</v>
      </c>
      <c r="H16" s="1">
        <v>93.5</v>
      </c>
      <c r="I16" s="1" t="str">
        <f>IF(H23&lt;H16,"Diatas","Dibawah")</f>
        <v>Diatas</v>
      </c>
      <c r="J16" s="1">
        <v>71.75</v>
      </c>
      <c r="K16" s="1" t="str">
        <f>IF(J23&lt;J16,"Diatas","Dibawah")</f>
        <v>Dibawah</v>
      </c>
      <c r="L16" s="1">
        <v>88.5</v>
      </c>
      <c r="M16" s="1" t="str">
        <f>IF(L23&lt;L16,"Diatas","Dibawah")</f>
        <v>Diatas</v>
      </c>
      <c r="N16" s="7">
        <f t="shared" si="0"/>
        <v>90.575000000000017</v>
      </c>
      <c r="P16" s="67" t="s">
        <v>43</v>
      </c>
      <c r="Q16" s="26"/>
      <c r="R16" s="16"/>
      <c r="S16" s="16"/>
      <c r="T16" s="43"/>
      <c r="U16" s="16"/>
      <c r="V16" s="16"/>
      <c r="W16" s="16"/>
    </row>
    <row r="17" spans="1:25" x14ac:dyDescent="0.25">
      <c r="A17" s="14">
        <v>1202200095</v>
      </c>
      <c r="B17" s="1">
        <v>87.25</v>
      </c>
      <c r="C17" s="1" t="str">
        <f>IF(B23&lt;B17,"Diatas","Dibawah")</f>
        <v>Dibawah</v>
      </c>
      <c r="D17" s="1">
        <v>84.75</v>
      </c>
      <c r="E17" s="1" t="str">
        <f>IF(D23&lt;D17,"Diatas","Dibawah")</f>
        <v>Dibawah</v>
      </c>
      <c r="F17" s="1">
        <v>90.25</v>
      </c>
      <c r="G17" s="1" t="str">
        <f>IF(F23&lt;F17,"Diatas","Dibawah")</f>
        <v>Diatas</v>
      </c>
      <c r="H17" s="1">
        <v>89</v>
      </c>
      <c r="I17" s="1" t="str">
        <f>IF(H23&lt;H17,"Diatas","Dibawah")</f>
        <v>Diatas</v>
      </c>
      <c r="J17" s="1">
        <v>66.5</v>
      </c>
      <c r="K17" s="1" t="str">
        <f>IF(J23&lt;J17,"Diatas","Dibawah")</f>
        <v>Dibawah</v>
      </c>
      <c r="L17" s="1">
        <v>78.25</v>
      </c>
      <c r="M17" s="1" t="str">
        <f>IF(L23&lt;L17,"Diatas","Dibawah")</f>
        <v>Dibawah</v>
      </c>
      <c r="N17" s="7">
        <f t="shared" si="0"/>
        <v>83.362499999999997</v>
      </c>
      <c r="P17" s="62"/>
      <c r="Q17" s="38"/>
      <c r="R17" s="38"/>
      <c r="S17" s="30"/>
      <c r="T17" s="63"/>
      <c r="U17" s="23"/>
      <c r="V17" s="23"/>
      <c r="W17" s="23"/>
    </row>
    <row r="18" spans="1:25" x14ac:dyDescent="0.25">
      <c r="A18" s="14">
        <v>1202200096</v>
      </c>
      <c r="B18" s="1">
        <v>90.25</v>
      </c>
      <c r="C18" s="1" t="str">
        <f>IF(B23&lt;B18,"Diatas","Dibawah")</f>
        <v>Diatas</v>
      </c>
      <c r="D18" s="1">
        <v>83.25</v>
      </c>
      <c r="E18" s="1" t="str">
        <f>IF(D23&lt;D18,"Diatas","Dibawah")</f>
        <v>Dibawah</v>
      </c>
      <c r="F18" s="1">
        <v>82.5</v>
      </c>
      <c r="G18" s="1" t="str">
        <f>IF(F23&lt;F18,"Diatas","Dibawah")</f>
        <v>Dibawah</v>
      </c>
      <c r="H18" s="1">
        <v>78</v>
      </c>
      <c r="I18" s="1" t="str">
        <f>IF(H23&lt;H18,"Diatas","Dibawah")</f>
        <v>Dibawah</v>
      </c>
      <c r="J18" s="1">
        <v>56</v>
      </c>
      <c r="K18" s="1" t="str">
        <f>IF(J23&lt;J18,"Diatas","Dibawah")</f>
        <v>Dibawah</v>
      </c>
      <c r="L18" s="1">
        <v>73.75</v>
      </c>
      <c r="M18" s="1" t="str">
        <f>IF(L23&lt;L18,"Diatas","Dibawah")</f>
        <v>Dibawah</v>
      </c>
      <c r="N18" s="7">
        <f t="shared" si="0"/>
        <v>77.587500000000006</v>
      </c>
      <c r="P18" s="62"/>
      <c r="Q18" s="38"/>
      <c r="R18" s="38"/>
      <c r="S18" s="15"/>
      <c r="T18" s="52"/>
      <c r="U18" s="15"/>
      <c r="V18" s="15"/>
      <c r="W18" s="15"/>
      <c r="X18" s="15"/>
      <c r="Y18" s="16"/>
    </row>
    <row r="19" spans="1:25" x14ac:dyDescent="0.25">
      <c r="A19" s="14">
        <v>1202200097</v>
      </c>
      <c r="B19" s="1">
        <v>96.75</v>
      </c>
      <c r="C19" s="1" t="str">
        <f>IF(B23&lt;B19,"Diatas","Dibawah")</f>
        <v>Diatas</v>
      </c>
      <c r="D19" s="1">
        <v>100</v>
      </c>
      <c r="E19" s="1" t="str">
        <f>IF(D23&lt;D19,"Diatas","Dibawah")</f>
        <v>Diatas</v>
      </c>
      <c r="F19" s="1">
        <v>100</v>
      </c>
      <c r="G19" s="1" t="str">
        <f>IF(F23&lt;F19,"Diatas","Dibawah")</f>
        <v>Diatas</v>
      </c>
      <c r="H19" s="1">
        <v>83</v>
      </c>
      <c r="I19" s="1" t="str">
        <f>IF(H23&lt;H19,"Diatas","Dibawah")</f>
        <v>Diatas</v>
      </c>
      <c r="J19" s="1">
        <v>93.5</v>
      </c>
      <c r="K19" s="1" t="str">
        <f>IF(J23&lt;J19,"Diatas","Dibawah")</f>
        <v>Diatas</v>
      </c>
      <c r="L19" s="1">
        <v>93.25</v>
      </c>
      <c r="M19" s="1" t="str">
        <f>IF(L23&lt;L19,"Diatas","Dibawah")</f>
        <v>Diatas</v>
      </c>
      <c r="N19" s="7">
        <f t="shared" si="0"/>
        <v>94.125000000000014</v>
      </c>
      <c r="P19" s="72"/>
      <c r="Q19" s="73"/>
      <c r="R19" s="73"/>
      <c r="S19" s="70"/>
      <c r="T19" s="71"/>
      <c r="U19" s="15"/>
      <c r="V19" s="15"/>
      <c r="W19" s="15"/>
      <c r="X19" s="15"/>
      <c r="Y19" s="16"/>
    </row>
    <row r="20" spans="1:25" x14ac:dyDescent="0.25">
      <c r="A20" s="14">
        <v>1202200098</v>
      </c>
      <c r="B20" s="1">
        <v>79.5</v>
      </c>
      <c r="C20" s="1" t="str">
        <f>IF(B23&lt;B20,"Diatas","Dibawah")</f>
        <v>Dibawah</v>
      </c>
      <c r="D20" s="1">
        <v>83.25</v>
      </c>
      <c r="E20" s="1" t="str">
        <f>IF(D23&lt;D20,"Diatas","Dibawah")</f>
        <v>Dibawah</v>
      </c>
      <c r="F20" s="1">
        <v>89</v>
      </c>
      <c r="G20" s="1" t="str">
        <f>IF(F23&lt;F20,"Diatas","Dibawah")</f>
        <v>Dibawah</v>
      </c>
      <c r="H20" s="1">
        <v>88</v>
      </c>
      <c r="I20" s="1" t="str">
        <f>IF(H23&lt;H20,"Diatas","Dibawah")</f>
        <v>Diatas</v>
      </c>
      <c r="J20" s="1">
        <v>87.75</v>
      </c>
      <c r="K20" s="1" t="str">
        <f>IF(J23&lt;J20,"Diatas","Dibawah")</f>
        <v>Diatas</v>
      </c>
      <c r="L20" s="1">
        <v>87.5</v>
      </c>
      <c r="M20" s="1" t="str">
        <f>IF(L23&lt;L20,"Diatas","Dibawah")</f>
        <v>Diatas</v>
      </c>
      <c r="N20" s="7">
        <f t="shared" si="0"/>
        <v>86.1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</row>
    <row r="21" spans="1:25" x14ac:dyDescent="0.25">
      <c r="A21" s="14">
        <v>1202200099</v>
      </c>
      <c r="B21" s="1">
        <v>93.25</v>
      </c>
      <c r="C21" s="1" t="str">
        <f>IF(B23&lt;B21,"Diatas","Dibawah")</f>
        <v>Diatas</v>
      </c>
      <c r="D21" s="1">
        <v>98.25</v>
      </c>
      <c r="E21" s="1" t="str">
        <f>IF(D23&lt;D21,"Diatas","Dibawah")</f>
        <v>Diatas</v>
      </c>
      <c r="F21" s="1">
        <v>95</v>
      </c>
      <c r="G21" s="1" t="str">
        <f>IF(F23&lt;F21,"Diatas","Dibawah")</f>
        <v>Diatas</v>
      </c>
      <c r="H21" s="1">
        <v>93.75</v>
      </c>
      <c r="I21" s="1" t="str">
        <f>IF(H23&lt;H21,"Diatas","Dibawah")</f>
        <v>Diatas</v>
      </c>
      <c r="J21" s="1">
        <v>91</v>
      </c>
      <c r="K21" s="1" t="str">
        <f>IF(J23&lt;J21,"Diatas","Dibawah")</f>
        <v>Diatas</v>
      </c>
      <c r="L21" s="1">
        <v>96.75</v>
      </c>
      <c r="M21" s="1" t="str">
        <f>IF(L23&lt;L21,"Diatas","Dibawah")</f>
        <v>Diatas</v>
      </c>
      <c r="N21" s="7">
        <f t="shared" si="0"/>
        <v>94.637500000000003</v>
      </c>
      <c r="P21" s="58" t="s">
        <v>44</v>
      </c>
      <c r="Q21" s="59"/>
      <c r="R21" s="60"/>
      <c r="S21" s="16"/>
      <c r="T21" s="16"/>
      <c r="U21" s="16"/>
      <c r="V21" s="16"/>
      <c r="W21" s="16"/>
      <c r="X21" s="16"/>
      <c r="Y21" s="16"/>
    </row>
    <row r="22" spans="1:25" ht="18.75" x14ac:dyDescent="0.25">
      <c r="A22" s="14">
        <v>12022000100</v>
      </c>
      <c r="B22" s="1">
        <v>67.75</v>
      </c>
      <c r="C22" s="1" t="str">
        <f>IF(B23&lt;B22,"Diatas","Dibawah")</f>
        <v>Dibawah</v>
      </c>
      <c r="D22" s="1">
        <v>86.25</v>
      </c>
      <c r="E22" s="1" t="str">
        <f>IF(D23&lt;D22,"Diatas","Dibawah")</f>
        <v>Dibawah</v>
      </c>
      <c r="F22" s="1">
        <v>90.25</v>
      </c>
      <c r="G22" s="1" t="str">
        <f>IF(F23&lt;F22,"Diatas","Dibawah")</f>
        <v>Diatas</v>
      </c>
      <c r="H22" s="1">
        <v>92</v>
      </c>
      <c r="I22" s="1" t="str">
        <f>IF(H23&lt;H22,"Diatas","Dibawah")</f>
        <v>Diatas</v>
      </c>
      <c r="J22" s="1">
        <v>68.5</v>
      </c>
      <c r="K22" s="1" t="str">
        <f>IF(J23&lt;J22,"Diatas","Dibawah")</f>
        <v>Dibawah</v>
      </c>
      <c r="L22" s="1">
        <v>86.75</v>
      </c>
      <c r="M22" s="1" t="str">
        <f>IF(L23&lt;L22,"Diatas","Dibawah")</f>
        <v>Diatas</v>
      </c>
      <c r="N22" s="7">
        <f t="shared" si="0"/>
        <v>82.83750000000002</v>
      </c>
      <c r="P22" s="74" t="s">
        <v>39</v>
      </c>
      <c r="Q22" s="36"/>
      <c r="R22" s="75"/>
      <c r="S22" s="16"/>
      <c r="T22" s="16"/>
      <c r="U22" s="16"/>
      <c r="V22" s="16"/>
      <c r="W22" s="16"/>
      <c r="X22" s="16"/>
      <c r="Y22" s="16"/>
    </row>
    <row r="23" spans="1:25" ht="16.5" customHeight="1" x14ac:dyDescent="0.25">
      <c r="A23" s="28" t="s">
        <v>31</v>
      </c>
      <c r="B23" s="28">
        <f>AVERAGE(B2:B22)</f>
        <v>88.095238095238102</v>
      </c>
      <c r="D23" s="28">
        <f t="shared" ref="D23:N23" si="3">AVERAGE(D2:D22)</f>
        <v>87.333333333333329</v>
      </c>
      <c r="F23" s="28">
        <f t="shared" si="3"/>
        <v>89.928571428571431</v>
      </c>
      <c r="H23" s="28">
        <f t="shared" si="3"/>
        <v>82.023809523809518</v>
      </c>
      <c r="J23" s="28">
        <f t="shared" si="3"/>
        <v>78.607142857142861</v>
      </c>
      <c r="L23" s="28">
        <f t="shared" si="3"/>
        <v>84.214285714285708</v>
      </c>
      <c r="N23" s="28">
        <f t="shared" si="3"/>
        <v>85.12797619047619</v>
      </c>
      <c r="P23" s="76" t="s">
        <v>54</v>
      </c>
      <c r="Q23" s="35"/>
      <c r="R23" s="77"/>
      <c r="S23" s="16"/>
      <c r="T23" s="16"/>
      <c r="U23" s="16"/>
      <c r="V23" s="16"/>
      <c r="W23" s="16"/>
      <c r="X23" s="16"/>
      <c r="Y23" s="16"/>
    </row>
    <row r="24" spans="1:25" x14ac:dyDescent="0.25">
      <c r="A24" s="29" t="s">
        <v>56</v>
      </c>
      <c r="B24" s="28">
        <f>COUNTIF(C2:C22,"Dibawah")</f>
        <v>9</v>
      </c>
      <c r="C24" s="10"/>
      <c r="D24" s="28">
        <f>COUNTIF(E2:E22,"Dibawah")</f>
        <v>11</v>
      </c>
      <c r="F24" s="28">
        <f>COUNTIF(G2:G22,"Dibawah")</f>
        <v>9</v>
      </c>
      <c r="H24" s="28">
        <f>COUNTIF(I2:I22,"Dibawah")</f>
        <v>10</v>
      </c>
      <c r="J24" s="28">
        <f>COUNTIF(K2:K22,"Dibawah")</f>
        <v>9</v>
      </c>
      <c r="L24" s="28">
        <f>COUNTIF(M2:M22,"Dibawah")</f>
        <v>9</v>
      </c>
      <c r="P24" s="78" t="s">
        <v>46</v>
      </c>
      <c r="Q24" s="37"/>
      <c r="R24" s="79"/>
      <c r="S24" s="16"/>
      <c r="T24" s="16"/>
      <c r="U24" s="16"/>
      <c r="V24" s="16"/>
      <c r="W24" s="16"/>
      <c r="X24" s="16"/>
      <c r="Y24" s="16"/>
    </row>
    <row r="25" spans="1:25" ht="15.75" customHeight="1" x14ac:dyDescent="0.25">
      <c r="P25" s="80" t="s">
        <v>55</v>
      </c>
      <c r="Q25" s="81"/>
      <c r="R25" s="82"/>
      <c r="Y25" s="16"/>
    </row>
    <row r="26" spans="1:25" ht="15" customHeight="1" x14ac:dyDescent="0.25"/>
    <row r="28" spans="1:25" ht="15" customHeight="1" x14ac:dyDescent="0.25"/>
    <row r="32" spans="1:25" ht="30" x14ac:dyDescent="0.25">
      <c r="P32" s="39" t="s">
        <v>32</v>
      </c>
      <c r="Q32" s="40" t="s">
        <v>33</v>
      </c>
      <c r="R32" s="48" t="s">
        <v>57</v>
      </c>
      <c r="S32" s="48" t="s">
        <v>59</v>
      </c>
      <c r="T32" s="49" t="s">
        <v>60</v>
      </c>
      <c r="U32" s="50" t="s">
        <v>62</v>
      </c>
    </row>
    <row r="33" spans="1:21" x14ac:dyDescent="0.25">
      <c r="P33" s="42">
        <v>1</v>
      </c>
      <c r="Q33" s="16">
        <v>88.095238095238102</v>
      </c>
      <c r="R33" s="16"/>
      <c r="S33" s="16"/>
      <c r="T33" s="16"/>
      <c r="U33" s="43"/>
    </row>
    <row r="34" spans="1:21" x14ac:dyDescent="0.25">
      <c r="P34" s="42">
        <v>2</v>
      </c>
      <c r="Q34" s="16">
        <v>87.333333333333329</v>
      </c>
      <c r="R34" s="16"/>
      <c r="S34" s="16"/>
      <c r="T34" s="16"/>
      <c r="U34" s="43"/>
    </row>
    <row r="35" spans="1:21" x14ac:dyDescent="0.25">
      <c r="P35" s="42">
        <v>3</v>
      </c>
      <c r="Q35" s="16">
        <v>89.928571428571431</v>
      </c>
      <c r="R35" s="16"/>
      <c r="S35" s="16"/>
      <c r="T35" s="16"/>
      <c r="U35" s="43"/>
    </row>
    <row r="36" spans="1:21" x14ac:dyDescent="0.25">
      <c r="P36" s="42">
        <v>4</v>
      </c>
      <c r="Q36" s="16">
        <v>82.023809523809518</v>
      </c>
      <c r="R36" s="32">
        <f>SUM(Q33:Q35)/3</f>
        <v>88.452380952380963</v>
      </c>
      <c r="S36" s="31">
        <f>Q36-R36</f>
        <v>-6.4285714285714448</v>
      </c>
      <c r="T36" s="32">
        <v>6.4285714299999999</v>
      </c>
      <c r="U36" s="51">
        <f>T36*T36</f>
        <v>41.32653063061224</v>
      </c>
    </row>
    <row r="37" spans="1:21" x14ac:dyDescent="0.25">
      <c r="P37" s="42">
        <v>5</v>
      </c>
      <c r="Q37" s="16">
        <v>78.607142857142861</v>
      </c>
      <c r="R37" s="32">
        <f t="shared" ref="R37:R39" si="4">SUM(Q34:Q36)/3</f>
        <v>86.428571428571431</v>
      </c>
      <c r="S37" s="31">
        <f t="shared" ref="S37" si="5">Q37-R37</f>
        <v>-7.8214285714285694</v>
      </c>
      <c r="T37" s="15">
        <v>7.8214285700000001</v>
      </c>
      <c r="U37" s="51">
        <f t="shared" ref="U37:U38" si="6">T37*T37</f>
        <v>61.174744875612248</v>
      </c>
    </row>
    <row r="38" spans="1:21" x14ac:dyDescent="0.25">
      <c r="P38" s="42">
        <v>6</v>
      </c>
      <c r="Q38" s="16">
        <v>84.214285714285708</v>
      </c>
      <c r="R38" s="32">
        <f t="shared" si="4"/>
        <v>83.51984126984128</v>
      </c>
      <c r="S38" s="31">
        <f>Q38-R38</f>
        <v>0.69444444444442865</v>
      </c>
      <c r="T38" s="15">
        <f>Q38-R38</f>
        <v>0.69444444444442865</v>
      </c>
      <c r="U38" s="51">
        <f t="shared" si="6"/>
        <v>0.48225308641973114</v>
      </c>
    </row>
    <row r="39" spans="1:21" x14ac:dyDescent="0.25">
      <c r="P39" s="53" t="s">
        <v>61</v>
      </c>
      <c r="Q39" s="16"/>
      <c r="R39" s="32">
        <f t="shared" si="4"/>
        <v>81.615079365079353</v>
      </c>
      <c r="S39" s="15"/>
      <c r="T39" s="15"/>
      <c r="U39" s="52"/>
    </row>
    <row r="40" spans="1:21" ht="20.25" customHeight="1" x14ac:dyDescent="0.25">
      <c r="P40" s="54" t="s">
        <v>58</v>
      </c>
      <c r="Q40" s="16"/>
      <c r="R40" s="16"/>
      <c r="S40" s="16"/>
      <c r="T40" s="15">
        <f>SUM(T36:T38)/3</f>
        <v>4.9814814814814765</v>
      </c>
      <c r="U40" s="43"/>
    </row>
    <row r="41" spans="1:21" ht="19.5" customHeight="1" x14ac:dyDescent="0.25">
      <c r="P41" s="55" t="s">
        <v>63</v>
      </c>
      <c r="Q41" s="56"/>
      <c r="R41" s="56"/>
      <c r="S41" s="56"/>
      <c r="T41" s="56"/>
      <c r="U41" s="57">
        <f>SUM(U36:U38)/3</f>
        <v>34.327842864214738</v>
      </c>
    </row>
    <row r="43" spans="1:21" x14ac:dyDescent="0.25">
      <c r="A43" s="83" t="s">
        <v>64</v>
      </c>
      <c r="B43" s="84" t="s">
        <v>76</v>
      </c>
      <c r="C43" s="84"/>
      <c r="D43" s="84"/>
      <c r="E43" s="84"/>
      <c r="F43" s="84"/>
      <c r="G43" s="84"/>
      <c r="H43" s="84"/>
      <c r="I43" s="84"/>
      <c r="J43" s="84"/>
      <c r="K43" s="84"/>
      <c r="L43" s="84"/>
    </row>
    <row r="44" spans="1:21" x14ac:dyDescent="0.25">
      <c r="B44" s="84"/>
      <c r="C44" s="84"/>
      <c r="D44" s="84"/>
      <c r="E44" s="84"/>
      <c r="F44" s="84"/>
      <c r="G44" s="84"/>
      <c r="H44" s="84"/>
      <c r="I44" s="84"/>
      <c r="J44" s="84"/>
      <c r="K44" s="84"/>
      <c r="L44" s="84"/>
    </row>
    <row r="45" spans="1:21" ht="18" customHeight="1" x14ac:dyDescent="0.25">
      <c r="B45" s="84"/>
      <c r="C45" s="84"/>
      <c r="D45" s="84"/>
      <c r="E45" s="84"/>
      <c r="F45" s="84"/>
      <c r="G45" s="84"/>
      <c r="H45" s="84"/>
      <c r="I45" s="84"/>
      <c r="J45" s="84"/>
      <c r="K45" s="84"/>
      <c r="L45" s="84"/>
    </row>
    <row r="46" spans="1:21" ht="19.5" customHeight="1" x14ac:dyDescent="0.25">
      <c r="B46" s="84"/>
      <c r="C46" s="84"/>
      <c r="D46" s="84"/>
      <c r="E46" s="84"/>
      <c r="F46" s="84"/>
      <c r="G46" s="84"/>
      <c r="H46" s="84"/>
      <c r="I46" s="84"/>
      <c r="J46" s="84"/>
      <c r="K46" s="84"/>
      <c r="L46" s="84"/>
    </row>
    <row r="47" spans="1:21" x14ac:dyDescent="0.25">
      <c r="B47" s="84"/>
      <c r="C47" s="84"/>
      <c r="D47" s="84"/>
      <c r="E47" s="84"/>
      <c r="F47" s="84"/>
      <c r="G47" s="84"/>
      <c r="H47" s="84"/>
      <c r="I47" s="84"/>
      <c r="J47" s="84"/>
      <c r="K47" s="84"/>
      <c r="L47" s="84"/>
    </row>
    <row r="48" spans="1:21" x14ac:dyDescent="0.25">
      <c r="B48" s="84"/>
      <c r="C48" s="84"/>
      <c r="D48" s="84"/>
      <c r="E48" s="84"/>
      <c r="F48" s="84"/>
      <c r="G48" s="84"/>
      <c r="H48" s="84"/>
      <c r="I48" s="84"/>
      <c r="J48" s="84"/>
      <c r="K48" s="84"/>
      <c r="L48" s="84"/>
    </row>
    <row r="49" spans="2:12" x14ac:dyDescent="0.25">
      <c r="B49" s="84"/>
      <c r="C49" s="84"/>
      <c r="D49" s="84"/>
      <c r="E49" s="84"/>
      <c r="F49" s="84"/>
      <c r="G49" s="84"/>
      <c r="H49" s="84"/>
      <c r="I49" s="84"/>
      <c r="J49" s="84"/>
      <c r="K49" s="84"/>
      <c r="L49" s="84"/>
    </row>
  </sheetData>
  <mergeCells count="10">
    <mergeCell ref="B43:L49"/>
    <mergeCell ref="P23:R23"/>
    <mergeCell ref="P24:R24"/>
    <mergeCell ref="P25:R25"/>
    <mergeCell ref="P10:T10"/>
    <mergeCell ref="P12:R13"/>
    <mergeCell ref="P14:R14"/>
    <mergeCell ref="P21:R21"/>
    <mergeCell ref="P22:R22"/>
    <mergeCell ref="P17:R19"/>
  </mergeCells>
  <conditionalFormatting sqref="B2:B22">
    <cfRule type="cellIs" dxfId="13" priority="13" operator="lessThan">
      <formula>$B$23</formula>
    </cfRule>
    <cfRule type="cellIs" dxfId="12" priority="14" operator="greaterThan">
      <formula>$B$23</formula>
    </cfRule>
  </conditionalFormatting>
  <conditionalFormatting sqref="D2:D22">
    <cfRule type="cellIs" dxfId="11" priority="11" operator="lessThan">
      <formula>$D$23</formula>
    </cfRule>
    <cfRule type="cellIs" dxfId="10" priority="12" operator="greaterThan">
      <formula>$D$23</formula>
    </cfRule>
  </conditionalFormatting>
  <conditionalFormatting sqref="F2:F22">
    <cfRule type="cellIs" dxfId="9" priority="9" operator="lessThan">
      <formula>$F$23</formula>
    </cfRule>
    <cfRule type="cellIs" dxfId="8" priority="10" operator="greaterThan">
      <formula>$F$23</formula>
    </cfRule>
  </conditionalFormatting>
  <conditionalFormatting sqref="H2:H22">
    <cfRule type="cellIs" dxfId="7" priority="7" operator="greaterThan">
      <formula>$H$23</formula>
    </cfRule>
    <cfRule type="cellIs" dxfId="6" priority="8" operator="lessThan">
      <formula>$H$23</formula>
    </cfRule>
  </conditionalFormatting>
  <conditionalFormatting sqref="J2:J22">
    <cfRule type="cellIs" dxfId="5" priority="3" operator="lessThan">
      <formula>$J$23</formula>
    </cfRule>
    <cfRule type="cellIs" dxfId="4" priority="4" operator="greaterThan">
      <formula>$J$23</formula>
    </cfRule>
    <cfRule type="cellIs" dxfId="3" priority="5" operator="greaterThan">
      <formula>$J$23</formula>
    </cfRule>
    <cfRule type="cellIs" dxfId="2" priority="6" operator="greaterThan">
      <formula>$J$23</formula>
    </cfRule>
  </conditionalFormatting>
  <conditionalFormatting sqref="L2:L22">
    <cfRule type="cellIs" dxfId="1" priority="1" operator="lessThan">
      <formula>$L$23</formula>
    </cfRule>
    <cfRule type="cellIs" dxfId="0" priority="2" operator="greaterThan">
      <formula>$L$23</formula>
    </cfRule>
  </conditionalFormatting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:P126"/>
  <sheetViews>
    <sheetView workbookViewId="0">
      <selection activeCell="F132" sqref="F132"/>
    </sheetView>
  </sheetViews>
  <sheetFormatPr defaultRowHeight="15" x14ac:dyDescent="0.25"/>
  <cols>
    <col min="1" max="1" width="9.140625" customWidth="1"/>
    <col min="4" max="4" width="9.140625" customWidth="1"/>
  </cols>
  <sheetData>
    <row r="17" spans="1:14" ht="15" customHeight="1" x14ac:dyDescent="0.25">
      <c r="A17" s="85" t="s">
        <v>65</v>
      </c>
      <c r="B17" s="85"/>
      <c r="C17" s="84" t="s">
        <v>66</v>
      </c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</row>
    <row r="18" spans="1:14" x14ac:dyDescent="0.25">
      <c r="C18" s="84"/>
      <c r="D18" s="84"/>
      <c r="E18" s="84"/>
      <c r="F18" s="84"/>
      <c r="G18" s="84"/>
      <c r="H18" s="84"/>
      <c r="I18" s="84"/>
      <c r="J18" s="84"/>
      <c r="K18" s="84"/>
      <c r="L18" s="84"/>
      <c r="M18" s="84"/>
      <c r="N18" s="84"/>
    </row>
    <row r="19" spans="1:14" x14ac:dyDescent="0.25">
      <c r="C19" s="84"/>
      <c r="D19" s="84"/>
      <c r="E19" s="84"/>
      <c r="F19" s="84"/>
      <c r="G19" s="84"/>
      <c r="H19" s="84"/>
      <c r="I19" s="84"/>
      <c r="J19" s="84"/>
      <c r="K19" s="84"/>
      <c r="L19" s="84"/>
      <c r="M19" s="84"/>
      <c r="N19" s="84"/>
    </row>
    <row r="20" spans="1:14" x14ac:dyDescent="0.25">
      <c r="C20" s="84"/>
      <c r="D20" s="84"/>
      <c r="E20" s="84"/>
      <c r="F20" s="84"/>
      <c r="G20" s="84"/>
      <c r="H20" s="84"/>
      <c r="I20" s="84"/>
      <c r="J20" s="84"/>
      <c r="K20" s="84"/>
      <c r="L20" s="84"/>
      <c r="M20" s="84"/>
      <c r="N20" s="84"/>
    </row>
    <row r="21" spans="1:14" x14ac:dyDescent="0.25">
      <c r="C21" s="84"/>
      <c r="D21" s="84"/>
      <c r="E21" s="84"/>
      <c r="F21" s="84"/>
      <c r="G21" s="84"/>
      <c r="H21" s="84"/>
      <c r="I21" s="84"/>
      <c r="J21" s="84"/>
      <c r="K21" s="84"/>
      <c r="L21" s="84"/>
      <c r="M21" s="84"/>
      <c r="N21" s="84"/>
    </row>
    <row r="38" spans="1:12" ht="15" customHeight="1" x14ac:dyDescent="0.25">
      <c r="A38" s="85" t="s">
        <v>65</v>
      </c>
      <c r="B38" s="85"/>
      <c r="C38" s="84" t="s">
        <v>67</v>
      </c>
      <c r="D38" s="84"/>
      <c r="E38" s="84"/>
      <c r="F38" s="84"/>
      <c r="G38" s="84"/>
      <c r="H38" s="84"/>
      <c r="I38" s="84"/>
      <c r="J38" s="84"/>
      <c r="K38" s="84"/>
      <c r="L38" s="84"/>
    </row>
    <row r="39" spans="1:12" x14ac:dyDescent="0.25">
      <c r="C39" s="84"/>
      <c r="D39" s="84"/>
      <c r="E39" s="84"/>
      <c r="F39" s="84"/>
      <c r="G39" s="84"/>
      <c r="H39" s="84"/>
      <c r="I39" s="84"/>
      <c r="J39" s="84"/>
      <c r="K39" s="84"/>
      <c r="L39" s="84"/>
    </row>
    <row r="40" spans="1:12" x14ac:dyDescent="0.25">
      <c r="C40" s="84"/>
      <c r="D40" s="84"/>
      <c r="E40" s="84"/>
      <c r="F40" s="84"/>
      <c r="G40" s="84"/>
      <c r="H40" s="84"/>
      <c r="I40" s="84"/>
      <c r="J40" s="84"/>
      <c r="K40" s="84"/>
      <c r="L40" s="84"/>
    </row>
    <row r="41" spans="1:12" x14ac:dyDescent="0.25">
      <c r="C41" s="84"/>
      <c r="D41" s="84"/>
      <c r="E41" s="84"/>
      <c r="F41" s="84"/>
      <c r="G41" s="84"/>
      <c r="H41" s="84"/>
      <c r="I41" s="84"/>
      <c r="J41" s="84"/>
      <c r="K41" s="84"/>
      <c r="L41" s="84"/>
    </row>
    <row r="42" spans="1:12" x14ac:dyDescent="0.25">
      <c r="C42" s="84"/>
      <c r="D42" s="84"/>
      <c r="E42" s="84"/>
      <c r="F42" s="84"/>
      <c r="G42" s="84"/>
      <c r="H42" s="84"/>
      <c r="I42" s="84"/>
      <c r="J42" s="84"/>
      <c r="K42" s="84"/>
      <c r="L42" s="84"/>
    </row>
    <row r="59" spans="1:16" x14ac:dyDescent="0.25">
      <c r="A59" s="85" t="s">
        <v>65</v>
      </c>
      <c r="B59" s="85"/>
      <c r="C59" s="84" t="s">
        <v>68</v>
      </c>
      <c r="D59" s="84"/>
      <c r="E59" s="84"/>
      <c r="F59" s="84"/>
      <c r="G59" s="84"/>
      <c r="H59" s="84"/>
      <c r="I59" s="84"/>
      <c r="J59" s="84"/>
      <c r="K59" s="84"/>
      <c r="L59" s="84"/>
      <c r="M59" s="84"/>
    </row>
    <row r="60" spans="1:16" x14ac:dyDescent="0.25">
      <c r="C60" s="84"/>
      <c r="D60" s="84"/>
      <c r="E60" s="84"/>
      <c r="F60" s="84"/>
      <c r="G60" s="84"/>
      <c r="H60" s="84"/>
      <c r="I60" s="84"/>
      <c r="J60" s="84"/>
      <c r="K60" s="84"/>
      <c r="L60" s="84"/>
      <c r="M60" s="84"/>
    </row>
    <row r="61" spans="1:16" x14ac:dyDescent="0.25">
      <c r="C61" s="84"/>
      <c r="D61" s="84"/>
      <c r="E61" s="84"/>
      <c r="F61" s="84"/>
      <c r="G61" s="84"/>
      <c r="H61" s="84"/>
      <c r="I61" s="84"/>
      <c r="J61" s="84"/>
      <c r="K61" s="84"/>
      <c r="L61" s="84"/>
      <c r="M61" s="84"/>
    </row>
    <row r="62" spans="1:16" x14ac:dyDescent="0.25">
      <c r="C62" s="84"/>
      <c r="D62" s="84"/>
      <c r="E62" s="84"/>
      <c r="F62" s="84"/>
      <c r="G62" s="84"/>
      <c r="H62" s="84"/>
      <c r="I62" s="84"/>
      <c r="J62" s="84"/>
      <c r="K62" s="84"/>
      <c r="L62" s="84"/>
      <c r="M62" s="84"/>
    </row>
    <row r="63" spans="1:16" ht="15" customHeight="1" x14ac:dyDescent="0.25">
      <c r="C63" s="84"/>
      <c r="D63" s="84"/>
      <c r="E63" s="84"/>
      <c r="F63" s="84"/>
      <c r="G63" s="84"/>
      <c r="H63" s="84"/>
      <c r="I63" s="84"/>
      <c r="J63" s="84"/>
      <c r="K63" s="84"/>
      <c r="L63" s="84"/>
      <c r="M63" s="84"/>
      <c r="N63" s="86"/>
      <c r="O63" s="86"/>
      <c r="P63" s="86"/>
    </row>
    <row r="64" spans="1:16" x14ac:dyDescent="0.25">
      <c r="G64" s="86"/>
      <c r="H64" s="86"/>
      <c r="I64" s="86"/>
      <c r="J64" s="86"/>
      <c r="K64" s="86"/>
      <c r="L64" s="86"/>
      <c r="M64" s="86"/>
      <c r="N64" s="86"/>
      <c r="O64" s="86"/>
      <c r="P64" s="86"/>
    </row>
    <row r="65" spans="1:16" x14ac:dyDescent="0.25">
      <c r="G65" s="86"/>
      <c r="H65" s="86"/>
      <c r="I65" s="86"/>
      <c r="J65" s="86"/>
      <c r="K65" s="86"/>
      <c r="L65" s="86"/>
      <c r="M65" s="86"/>
      <c r="N65" s="86"/>
      <c r="O65" s="86"/>
      <c r="P65" s="86"/>
    </row>
    <row r="66" spans="1:16" x14ac:dyDescent="0.25">
      <c r="G66" s="86"/>
      <c r="H66" s="86"/>
      <c r="I66" s="86"/>
      <c r="J66" s="86"/>
      <c r="K66" s="86"/>
      <c r="L66" s="86"/>
      <c r="M66" s="86"/>
      <c r="N66" s="86"/>
      <c r="O66" s="86"/>
      <c r="P66" s="86"/>
    </row>
    <row r="67" spans="1:16" x14ac:dyDescent="0.25">
      <c r="G67" s="86"/>
      <c r="H67" s="86"/>
      <c r="I67" s="86"/>
      <c r="J67" s="86"/>
      <c r="K67" s="86"/>
      <c r="L67" s="86"/>
      <c r="M67" s="86"/>
      <c r="N67" s="86"/>
      <c r="O67" s="86"/>
      <c r="P67" s="86"/>
    </row>
    <row r="80" spans="1:16" x14ac:dyDescent="0.25">
      <c r="A80" s="85" t="s">
        <v>65</v>
      </c>
      <c r="B80" s="85"/>
      <c r="C80" s="84" t="s">
        <v>69</v>
      </c>
      <c r="D80" s="84"/>
      <c r="E80" s="84"/>
      <c r="F80" s="84"/>
      <c r="G80" s="84"/>
      <c r="H80" s="84"/>
      <c r="I80" s="84"/>
      <c r="J80" s="84"/>
      <c r="K80" s="84"/>
      <c r="L80" s="84"/>
    </row>
    <row r="81" spans="3:12" x14ac:dyDescent="0.25">
      <c r="C81" s="84"/>
      <c r="D81" s="84"/>
      <c r="E81" s="84"/>
      <c r="F81" s="84"/>
      <c r="G81" s="84"/>
      <c r="H81" s="84"/>
      <c r="I81" s="84"/>
      <c r="J81" s="84"/>
      <c r="K81" s="84"/>
      <c r="L81" s="84"/>
    </row>
    <row r="82" spans="3:12" x14ac:dyDescent="0.25">
      <c r="C82" s="84"/>
      <c r="D82" s="84"/>
      <c r="E82" s="84"/>
      <c r="F82" s="84"/>
      <c r="G82" s="84"/>
      <c r="H82" s="84"/>
      <c r="I82" s="84"/>
      <c r="J82" s="84"/>
      <c r="K82" s="84"/>
      <c r="L82" s="84"/>
    </row>
    <row r="83" spans="3:12" x14ac:dyDescent="0.25">
      <c r="C83" s="84"/>
      <c r="D83" s="84"/>
      <c r="E83" s="84"/>
      <c r="F83" s="84"/>
      <c r="G83" s="84"/>
      <c r="H83" s="84"/>
      <c r="I83" s="84"/>
      <c r="J83" s="84"/>
      <c r="K83" s="84"/>
      <c r="L83" s="84"/>
    </row>
    <row r="84" spans="3:12" x14ac:dyDescent="0.25">
      <c r="C84" s="84"/>
      <c r="D84" s="84"/>
      <c r="E84" s="84"/>
      <c r="F84" s="84"/>
      <c r="G84" s="84"/>
      <c r="H84" s="84"/>
      <c r="I84" s="84"/>
      <c r="J84" s="84"/>
      <c r="K84" s="84"/>
      <c r="L84" s="84"/>
    </row>
    <row r="101" spans="1:12" x14ac:dyDescent="0.25">
      <c r="A101" s="85" t="s">
        <v>65</v>
      </c>
      <c r="B101" s="85"/>
      <c r="C101" s="84" t="s">
        <v>70</v>
      </c>
      <c r="D101" s="84"/>
      <c r="E101" s="84"/>
      <c r="F101" s="84"/>
      <c r="G101" s="84"/>
      <c r="H101" s="84"/>
      <c r="I101" s="84"/>
      <c r="J101" s="84"/>
      <c r="K101" s="84"/>
      <c r="L101" s="84"/>
    </row>
    <row r="102" spans="1:12" x14ac:dyDescent="0.25">
      <c r="C102" s="84"/>
      <c r="D102" s="84"/>
      <c r="E102" s="84"/>
      <c r="F102" s="84"/>
      <c r="G102" s="84"/>
      <c r="H102" s="84"/>
      <c r="I102" s="84"/>
      <c r="J102" s="84"/>
      <c r="K102" s="84"/>
      <c r="L102" s="84"/>
    </row>
    <row r="103" spans="1:12" x14ac:dyDescent="0.25">
      <c r="C103" s="84"/>
      <c r="D103" s="84"/>
      <c r="E103" s="84"/>
      <c r="F103" s="84"/>
      <c r="G103" s="84"/>
      <c r="H103" s="84"/>
      <c r="I103" s="84"/>
      <c r="J103" s="84"/>
      <c r="K103" s="84"/>
      <c r="L103" s="84"/>
    </row>
    <row r="104" spans="1:12" x14ac:dyDescent="0.25">
      <c r="C104" s="84"/>
      <c r="D104" s="84"/>
      <c r="E104" s="84"/>
      <c r="F104" s="84"/>
      <c r="G104" s="84"/>
      <c r="H104" s="84"/>
      <c r="I104" s="84"/>
      <c r="J104" s="84"/>
      <c r="K104" s="84"/>
      <c r="L104" s="84"/>
    </row>
    <row r="105" spans="1:12" x14ac:dyDescent="0.25">
      <c r="C105" s="84"/>
      <c r="D105" s="84"/>
      <c r="E105" s="84"/>
      <c r="F105" s="84"/>
      <c r="G105" s="84"/>
      <c r="H105" s="84"/>
      <c r="I105" s="84"/>
      <c r="J105" s="84"/>
      <c r="K105" s="84"/>
      <c r="L105" s="84"/>
    </row>
    <row r="122" spans="1:12" x14ac:dyDescent="0.25">
      <c r="A122" s="85" t="s">
        <v>65</v>
      </c>
      <c r="B122" s="85"/>
      <c r="C122" s="84" t="s">
        <v>71</v>
      </c>
      <c r="D122" s="84"/>
      <c r="E122" s="84"/>
      <c r="F122" s="84"/>
      <c r="G122" s="84"/>
      <c r="H122" s="84"/>
      <c r="I122" s="84"/>
      <c r="J122" s="84"/>
      <c r="K122" s="84"/>
      <c r="L122" s="84"/>
    </row>
    <row r="123" spans="1:12" x14ac:dyDescent="0.25">
      <c r="C123" s="84"/>
      <c r="D123" s="84"/>
      <c r="E123" s="84"/>
      <c r="F123" s="84"/>
      <c r="G123" s="84"/>
      <c r="H123" s="84"/>
      <c r="I123" s="84"/>
      <c r="J123" s="84"/>
      <c r="K123" s="84"/>
      <c r="L123" s="84"/>
    </row>
    <row r="124" spans="1:12" x14ac:dyDescent="0.25">
      <c r="C124" s="84"/>
      <c r="D124" s="84"/>
      <c r="E124" s="84"/>
      <c r="F124" s="84"/>
      <c r="G124" s="84"/>
      <c r="H124" s="84"/>
      <c r="I124" s="84"/>
      <c r="J124" s="84"/>
      <c r="K124" s="84"/>
      <c r="L124" s="84"/>
    </row>
    <row r="125" spans="1:12" x14ac:dyDescent="0.25">
      <c r="C125" s="84"/>
      <c r="D125" s="84"/>
      <c r="E125" s="84"/>
      <c r="F125" s="84"/>
      <c r="G125" s="84"/>
      <c r="H125" s="84"/>
      <c r="I125" s="84"/>
      <c r="J125" s="84"/>
      <c r="K125" s="84"/>
      <c r="L125" s="84"/>
    </row>
    <row r="126" spans="1:12" x14ac:dyDescent="0.25">
      <c r="C126" s="84"/>
      <c r="D126" s="84"/>
      <c r="E126" s="84"/>
      <c r="F126" s="84"/>
      <c r="G126" s="84"/>
      <c r="H126" s="84"/>
      <c r="I126" s="84"/>
      <c r="J126" s="84"/>
      <c r="K126" s="84"/>
      <c r="L126" s="84"/>
    </row>
  </sheetData>
  <mergeCells count="12">
    <mergeCell ref="A122:B122"/>
    <mergeCell ref="C122:L126"/>
    <mergeCell ref="A38:B38"/>
    <mergeCell ref="C38:L42"/>
    <mergeCell ref="A17:B17"/>
    <mergeCell ref="C17:N21"/>
    <mergeCell ref="C59:M63"/>
    <mergeCell ref="A59:B59"/>
    <mergeCell ref="A80:B80"/>
    <mergeCell ref="C80:L84"/>
    <mergeCell ref="A101:B101"/>
    <mergeCell ref="C101:L10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Soal</vt:lpstr>
      <vt:lpstr>Jawaban SI-42-01</vt:lpstr>
      <vt:lpstr>Jawaban SI-42-02</vt:lpstr>
      <vt:lpstr>Jawaban SI-42-03</vt:lpstr>
      <vt:lpstr>Jawaban SI-42-04</vt:lpstr>
      <vt:lpstr>Jawaban SI-42-05</vt:lpstr>
      <vt:lpstr>GRAFIK PERBANDINGAN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Shohibus S</dc:creator>
  <cp:lastModifiedBy>ZAHWA</cp:lastModifiedBy>
  <dcterms:created xsi:type="dcterms:W3CDTF">2019-09-18T05:23:25Z</dcterms:created>
  <dcterms:modified xsi:type="dcterms:W3CDTF">2019-09-28T18:20:54Z</dcterms:modified>
</cp:coreProperties>
</file>