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universityks-my.sharepoint.com/personal/viktoriia_lemeshchuk_university_ks_ua/Documents/Загальна методика навчання ІТ/Брак/"/>
    </mc:Choice>
  </mc:AlternateContent>
  <xr:revisionPtr revIDLastSave="1" documentId="11_17A65B838FF49B16211F2183A90E2DD85DE65F62" xr6:coauthVersionLast="47" xr6:coauthVersionMax="47" xr10:uidLastSave="{A39F6D49-67A1-4908-B273-054CD3A532E3}"/>
  <bookViews>
    <workbookView xWindow="-108" yWindow="-108" windowWidth="23256" windowHeight="12456" activeTab="2" xr2:uid="{00000000-000D-0000-FFFF-FFFF00000000}"/>
  </bookViews>
  <sheets>
    <sheet name="Завдання 1-3" sheetId="1" r:id="rId1"/>
    <sheet name="Індивід. 7 вар." sheetId="2" r:id="rId2"/>
    <sheet name="Епіциклоїда" sheetId="3" r:id="rId3"/>
    <sheet name="Fro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4" l="1"/>
  <c r="AC2" i="4"/>
  <c r="AB4" i="4"/>
  <c r="AC4" i="4" s="1"/>
  <c r="AB5" i="4"/>
  <c r="AC5" i="4" s="1"/>
  <c r="AB3" i="4"/>
  <c r="AA3" i="4"/>
  <c r="AA4" i="4"/>
  <c r="AA5" i="4"/>
  <c r="AA6" i="4"/>
  <c r="AA7" i="4"/>
  <c r="AA2" i="4"/>
  <c r="Y3" i="4"/>
  <c r="Y4" i="4"/>
  <c r="Y5" i="4"/>
  <c r="Y6" i="4"/>
  <c r="Y7" i="4"/>
  <c r="Y2" i="4"/>
  <c r="W3" i="4"/>
  <c r="W4" i="4"/>
  <c r="W5" i="4"/>
  <c r="W6" i="4"/>
  <c r="W7" i="4"/>
  <c r="W8" i="4"/>
  <c r="W9" i="4"/>
  <c r="W2" i="4"/>
  <c r="U3" i="4"/>
  <c r="U4" i="4"/>
  <c r="U5" i="4"/>
  <c r="U6" i="4"/>
  <c r="U7" i="4"/>
  <c r="U8" i="4"/>
  <c r="U9" i="4"/>
  <c r="U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2" i="4"/>
  <c r="M3" i="4"/>
  <c r="M4" i="4"/>
  <c r="M5" i="4"/>
  <c r="M6" i="4"/>
  <c r="M7" i="4"/>
  <c r="M8" i="4"/>
  <c r="M9" i="4"/>
  <c r="M10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F10" i="3"/>
  <c r="F13" i="3"/>
  <c r="F18" i="3"/>
  <c r="F19" i="3"/>
  <c r="F25" i="3"/>
  <c r="F30" i="3"/>
  <c r="F31" i="3"/>
  <c r="F37" i="3"/>
  <c r="F9" i="3"/>
  <c r="E10" i="3"/>
  <c r="E13" i="3"/>
  <c r="E16" i="3"/>
  <c r="E21" i="3"/>
  <c r="E22" i="3"/>
  <c r="E28" i="3"/>
  <c r="E33" i="3"/>
  <c r="E34" i="3"/>
  <c r="E40" i="3"/>
  <c r="E9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F41" i="3" s="1"/>
  <c r="A10" i="3"/>
  <c r="B52" i="2"/>
  <c r="A53" i="2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B88" i="2" s="1"/>
  <c r="B28" i="2"/>
  <c r="C28" i="2" s="1"/>
  <c r="B29" i="2"/>
  <c r="C29" i="2" s="1"/>
  <c r="B30" i="2"/>
  <c r="C30" i="2" s="1"/>
  <c r="B36" i="2"/>
  <c r="C36" i="2" s="1"/>
  <c r="B27" i="2"/>
  <c r="C27" i="2" s="1"/>
  <c r="A40" i="2"/>
  <c r="B40" i="2" s="1"/>
  <c r="C40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B39" i="2" s="1"/>
  <c r="C39" i="2" s="1"/>
  <c r="A28" i="2"/>
  <c r="B2" i="2"/>
  <c r="A3" i="2"/>
  <c r="B3" i="2" s="1"/>
  <c r="B65" i="2" l="1"/>
  <c r="E19" i="3"/>
  <c r="F40" i="3"/>
  <c r="F16" i="3"/>
  <c r="E30" i="3"/>
  <c r="E18" i="3"/>
  <c r="F39" i="3"/>
  <c r="F27" i="3"/>
  <c r="F15" i="3"/>
  <c r="B66" i="2"/>
  <c r="B87" i="2"/>
  <c r="B75" i="2"/>
  <c r="B63" i="2"/>
  <c r="E31" i="3"/>
  <c r="F28" i="3"/>
  <c r="B38" i="2"/>
  <c r="C38" i="2" s="1"/>
  <c r="B86" i="2"/>
  <c r="B74" i="2"/>
  <c r="B62" i="2"/>
  <c r="A4" i="2"/>
  <c r="B37" i="2"/>
  <c r="C37" i="2" s="1"/>
  <c r="B85" i="2"/>
  <c r="B73" i="2"/>
  <c r="B61" i="2"/>
  <c r="E41" i="3"/>
  <c r="E29" i="3"/>
  <c r="E17" i="3"/>
  <c r="F38" i="3"/>
  <c r="F26" i="3"/>
  <c r="F14" i="3"/>
  <c r="AB6" i="4"/>
  <c r="B78" i="2"/>
  <c r="B84" i="2"/>
  <c r="B35" i="2"/>
  <c r="C35" i="2" s="1"/>
  <c r="B83" i="2"/>
  <c r="B71" i="2"/>
  <c r="B59" i="2"/>
  <c r="E39" i="3"/>
  <c r="E27" i="3"/>
  <c r="E15" i="3"/>
  <c r="F36" i="3"/>
  <c r="F24" i="3"/>
  <c r="F12" i="3"/>
  <c r="B34" i="2"/>
  <c r="C34" i="2" s="1"/>
  <c r="B82" i="2"/>
  <c r="B70" i="2"/>
  <c r="B58" i="2"/>
  <c r="E38" i="3"/>
  <c r="E26" i="3"/>
  <c r="E14" i="3"/>
  <c r="F35" i="3"/>
  <c r="F23" i="3"/>
  <c r="F11" i="3"/>
  <c r="B60" i="2"/>
  <c r="B69" i="2"/>
  <c r="F34" i="3"/>
  <c r="B32" i="2"/>
  <c r="C32" i="2" s="1"/>
  <c r="B80" i="2"/>
  <c r="B68" i="2"/>
  <c r="B56" i="2"/>
  <c r="E36" i="3"/>
  <c r="E24" i="3"/>
  <c r="E12" i="3"/>
  <c r="F33" i="3"/>
  <c r="F21" i="3"/>
  <c r="B72" i="2"/>
  <c r="B33" i="2"/>
  <c r="C33" i="2" s="1"/>
  <c r="B81" i="2"/>
  <c r="B57" i="2"/>
  <c r="E37" i="3"/>
  <c r="E25" i="3"/>
  <c r="F22" i="3"/>
  <c r="A41" i="2"/>
  <c r="B31" i="2"/>
  <c r="C31" i="2" s="1"/>
  <c r="B79" i="2"/>
  <c r="B67" i="2"/>
  <c r="B55" i="2"/>
  <c r="E35" i="3"/>
  <c r="E23" i="3"/>
  <c r="E11" i="3"/>
  <c r="F32" i="3"/>
  <c r="F20" i="3"/>
  <c r="B54" i="2"/>
  <c r="B77" i="2"/>
  <c r="B53" i="2"/>
  <c r="B76" i="2"/>
  <c r="B64" i="2"/>
  <c r="E32" i="3"/>
  <c r="E20" i="3"/>
  <c r="F29" i="3"/>
  <c r="F17" i="3"/>
  <c r="B44" i="1"/>
  <c r="A45" i="1"/>
  <c r="B45" i="1" s="1"/>
  <c r="C40" i="1"/>
  <c r="C20" i="1"/>
  <c r="B20" i="1"/>
  <c r="A30" i="1"/>
  <c r="B30" i="1" s="1"/>
  <c r="C30" i="1" s="1"/>
  <c r="A21" i="1"/>
  <c r="B21" i="1" s="1"/>
  <c r="C21" i="1" s="1"/>
  <c r="B2" i="1"/>
  <c r="A4" i="1"/>
  <c r="B4" i="1" s="1"/>
  <c r="A5" i="1"/>
  <c r="B5" i="1" s="1"/>
  <c r="A6" i="1"/>
  <c r="A7" i="1" s="1"/>
  <c r="A8" i="1" s="1"/>
  <c r="A9" i="1" s="1"/>
  <c r="A10" i="1" s="1"/>
  <c r="B10" i="1" s="1"/>
  <c r="A3" i="1"/>
  <c r="B3" i="1" s="1"/>
  <c r="B7" i="1" l="1"/>
  <c r="B9" i="1"/>
  <c r="B8" i="1"/>
  <c r="A46" i="1"/>
  <c r="A22" i="1"/>
  <c r="AB7" i="4"/>
  <c r="AC6" i="4"/>
  <c r="B4" i="2"/>
  <c r="A5" i="2"/>
  <c r="B6" i="1"/>
  <c r="A42" i="2"/>
  <c r="B41" i="2"/>
  <c r="C41" i="2" s="1"/>
  <c r="A31" i="1"/>
  <c r="B42" i="2" l="1"/>
  <c r="C42" i="2" s="1"/>
  <c r="A43" i="2"/>
  <c r="A6" i="2"/>
  <c r="B5" i="2"/>
  <c r="AC7" i="4"/>
  <c r="AB8" i="4"/>
  <c r="AC8" i="4" s="1"/>
  <c r="B22" i="1"/>
  <c r="C22" i="1" s="1"/>
  <c r="A23" i="1"/>
  <c r="A47" i="1"/>
  <c r="B46" i="1"/>
  <c r="B31" i="1"/>
  <c r="C31" i="1" s="1"/>
  <c r="A32" i="1"/>
  <c r="B23" i="1" l="1"/>
  <c r="C23" i="1" s="1"/>
  <c r="A24" i="1"/>
  <c r="A33" i="1"/>
  <c r="B32" i="1"/>
  <c r="C32" i="1" s="1"/>
  <c r="A48" i="1"/>
  <c r="B47" i="1"/>
  <c r="A7" i="2"/>
  <c r="B6" i="2"/>
  <c r="B43" i="2"/>
  <c r="C43" i="2" s="1"/>
  <c r="A44" i="2"/>
  <c r="B24" i="1" l="1"/>
  <c r="C24" i="1" s="1"/>
  <c r="A25" i="1"/>
  <c r="A45" i="2"/>
  <c r="B44" i="2"/>
  <c r="C44" i="2" s="1"/>
  <c r="A8" i="2"/>
  <c r="B7" i="2"/>
  <c r="A49" i="1"/>
  <c r="B48" i="1"/>
  <c r="A34" i="1"/>
  <c r="B33" i="1"/>
  <c r="C33" i="1" s="1"/>
  <c r="B45" i="2" l="1"/>
  <c r="C45" i="2" s="1"/>
  <c r="A46" i="2"/>
  <c r="A35" i="1"/>
  <c r="B34" i="1"/>
  <c r="C34" i="1" s="1"/>
  <c r="A9" i="2"/>
  <c r="B8" i="2"/>
  <c r="A26" i="1"/>
  <c r="B25" i="1"/>
  <c r="C25" i="1" s="1"/>
  <c r="A50" i="1"/>
  <c r="B49" i="1"/>
  <c r="A51" i="1" l="1"/>
  <c r="B50" i="1"/>
  <c r="A27" i="1"/>
  <c r="B26" i="1"/>
  <c r="C26" i="1" s="1"/>
  <c r="A36" i="1"/>
  <c r="B35" i="1"/>
  <c r="C35" i="1" s="1"/>
  <c r="A10" i="2"/>
  <c r="B9" i="2"/>
  <c r="B46" i="2"/>
  <c r="C46" i="2" s="1"/>
  <c r="A47" i="2"/>
  <c r="B47" i="2" s="1"/>
  <c r="C47" i="2" s="1"/>
  <c r="A11" i="2" l="1"/>
  <c r="B10" i="2"/>
  <c r="A28" i="1"/>
  <c r="B27" i="1"/>
  <c r="C27" i="1" s="1"/>
  <c r="A37" i="1"/>
  <c r="B36" i="1"/>
  <c r="C36" i="1" s="1"/>
  <c r="A52" i="1"/>
  <c r="B51" i="1"/>
  <c r="A29" i="1" l="1"/>
  <c r="B29" i="1" s="1"/>
  <c r="C29" i="1" s="1"/>
  <c r="B28" i="1"/>
  <c r="C28" i="1" s="1"/>
  <c r="A53" i="1"/>
  <c r="B52" i="1"/>
  <c r="A38" i="1"/>
  <c r="B37" i="1"/>
  <c r="C37" i="1" s="1"/>
  <c r="A12" i="2"/>
  <c r="B11" i="2"/>
  <c r="B38" i="1" l="1"/>
  <c r="C38" i="1" s="1"/>
  <c r="A39" i="1"/>
  <c r="B12" i="2"/>
  <c r="A13" i="2"/>
  <c r="A54" i="1"/>
  <c r="B53" i="1"/>
  <c r="A14" i="2" l="1"/>
  <c r="B13" i="2"/>
  <c r="B39" i="1"/>
  <c r="C39" i="1" s="1"/>
  <c r="A40" i="1"/>
  <c r="A55" i="1"/>
  <c r="B54" i="1"/>
  <c r="A56" i="1" l="1"/>
  <c r="B55" i="1"/>
  <c r="A15" i="2"/>
  <c r="B14" i="2"/>
  <c r="A16" i="2" l="1"/>
  <c r="B15" i="2"/>
  <c r="A57" i="1"/>
  <c r="B56" i="1"/>
  <c r="A58" i="1" l="1"/>
  <c r="B57" i="1"/>
  <c r="A17" i="2"/>
  <c r="B16" i="2"/>
  <c r="A18" i="2" l="1"/>
  <c r="B17" i="2"/>
  <c r="A59" i="1"/>
  <c r="B58" i="1"/>
  <c r="A60" i="1" l="1"/>
  <c r="B59" i="1"/>
  <c r="A19" i="2"/>
  <c r="B18" i="2"/>
  <c r="A20" i="2" l="1"/>
  <c r="B19" i="2"/>
  <c r="A61" i="1"/>
  <c r="B60" i="1"/>
  <c r="B20" i="2" l="1"/>
  <c r="A21" i="2"/>
  <c r="A62" i="1"/>
  <c r="B61" i="1"/>
  <c r="A63" i="1" l="1"/>
  <c r="B62" i="1"/>
  <c r="A22" i="2"/>
  <c r="B22" i="2" s="1"/>
  <c r="B21" i="2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80" i="1" s="1"/>
  <c r="B79" i="1"/>
</calcChain>
</file>

<file path=xl/sharedStrings.xml><?xml version="1.0" encoding="utf-8"?>
<sst xmlns="http://schemas.openxmlformats.org/spreadsheetml/2006/main" count="50" uniqueCount="37">
  <si>
    <t>x</t>
  </si>
  <si>
    <t>y</t>
  </si>
  <si>
    <t>y1</t>
  </si>
  <si>
    <t>y2</t>
  </si>
  <si>
    <t>а</t>
  </si>
  <si>
    <t>р(ϕ)</t>
  </si>
  <si>
    <t>ϕ</t>
  </si>
  <si>
    <t>t</t>
  </si>
  <si>
    <t>a</t>
  </si>
  <si>
    <t>b</t>
  </si>
  <si>
    <t>x1,2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</si>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</sst>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rgb="FFC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0" fontId="1" fillId="9" borderId="1" xfId="0" applyFont="1" applyFill="1" applyBorder="1" applyAlignment="1">
      <alignment horizontal="center"/>
    </xf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0" fillId="10" borderId="1" xfId="0" applyFill="1" applyBorder="1"/>
    <xf numFmtId="0" fontId="1" fillId="5" borderId="2" xfId="0" applyFont="1" applyFill="1" applyBorder="1" applyAlignment="1">
      <alignment horizontal="center"/>
    </xf>
    <xf numFmtId="0" fontId="0" fillId="5" borderId="2" xfId="0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1" fillId="4" borderId="2" xfId="0" applyFont="1" applyFill="1" applyBorder="1" applyAlignment="1">
      <alignment horizontal="center"/>
    </xf>
    <xf numFmtId="0" fontId="0" fillId="4" borderId="2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0.16347222222222224"/>
          <c:w val="0.87318963254593174"/>
          <c:h val="0.77171296296296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'Завдання 1-3'!$B$1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'Завдання 1-3'!$A$2:$A$10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</c:numCache>
            </c:numRef>
          </c:xVal>
          <c:yVal>
            <c:numRef>
              <c:f>'Завдання 1-3'!$B$2:$B$10</c:f>
              <c:numCache>
                <c:formatCode>General</c:formatCode>
                <c:ptCount val="9"/>
                <c:pt idx="0">
                  <c:v>-0.74999999999999989</c:v>
                </c:pt>
                <c:pt idx="1">
                  <c:v>-0.60094287148578174</c:v>
                </c:pt>
                <c:pt idx="2">
                  <c:v>-0.42969960262160478</c:v>
                </c:pt>
                <c:pt idx="3">
                  <c:v>-0.25623951512513626</c:v>
                </c:pt>
                <c:pt idx="4">
                  <c:v>-8.4460918062907661E-2</c:v>
                </c:pt>
                <c:pt idx="5">
                  <c:v>9.3125642043652673E-2</c:v>
                </c:pt>
                <c:pt idx="6">
                  <c:v>0.29043117325221846</c:v>
                </c:pt>
                <c:pt idx="7">
                  <c:v>0.52389836820858604</c:v>
                </c:pt>
                <c:pt idx="8">
                  <c:v>0.81002240768986711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7-439D-97BF-ECEFA2E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5376"/>
        <c:axId val="1243166624"/>
      </c:scatterChart>
      <c:valAx>
        <c:axId val="12431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166624"/>
        <c:crosses val="autoZero"/>
        <c:crossBetween val="midCat"/>
      </c:valAx>
      <c:valAx>
        <c:axId val="1243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1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Графік функцій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1-3'!$B$19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tint val="77000"/>
                    <a:alpha val="60000"/>
                  </a:schemeClr>
                </a:solidFill>
              </a:ln>
              <a:effectLst/>
            </c:spPr>
          </c:marker>
          <c:xVal>
            <c:numRef>
              <c:f>'Завдання 1-3'!$A$20:$A$40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xVal>
          <c:yVal>
            <c:numRef>
              <c:f>'Завдання 1-3'!$B$20:$B$40</c:f>
              <c:numCache>
                <c:formatCode>General</c:formatCode>
                <c:ptCount val="21"/>
                <c:pt idx="0">
                  <c:v>0</c:v>
                </c:pt>
                <c:pt idx="1">
                  <c:v>0.3530708144267945</c:v>
                </c:pt>
                <c:pt idx="2">
                  <c:v>0.38400000000000006</c:v>
                </c:pt>
                <c:pt idx="3">
                  <c:v>0.34992999299859967</c:v>
                </c:pt>
                <c:pt idx="4">
                  <c:v>0.28800000000000009</c:v>
                </c:pt>
                <c:pt idx="5">
                  <c:v>0.21650635094610973</c:v>
                </c:pt>
                <c:pt idx="6">
                  <c:v>0.14664242223858698</c:v>
                </c:pt>
                <c:pt idx="7">
                  <c:v>8.5854528127525198E-2</c:v>
                </c:pt>
                <c:pt idx="8">
                  <c:v>3.9191835884530908E-2</c:v>
                </c:pt>
                <c:pt idx="9">
                  <c:v>9.949874371066229E-3</c:v>
                </c:pt>
                <c:pt idx="10">
                  <c:v>0</c:v>
                </c:pt>
                <c:pt idx="11">
                  <c:v>9.9498743710662012E-3</c:v>
                </c:pt>
                <c:pt idx="12">
                  <c:v>3.919183588453086E-2</c:v>
                </c:pt>
                <c:pt idx="13">
                  <c:v>8.5854528127525129E-2</c:v>
                </c:pt>
                <c:pt idx="14">
                  <c:v>0.14664242223858692</c:v>
                </c:pt>
                <c:pt idx="15">
                  <c:v>0.21650635094610965</c:v>
                </c:pt>
                <c:pt idx="16">
                  <c:v>0.28799999999999998</c:v>
                </c:pt>
                <c:pt idx="17">
                  <c:v>0.34992999299859961</c:v>
                </c:pt>
                <c:pt idx="18">
                  <c:v>0.38399999999999995</c:v>
                </c:pt>
                <c:pt idx="19">
                  <c:v>0.35307081442679467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F-46C4-8C55-8C4A696102CC}"/>
            </c:ext>
          </c:extLst>
        </c:ser>
        <c:ser>
          <c:idx val="1"/>
          <c:order val="1"/>
          <c:tx>
            <c:strRef>
              <c:f>'Завдання 1-3'!$C$19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shade val="76000"/>
                    <a:alpha val="60000"/>
                  </a:schemeClr>
                </a:solidFill>
              </a:ln>
              <a:effectLst/>
            </c:spPr>
          </c:marker>
          <c:xVal>
            <c:numRef>
              <c:f>'Завдання 1-3'!$A$20:$A$40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xVal>
          <c:yVal>
            <c:numRef>
              <c:f>'Завдання 1-3'!$C$20:$C$40</c:f>
              <c:numCache>
                <c:formatCode>General</c:formatCode>
                <c:ptCount val="21"/>
                <c:pt idx="0">
                  <c:v>0</c:v>
                </c:pt>
                <c:pt idx="1">
                  <c:v>-0.3530708144267945</c:v>
                </c:pt>
                <c:pt idx="2">
                  <c:v>-0.38400000000000006</c:v>
                </c:pt>
                <c:pt idx="3">
                  <c:v>-0.34992999299859967</c:v>
                </c:pt>
                <c:pt idx="4">
                  <c:v>-0.28800000000000009</c:v>
                </c:pt>
                <c:pt idx="5">
                  <c:v>-0.21650635094610973</c:v>
                </c:pt>
                <c:pt idx="6">
                  <c:v>-0.14664242223858698</c:v>
                </c:pt>
                <c:pt idx="7">
                  <c:v>-8.5854528127525198E-2</c:v>
                </c:pt>
                <c:pt idx="8">
                  <c:v>-3.9191835884530908E-2</c:v>
                </c:pt>
                <c:pt idx="9">
                  <c:v>-9.949874371066229E-3</c:v>
                </c:pt>
                <c:pt idx="10">
                  <c:v>0</c:v>
                </c:pt>
                <c:pt idx="11">
                  <c:v>-9.9498743710662012E-3</c:v>
                </c:pt>
                <c:pt idx="12">
                  <c:v>-3.919183588453086E-2</c:v>
                </c:pt>
                <c:pt idx="13">
                  <c:v>-8.5854528127525129E-2</c:v>
                </c:pt>
                <c:pt idx="14">
                  <c:v>-0.14664242223858692</c:v>
                </c:pt>
                <c:pt idx="15">
                  <c:v>-0.21650635094610965</c:v>
                </c:pt>
                <c:pt idx="16">
                  <c:v>-0.28799999999999998</c:v>
                </c:pt>
                <c:pt idx="17">
                  <c:v>-0.34992999299859961</c:v>
                </c:pt>
                <c:pt idx="18">
                  <c:v>-0.38399999999999995</c:v>
                </c:pt>
                <c:pt idx="19">
                  <c:v>-0.35307081442679467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F-46C4-8C55-8C4A6961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30800"/>
        <c:axId val="1665335792"/>
      </c:scatterChart>
      <c:valAx>
        <c:axId val="16653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35792"/>
        <c:crosses val="autoZero"/>
        <c:crossBetween val="midCat"/>
      </c:valAx>
      <c:valAx>
        <c:axId val="1665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3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'Завдання 1-3'!$B$44:$B$79</c:f>
              <c:numCache>
                <c:formatCode>General</c:formatCode>
                <c:ptCount val="36"/>
                <c:pt idx="0">
                  <c:v>0</c:v>
                </c:pt>
                <c:pt idx="1">
                  <c:v>999.99999999999989</c:v>
                </c:pt>
                <c:pt idx="2">
                  <c:v>1732.0508075688772</c:v>
                </c:pt>
                <c:pt idx="3">
                  <c:v>2000</c:v>
                </c:pt>
                <c:pt idx="4">
                  <c:v>1732.0508075688774</c:v>
                </c:pt>
                <c:pt idx="5">
                  <c:v>999.99999999999989</c:v>
                </c:pt>
                <c:pt idx="6">
                  <c:v>2.45029690981724E-13</c:v>
                </c:pt>
                <c:pt idx="7">
                  <c:v>-999.99999999999943</c:v>
                </c:pt>
                <c:pt idx="8">
                  <c:v>-1732.0508075688767</c:v>
                </c:pt>
                <c:pt idx="9">
                  <c:v>-2000</c:v>
                </c:pt>
                <c:pt idx="10">
                  <c:v>-1732.0508075688772</c:v>
                </c:pt>
                <c:pt idx="11">
                  <c:v>-999.99999999999932</c:v>
                </c:pt>
                <c:pt idx="12">
                  <c:v>-4.90059381963448E-13</c:v>
                </c:pt>
                <c:pt idx="13">
                  <c:v>1000</c:v>
                </c:pt>
                <c:pt idx="14">
                  <c:v>1732.0508075688767</c:v>
                </c:pt>
                <c:pt idx="15">
                  <c:v>2000</c:v>
                </c:pt>
                <c:pt idx="16">
                  <c:v>1732.0508075688783</c:v>
                </c:pt>
                <c:pt idx="17">
                  <c:v>999.99999999999955</c:v>
                </c:pt>
                <c:pt idx="18">
                  <c:v>7.3508907294517201E-13</c:v>
                </c:pt>
                <c:pt idx="19">
                  <c:v>-1000.0000000000014</c:v>
                </c:pt>
                <c:pt idx="20">
                  <c:v>-1732.0508075688774</c:v>
                </c:pt>
                <c:pt idx="21">
                  <c:v>-2000</c:v>
                </c:pt>
                <c:pt idx="22">
                  <c:v>-1732.0508075688765</c:v>
                </c:pt>
                <c:pt idx="23">
                  <c:v>-999.99999999999977</c:v>
                </c:pt>
                <c:pt idx="24">
                  <c:v>-9.8011876392689601E-13</c:v>
                </c:pt>
                <c:pt idx="25">
                  <c:v>1000.0000000000011</c:v>
                </c:pt>
                <c:pt idx="26">
                  <c:v>1732.0508075688774</c:v>
                </c:pt>
                <c:pt idx="27">
                  <c:v>2000</c:v>
                </c:pt>
                <c:pt idx="28">
                  <c:v>1732.0508075688786</c:v>
                </c:pt>
                <c:pt idx="29">
                  <c:v>1000</c:v>
                </c:pt>
                <c:pt idx="30">
                  <c:v>1.22514845490862E-12</c:v>
                </c:pt>
                <c:pt idx="31">
                  <c:v>-999.99999999999784</c:v>
                </c:pt>
                <c:pt idx="32">
                  <c:v>-1732.0508075688754</c:v>
                </c:pt>
                <c:pt idx="33">
                  <c:v>-2000</c:v>
                </c:pt>
                <c:pt idx="34">
                  <c:v>-1732.0508075688767</c:v>
                </c:pt>
                <c:pt idx="35">
                  <c:v>-1000.0000000000002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F-4DD8-BD7F-365B27F5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33296"/>
        <c:axId val="1665336208"/>
      </c:radarChart>
      <c:catAx>
        <c:axId val="16653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36208"/>
        <c:crosses val="autoZero"/>
        <c:auto val="1"/>
        <c:lblAlgn val="ctr"/>
        <c:lblOffset val="100"/>
        <c:noMultiLvlLbl val="0"/>
      </c:catAx>
      <c:valAx>
        <c:axId val="1665336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5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'Індивід. 7 вар.'!$B$1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dk1">
                    <a:tint val="88500"/>
                    <a:alpha val="60000"/>
                  </a:schemeClr>
                </a:solidFill>
              </a:ln>
              <a:effectLst/>
            </c:spPr>
          </c:marker>
          <c:xVal>
            <c:numRef>
              <c:f>'Індивід. 7 вар.'!$A$2:$A$22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</c:numCache>
            </c:numRef>
          </c:xVal>
          <c:yVal>
            <c:numRef>
              <c:f>'Індивід. 7 вар.'!$B$2:$B$22</c:f>
              <c:numCache>
                <c:formatCode>General</c:formatCode>
                <c:ptCount val="21"/>
                <c:pt idx="0">
                  <c:v>1.2130613194252668</c:v>
                </c:pt>
                <c:pt idx="1">
                  <c:v>1.2782241239980014</c:v>
                </c:pt>
                <c:pt idx="2">
                  <c:v>1.8703263089068849</c:v>
                </c:pt>
                <c:pt idx="3">
                  <c:v>1.6116973971054209</c:v>
                </c:pt>
                <c:pt idx="4">
                  <c:v>0.81501384027058088</c:v>
                </c:pt>
                <c:pt idx="5">
                  <c:v>0.56638719470625309</c:v>
                </c:pt>
                <c:pt idx="6">
                  <c:v>0.45639425730400102</c:v>
                </c:pt>
                <c:pt idx="7">
                  <c:v>0.50042074828672722</c:v>
                </c:pt>
                <c:pt idx="8">
                  <c:v>0.32257198818786231</c:v>
                </c:pt>
                <c:pt idx="9">
                  <c:v>0.13368686983466904</c:v>
                </c:pt>
                <c:pt idx="10">
                  <c:v>0.10335935422338102</c:v>
                </c:pt>
                <c:pt idx="11">
                  <c:v>0.14129886519268595</c:v>
                </c:pt>
                <c:pt idx="12">
                  <c:v>0.3350621094655527</c:v>
                </c:pt>
                <c:pt idx="13">
                  <c:v>0.49057150477197653</c:v>
                </c:pt>
                <c:pt idx="14">
                  <c:v>0.41824308851005737</c:v>
                </c:pt>
                <c:pt idx="15">
                  <c:v>0.48541983283643031</c:v>
                </c:pt>
                <c:pt idx="16">
                  <c:v>0.65498756052008167</c:v>
                </c:pt>
                <c:pt idx="17">
                  <c:v>1.2180873479754482</c:v>
                </c:pt>
                <c:pt idx="18">
                  <c:v>1.3332881319813195</c:v>
                </c:pt>
                <c:pt idx="19">
                  <c:v>0.86234768252957583</c:v>
                </c:pt>
                <c:pt idx="20">
                  <c:v>0.77798573134969728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F-4C99-879C-DC8F5154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39120"/>
        <c:axId val="1665330800"/>
      </c:scatterChart>
      <c:valAx>
        <c:axId val="16653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30800"/>
        <c:crosses val="autoZero"/>
        <c:crossBetween val="midCat"/>
      </c:valAx>
      <c:valAx>
        <c:axId val="16653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'Індивід. 7 вар.'!$B$26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dk1">
                    <a:tint val="88500"/>
                    <a:alpha val="60000"/>
                  </a:schemeClr>
                </a:solidFill>
              </a:ln>
              <a:effectLst/>
            </c:spPr>
          </c:marker>
          <c:xVal>
            <c:numRef>
              <c:f>'Індивід. 7 вар.'!$A$27:$A$47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'Індивід. 7 вар.'!$B$27:$B$47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0.87177978870813455</c:v>
                </c:pt>
                <c:pt idx="2">
                  <c:v>1.1999999999999997</c:v>
                </c:pt>
                <c:pt idx="3">
                  <c:v>1.42828568570857</c:v>
                </c:pt>
                <c:pt idx="4">
                  <c:v>1.5999999999999999</c:v>
                </c:pt>
                <c:pt idx="5">
                  <c:v>1.7320508075688772</c:v>
                </c:pt>
                <c:pt idx="6">
                  <c:v>1.8330302779823358</c:v>
                </c:pt>
                <c:pt idx="7">
                  <c:v>1.9078784028338913</c:v>
                </c:pt>
                <c:pt idx="8">
                  <c:v>1.9595917942265424</c:v>
                </c:pt>
                <c:pt idx="9">
                  <c:v>1.9899748742132399</c:v>
                </c:pt>
                <c:pt idx="10">
                  <c:v>2</c:v>
                </c:pt>
                <c:pt idx="11">
                  <c:v>1.9899748742132399</c:v>
                </c:pt>
                <c:pt idx="12">
                  <c:v>1.9595917942265426</c:v>
                </c:pt>
                <c:pt idx="13">
                  <c:v>1.9078784028338913</c:v>
                </c:pt>
                <c:pt idx="14">
                  <c:v>1.8330302779823362</c:v>
                </c:pt>
                <c:pt idx="15">
                  <c:v>1.7320508075688774</c:v>
                </c:pt>
                <c:pt idx="16">
                  <c:v>1.6</c:v>
                </c:pt>
                <c:pt idx="17">
                  <c:v>1.4282856857085704</c:v>
                </c:pt>
                <c:pt idx="18">
                  <c:v>1.2000000000000006</c:v>
                </c:pt>
                <c:pt idx="19">
                  <c:v>0.87177978870813566</c:v>
                </c:pt>
                <c:pt idx="20">
                  <c:v>4.2146848510894035E-8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F-491A-962B-CD7E9FF2F8A6}"/>
            </c:ext>
          </c:extLst>
        </c:ser>
        <c:ser>
          <c:idx val="1"/>
          <c:order val="1"/>
          <c:tx>
            <c:strRef>
              <c:f>'Індивід. 7 вар.'!$C$26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dk1">
                    <a:tint val="55000"/>
                    <a:alpha val="60000"/>
                  </a:schemeClr>
                </a:solidFill>
              </a:ln>
              <a:effectLst/>
            </c:spPr>
          </c:marker>
          <c:xVal>
            <c:numRef>
              <c:f>'Індивід. 7 вар.'!$A$27:$A$47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'Індивід. 7 вар.'!$C$27:$C$47</c:f>
              <c:numCache>
                <c:formatCode>General</c:formatCode>
                <c:ptCount val="21"/>
                <c:pt idx="0">
                  <c:v>0</c:v>
                </c:pt>
                <c:pt idx="1">
                  <c:v>-0.87177978870813455</c:v>
                </c:pt>
                <c:pt idx="2">
                  <c:v>-1.1999999999999997</c:v>
                </c:pt>
                <c:pt idx="3">
                  <c:v>-1.42828568570857</c:v>
                </c:pt>
                <c:pt idx="4">
                  <c:v>-1.5999999999999999</c:v>
                </c:pt>
                <c:pt idx="5">
                  <c:v>-1.7320508075688772</c:v>
                </c:pt>
                <c:pt idx="6">
                  <c:v>-1.8330302779823358</c:v>
                </c:pt>
                <c:pt idx="7">
                  <c:v>-1.9078784028338913</c:v>
                </c:pt>
                <c:pt idx="8">
                  <c:v>-1.9595917942265424</c:v>
                </c:pt>
                <c:pt idx="9">
                  <c:v>-1.9899748742132399</c:v>
                </c:pt>
                <c:pt idx="10">
                  <c:v>-2</c:v>
                </c:pt>
                <c:pt idx="11">
                  <c:v>-1.9899748742132399</c:v>
                </c:pt>
                <c:pt idx="12">
                  <c:v>-1.9595917942265426</c:v>
                </c:pt>
                <c:pt idx="13">
                  <c:v>-1.9078784028338913</c:v>
                </c:pt>
                <c:pt idx="14">
                  <c:v>-1.8330302779823362</c:v>
                </c:pt>
                <c:pt idx="15">
                  <c:v>-1.7320508075688774</c:v>
                </c:pt>
                <c:pt idx="16">
                  <c:v>-1.6</c:v>
                </c:pt>
                <c:pt idx="17">
                  <c:v>-1.4282856857085704</c:v>
                </c:pt>
                <c:pt idx="18">
                  <c:v>-1.2000000000000006</c:v>
                </c:pt>
                <c:pt idx="19">
                  <c:v>-0.87177978870813566</c:v>
                </c:pt>
                <c:pt idx="20">
                  <c:v>-4.2146848510894035E-8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F-491A-962B-CD7E9FF2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32816"/>
        <c:axId val="1144933232"/>
      </c:scatterChart>
      <c:valAx>
        <c:axId val="11449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933232"/>
        <c:crosses val="autoZero"/>
        <c:crossBetween val="midCat"/>
      </c:valAx>
      <c:valAx>
        <c:axId val="11449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93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'Індивід. 7 вар.'!$A$51</c:f>
              <c:strCache>
                <c:ptCount val="1"/>
                <c:pt idx="0">
                  <c:v>ϕ</c:v>
                </c:pt>
              </c:strCache>
            </c:strRef>
          </c:tx>
          <c:spPr>
            <a:ln w="25400" cap="rnd" cmpd="sng" algn="ctr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val>
            <c:numRef>
              <c:f>'Індивід. 7 вар.'!$A$52:$A$87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5-4043-B99A-BEB3734EAEC4}"/>
            </c:ext>
          </c:extLst>
        </c:ser>
        <c:ser>
          <c:idx val="1"/>
          <c:order val="1"/>
          <c:tx>
            <c:strRef>
              <c:f>'Індивід. 7 вар.'!$B$51</c:f>
              <c:strCache>
                <c:ptCount val="1"/>
                <c:pt idx="0">
                  <c:v>р(ϕ)</c:v>
                </c:pt>
              </c:strCache>
            </c:strRef>
          </c:tx>
          <c:spPr>
            <a:ln w="25400" cap="rnd" cmpd="sng" algn="ctr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marker>
          <c:val>
            <c:numRef>
              <c:f>'Індивід. 7 вар.'!$B$52:$B$87</c:f>
              <c:numCache>
                <c:formatCode>General</c:formatCode>
                <c:ptCount val="36"/>
                <c:pt idx="0">
                  <c:v>0</c:v>
                </c:pt>
                <c:pt idx="1">
                  <c:v>6.0307379214091572E-2</c:v>
                </c:pt>
                <c:pt idx="2">
                  <c:v>0.23395555688102199</c:v>
                </c:pt>
                <c:pt idx="3">
                  <c:v>0.49999999999999989</c:v>
                </c:pt>
                <c:pt idx="4">
                  <c:v>0.82635182233306959</c:v>
                </c:pt>
                <c:pt idx="5">
                  <c:v>1.1736481776669303</c:v>
                </c:pt>
                <c:pt idx="6">
                  <c:v>1.4999999999999998</c:v>
                </c:pt>
                <c:pt idx="7">
                  <c:v>1.7660444431189779</c:v>
                </c:pt>
                <c:pt idx="8">
                  <c:v>1.9396926207859084</c:v>
                </c:pt>
                <c:pt idx="9">
                  <c:v>2</c:v>
                </c:pt>
                <c:pt idx="10">
                  <c:v>1.9396926207859084</c:v>
                </c:pt>
                <c:pt idx="11">
                  <c:v>1.7660444431189779</c:v>
                </c:pt>
                <c:pt idx="12">
                  <c:v>1.5000000000000004</c:v>
                </c:pt>
                <c:pt idx="13">
                  <c:v>1.1736481776669303</c:v>
                </c:pt>
                <c:pt idx="14">
                  <c:v>0.82635182233307003</c:v>
                </c:pt>
                <c:pt idx="15">
                  <c:v>0.49999999999999989</c:v>
                </c:pt>
                <c:pt idx="16">
                  <c:v>0.23395555688102221</c:v>
                </c:pt>
                <c:pt idx="17">
                  <c:v>6.0307379214091572E-2</c:v>
                </c:pt>
                <c:pt idx="18">
                  <c:v>0</c:v>
                </c:pt>
                <c:pt idx="19">
                  <c:v>6.0307379214091683E-2</c:v>
                </c:pt>
                <c:pt idx="20">
                  <c:v>0.23395555688102188</c:v>
                </c:pt>
                <c:pt idx="21">
                  <c:v>0.50000000000000022</c:v>
                </c:pt>
                <c:pt idx="22">
                  <c:v>0.82635182233306959</c:v>
                </c:pt>
                <c:pt idx="23">
                  <c:v>1.1736481776669299</c:v>
                </c:pt>
                <c:pt idx="24">
                  <c:v>1.4999999999999991</c:v>
                </c:pt>
                <c:pt idx="25">
                  <c:v>1.7660444431189783</c:v>
                </c:pt>
                <c:pt idx="26">
                  <c:v>1.9396926207859084</c:v>
                </c:pt>
                <c:pt idx="27">
                  <c:v>2</c:v>
                </c:pt>
                <c:pt idx="28">
                  <c:v>1.9396926207859086</c:v>
                </c:pt>
                <c:pt idx="29">
                  <c:v>1.7660444431189777</c:v>
                </c:pt>
                <c:pt idx="30">
                  <c:v>1.4999999999999998</c:v>
                </c:pt>
                <c:pt idx="31">
                  <c:v>1.1736481776669305</c:v>
                </c:pt>
                <c:pt idx="32">
                  <c:v>0.82635182233307025</c:v>
                </c:pt>
                <c:pt idx="33">
                  <c:v>0.50000000000000089</c:v>
                </c:pt>
                <c:pt idx="34">
                  <c:v>0.23395555688102176</c:v>
                </c:pt>
                <c:pt idx="35">
                  <c:v>6.0307379214091683E-2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5-4043-B99A-BEB3734E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74704"/>
        <c:axId val="1673371792"/>
      </c:radarChart>
      <c:catAx>
        <c:axId val="167337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371792"/>
        <c:crosses val="autoZero"/>
        <c:auto val="1"/>
        <c:lblAlgn val="ctr"/>
        <c:lblOffset val="100"/>
        <c:noMultiLvlLbl val="0"/>
      </c:catAx>
      <c:valAx>
        <c:axId val="16733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3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i="1"/>
              <a:t>Епіциклоїда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Епіциклоїда!$F$8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dk1">
                    <a:tint val="88500"/>
                    <a:alpha val="60000"/>
                  </a:schemeClr>
                </a:solidFill>
              </a:ln>
              <a:effectLst/>
            </c:spPr>
          </c:marker>
          <c:xVal>
            <c:numRef>
              <c:f>Епіциклоїда!$E$9:$E$41</c:f>
              <c:numCache>
                <c:formatCode>General</c:formatCode>
                <c:ptCount val="33"/>
                <c:pt idx="0">
                  <c:v>6</c:v>
                </c:pt>
                <c:pt idx="1">
                  <c:v>6.4320686808527485</c:v>
                </c:pt>
                <c:pt idx="2">
                  <c:v>7.3910362600902939</c:v>
                </c:pt>
                <c:pt idx="3">
                  <c:v>8.0659704607934568</c:v>
                </c:pt>
                <c:pt idx="4">
                  <c:v>7.6568542494923806</c:v>
                </c:pt>
                <c:pt idx="5">
                  <c:v>5.8587754265299132</c:v>
                </c:pt>
                <c:pt idx="6">
                  <c:v>3.0614674589207191</c:v>
                </c:pt>
                <c:pt idx="7">
                  <c:v>0.14650901375593195</c:v>
                </c:pt>
                <c:pt idx="8">
                  <c:v>-1.9999999999999996</c:v>
                </c:pt>
                <c:pt idx="9">
                  <c:v>-2.9749361385021209</c:v>
                </c:pt>
                <c:pt idx="10">
                  <c:v>-3.0614674589207183</c:v>
                </c:pt>
                <c:pt idx="11">
                  <c:v>-3.0303483017837225</c:v>
                </c:pt>
                <c:pt idx="12">
                  <c:v>-3.6568542494923797</c:v>
                </c:pt>
                <c:pt idx="13">
                  <c:v>-5.2375433360472687</c:v>
                </c:pt>
                <c:pt idx="14">
                  <c:v>-7.3910362600902975</c:v>
                </c:pt>
                <c:pt idx="15">
                  <c:v>-9.2604958055989428</c:v>
                </c:pt>
                <c:pt idx="16">
                  <c:v>-10</c:v>
                </c:pt>
                <c:pt idx="17">
                  <c:v>-9.2604958055989322</c:v>
                </c:pt>
                <c:pt idx="18">
                  <c:v>-7.3910362600902806</c:v>
                </c:pt>
                <c:pt idx="19">
                  <c:v>-5.2375433360472528</c:v>
                </c:pt>
                <c:pt idx="20">
                  <c:v>-3.6568542494923708</c:v>
                </c:pt>
                <c:pt idx="21">
                  <c:v>-3.0303483017837212</c:v>
                </c:pt>
                <c:pt idx="22">
                  <c:v>-3.0614674589207196</c:v>
                </c:pt>
                <c:pt idx="23">
                  <c:v>-2.974936138502116</c:v>
                </c:pt>
                <c:pt idx="24">
                  <c:v>-1.9999999999999802</c:v>
                </c:pt>
                <c:pt idx="25">
                  <c:v>0.14650901375596748</c:v>
                </c:pt>
                <c:pt idx="26">
                  <c:v>3.0614674589207627</c:v>
                </c:pt>
                <c:pt idx="27">
                  <c:v>5.8587754265299514</c:v>
                </c:pt>
                <c:pt idx="28">
                  <c:v>7.6568542494923992</c:v>
                </c:pt>
                <c:pt idx="29">
                  <c:v>8.0659704607934533</c:v>
                </c:pt>
                <c:pt idx="30">
                  <c:v>7.3910362600902753</c:v>
                </c:pt>
                <c:pt idx="31">
                  <c:v>6.4320686808527316</c:v>
                </c:pt>
                <c:pt idx="32">
                  <c:v>6</c:v>
                </c:pt>
              </c:numCache>
            </c:numRef>
          </c:xVal>
          <c:yVal>
            <c:numRef>
              <c:f>Епіциклоїда!$F$9:$F$41</c:f>
              <c:numCache>
                <c:formatCode>General</c:formatCode>
                <c:ptCount val="33"/>
                <c:pt idx="0">
                  <c:v>0</c:v>
                </c:pt>
                <c:pt idx="1">
                  <c:v>0.14650901375593106</c:v>
                </c:pt>
                <c:pt idx="2">
                  <c:v>1.0614674589207183</c:v>
                </c:pt>
                <c:pt idx="3">
                  <c:v>3.0303483017837225</c:v>
                </c:pt>
                <c:pt idx="4">
                  <c:v>5.6568542494923797</c:v>
                </c:pt>
                <c:pt idx="5">
                  <c:v>8.0659704607934568</c:v>
                </c:pt>
                <c:pt idx="6">
                  <c:v>9.3910362600902939</c:v>
                </c:pt>
                <c:pt idx="7">
                  <c:v>9.2604958055989393</c:v>
                </c:pt>
                <c:pt idx="8">
                  <c:v>8</c:v>
                </c:pt>
                <c:pt idx="9">
                  <c:v>6.4320686808527485</c:v>
                </c:pt>
                <c:pt idx="10">
                  <c:v>5.3910362600902939</c:v>
                </c:pt>
                <c:pt idx="11">
                  <c:v>5.237543336047267</c:v>
                </c:pt>
                <c:pt idx="12">
                  <c:v>5.6568542494923797</c:v>
                </c:pt>
                <c:pt idx="13">
                  <c:v>5.8587754265299132</c:v>
                </c:pt>
                <c:pt idx="14">
                  <c:v>5.0614674589207151</c:v>
                </c:pt>
                <c:pt idx="15">
                  <c:v>2.9749361385021138</c:v>
                </c:pt>
                <c:pt idx="16">
                  <c:v>-1.2250617187348212E-14</c:v>
                </c:pt>
                <c:pt idx="17">
                  <c:v>-2.9749361385021347</c:v>
                </c:pt>
                <c:pt idx="18">
                  <c:v>-5.0614674589207276</c:v>
                </c:pt>
                <c:pt idx="19">
                  <c:v>-5.8587754265299141</c:v>
                </c:pt>
                <c:pt idx="20">
                  <c:v>-5.6568542494923761</c:v>
                </c:pt>
                <c:pt idx="21">
                  <c:v>-5.2375433360472643</c:v>
                </c:pt>
                <c:pt idx="22">
                  <c:v>-5.3910362600903001</c:v>
                </c:pt>
                <c:pt idx="23">
                  <c:v>-6.4320686808527645</c:v>
                </c:pt>
                <c:pt idx="24">
                  <c:v>-8.0000000000000195</c:v>
                </c:pt>
                <c:pt idx="25">
                  <c:v>-9.2604958055989499</c:v>
                </c:pt>
                <c:pt idx="26">
                  <c:v>-9.391036260090285</c:v>
                </c:pt>
                <c:pt idx="27">
                  <c:v>-8.0659704607934248</c:v>
                </c:pt>
                <c:pt idx="28">
                  <c:v>-5.6568542494923344</c:v>
                </c:pt>
                <c:pt idx="29">
                  <c:v>-3.030348301783679</c:v>
                </c:pt>
                <c:pt idx="30">
                  <c:v>-1.0614674589206903</c:v>
                </c:pt>
                <c:pt idx="31">
                  <c:v>-0.1465090137559224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A-4E49-AA1C-21EEBE0B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99936"/>
        <c:axId val="1342799520"/>
      </c:scatterChart>
      <c:valAx>
        <c:axId val="13427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799520"/>
        <c:crosses val="autoZero"/>
        <c:crossBetween val="midCat"/>
      </c:valAx>
      <c:valAx>
        <c:axId val="13427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7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Frog!$B$1</c:f>
              <c:strCache>
                <c:ptCount val="1"/>
                <c:pt idx="0">
                  <c:v>y1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Frog!$A$2:$A$16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Frog!$B$2:$B$16</c:f>
              <c:numCache>
                <c:formatCode>General</c:formatCode>
                <c:ptCount val="15"/>
                <c:pt idx="0">
                  <c:v>5</c:v>
                </c:pt>
                <c:pt idx="1">
                  <c:v>5.795918367346939</c:v>
                </c:pt>
                <c:pt idx="2">
                  <c:v>6.4693877551020407</c:v>
                </c:pt>
                <c:pt idx="3">
                  <c:v>7.0204081632653059</c:v>
                </c:pt>
                <c:pt idx="4">
                  <c:v>7.4489795918367347</c:v>
                </c:pt>
                <c:pt idx="5">
                  <c:v>7.7551020408163263</c:v>
                </c:pt>
                <c:pt idx="6">
                  <c:v>7.9387755102040813</c:v>
                </c:pt>
                <c:pt idx="7">
                  <c:v>8</c:v>
                </c:pt>
                <c:pt idx="8">
                  <c:v>7.9387755102040813</c:v>
                </c:pt>
                <c:pt idx="9">
                  <c:v>7.7551020408163263</c:v>
                </c:pt>
                <c:pt idx="10">
                  <c:v>7.4489795918367347</c:v>
                </c:pt>
                <c:pt idx="11">
                  <c:v>7.0204081632653059</c:v>
                </c:pt>
                <c:pt idx="12">
                  <c:v>6.4693877551020407</c:v>
                </c:pt>
                <c:pt idx="13">
                  <c:v>5.795918367346939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6-4603-B818-766FEAD6C845}"/>
            </c:ext>
          </c:extLst>
        </c:ser>
        <c:ser>
          <c:idx val="1"/>
          <c:order val="1"/>
          <c:tx>
            <c:strRef>
              <c:f>Frog!$C$1</c:f>
              <c:strCache>
                <c:ptCount val="1"/>
                <c:pt idx="0">
                  <c:v>y2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Frog!$A$2:$A$16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Frog!$C$2:$C$16</c:f>
              <c:numCache>
                <c:formatCode>General</c:formatCode>
                <c:ptCount val="15"/>
                <c:pt idx="0">
                  <c:v>5</c:v>
                </c:pt>
                <c:pt idx="1">
                  <c:v>3.9387755102040813</c:v>
                </c:pt>
                <c:pt idx="2">
                  <c:v>3.0408163265306123</c:v>
                </c:pt>
                <c:pt idx="3">
                  <c:v>2.3061224489795915</c:v>
                </c:pt>
                <c:pt idx="4">
                  <c:v>1.7346938775510203</c:v>
                </c:pt>
                <c:pt idx="5">
                  <c:v>1.3265306122448979</c:v>
                </c:pt>
                <c:pt idx="6">
                  <c:v>1.0816326530612246</c:v>
                </c:pt>
                <c:pt idx="7">
                  <c:v>1</c:v>
                </c:pt>
                <c:pt idx="8">
                  <c:v>1.0816326530612246</c:v>
                </c:pt>
                <c:pt idx="9">
                  <c:v>1.3265306122448979</c:v>
                </c:pt>
                <c:pt idx="10">
                  <c:v>1.7346938775510203</c:v>
                </c:pt>
                <c:pt idx="11">
                  <c:v>2.3061224489795915</c:v>
                </c:pt>
                <c:pt idx="12">
                  <c:v>3.0408163265306123</c:v>
                </c:pt>
                <c:pt idx="13">
                  <c:v>3.9387755102040813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6-4603-B818-766FEAD6C845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Frog!$D$2:$D$26</c:f>
              <c:numCache>
                <c:formatCode>General</c:formatCode>
                <c:ptCount val="25"/>
                <c:pt idx="0">
                  <c:v>-6.8</c:v>
                </c:pt>
                <c:pt idx="1">
                  <c:v>-6.6</c:v>
                </c:pt>
                <c:pt idx="2">
                  <c:v>-6.3999999999999995</c:v>
                </c:pt>
                <c:pt idx="3">
                  <c:v>-6.1999999999999993</c:v>
                </c:pt>
                <c:pt idx="4">
                  <c:v>-6</c:v>
                </c:pt>
                <c:pt idx="5">
                  <c:v>-5.8</c:v>
                </c:pt>
                <c:pt idx="6">
                  <c:v>-5.6</c:v>
                </c:pt>
                <c:pt idx="7">
                  <c:v>-5.3999999999999995</c:v>
                </c:pt>
                <c:pt idx="8">
                  <c:v>-5.1999999999999993</c:v>
                </c:pt>
                <c:pt idx="9">
                  <c:v>-5</c:v>
                </c:pt>
                <c:pt idx="10">
                  <c:v>-4.8</c:v>
                </c:pt>
                <c:pt idx="11">
                  <c:v>-4.5999999999999996</c:v>
                </c:pt>
                <c:pt idx="12">
                  <c:v>-4.3999999999999995</c:v>
                </c:pt>
                <c:pt idx="13">
                  <c:v>-4.1999999999999993</c:v>
                </c:pt>
                <c:pt idx="14">
                  <c:v>-3.9999999999999996</c:v>
                </c:pt>
                <c:pt idx="15">
                  <c:v>-3.8</c:v>
                </c:pt>
                <c:pt idx="16">
                  <c:v>-3.5999999999999996</c:v>
                </c:pt>
                <c:pt idx="17">
                  <c:v>-3.3999999999999995</c:v>
                </c:pt>
                <c:pt idx="18">
                  <c:v>-3.1999999999999997</c:v>
                </c:pt>
                <c:pt idx="19">
                  <c:v>-2.9999999999999996</c:v>
                </c:pt>
                <c:pt idx="20">
                  <c:v>-2.8</c:v>
                </c:pt>
                <c:pt idx="21">
                  <c:v>-2.5999999999999996</c:v>
                </c:pt>
                <c:pt idx="22">
                  <c:v>-2.3999999999999995</c:v>
                </c:pt>
                <c:pt idx="23">
                  <c:v>-2.1999999999999993</c:v>
                </c:pt>
                <c:pt idx="24">
                  <c:v>-1.9999999999999991</c:v>
                </c:pt>
              </c:numCache>
            </c:numRef>
          </c:xVal>
          <c:yVal>
            <c:numRef>
              <c:f>Frog!$E$2:$E$26</c:f>
              <c:numCache>
                <c:formatCode>General</c:formatCode>
                <c:ptCount val="25"/>
                <c:pt idx="0">
                  <c:v>5.120000000000001</c:v>
                </c:pt>
                <c:pt idx="1">
                  <c:v>5.9300000000000015</c:v>
                </c:pt>
                <c:pt idx="2">
                  <c:v>6.6800000000000024</c:v>
                </c:pt>
                <c:pt idx="3">
                  <c:v>7.3700000000000019</c:v>
                </c:pt>
                <c:pt idx="4">
                  <c:v>8</c:v>
                </c:pt>
                <c:pt idx="5">
                  <c:v>8.57</c:v>
                </c:pt>
                <c:pt idx="6">
                  <c:v>9.0800000000000018</c:v>
                </c:pt>
                <c:pt idx="7">
                  <c:v>9.5300000000000011</c:v>
                </c:pt>
                <c:pt idx="8">
                  <c:v>9.9200000000000017</c:v>
                </c:pt>
                <c:pt idx="9">
                  <c:v>10.25</c:v>
                </c:pt>
                <c:pt idx="10">
                  <c:v>10.52</c:v>
                </c:pt>
                <c:pt idx="11">
                  <c:v>10.73</c:v>
                </c:pt>
                <c:pt idx="12">
                  <c:v>10.88</c:v>
                </c:pt>
                <c:pt idx="13">
                  <c:v>10.97</c:v>
                </c:pt>
                <c:pt idx="14">
                  <c:v>11</c:v>
                </c:pt>
                <c:pt idx="15">
                  <c:v>10.97</c:v>
                </c:pt>
                <c:pt idx="16">
                  <c:v>10.879999999999999</c:v>
                </c:pt>
                <c:pt idx="17">
                  <c:v>10.73</c:v>
                </c:pt>
                <c:pt idx="18">
                  <c:v>10.52</c:v>
                </c:pt>
                <c:pt idx="19">
                  <c:v>10.25</c:v>
                </c:pt>
                <c:pt idx="20">
                  <c:v>9.92</c:v>
                </c:pt>
                <c:pt idx="21">
                  <c:v>9.5299999999999994</c:v>
                </c:pt>
                <c:pt idx="22">
                  <c:v>9.0799999999999983</c:v>
                </c:pt>
                <c:pt idx="23">
                  <c:v>8.5699999999999985</c:v>
                </c:pt>
                <c:pt idx="24">
                  <c:v>7.9999999999999973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6-4603-B818-766FEAD6C845}"/>
            </c:ext>
          </c:extLst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Frog!$F$2:$F$27</c:f>
              <c:numCache>
                <c:formatCode>General</c:formatCode>
                <c:ptCount val="26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3.4000000000000004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4.8000000000000007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5.8000000000000007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6.6000000000000005</c:v>
                </c:pt>
                <c:pt idx="24">
                  <c:v>6.8000000000000007</c:v>
                </c:pt>
              </c:numCache>
            </c:numRef>
          </c:xVal>
          <c:yVal>
            <c:numRef>
              <c:f>Frog!$G$2:$G$26</c:f>
              <c:numCache>
                <c:formatCode>General</c:formatCode>
                <c:ptCount val="25"/>
                <c:pt idx="0">
                  <c:v>8</c:v>
                </c:pt>
                <c:pt idx="1">
                  <c:v>8.57</c:v>
                </c:pt>
                <c:pt idx="2">
                  <c:v>9.08</c:v>
                </c:pt>
                <c:pt idx="3">
                  <c:v>9.5300000000000011</c:v>
                </c:pt>
                <c:pt idx="4">
                  <c:v>9.92</c:v>
                </c:pt>
                <c:pt idx="5">
                  <c:v>10.25</c:v>
                </c:pt>
                <c:pt idx="6">
                  <c:v>10.52</c:v>
                </c:pt>
                <c:pt idx="7">
                  <c:v>10.73</c:v>
                </c:pt>
                <c:pt idx="8">
                  <c:v>10.88</c:v>
                </c:pt>
                <c:pt idx="9">
                  <c:v>10.97</c:v>
                </c:pt>
                <c:pt idx="10">
                  <c:v>11</c:v>
                </c:pt>
                <c:pt idx="11">
                  <c:v>10.97</c:v>
                </c:pt>
                <c:pt idx="12">
                  <c:v>10.879999999999999</c:v>
                </c:pt>
                <c:pt idx="13">
                  <c:v>10.73</c:v>
                </c:pt>
                <c:pt idx="14">
                  <c:v>10.52</c:v>
                </c:pt>
                <c:pt idx="15">
                  <c:v>10.25</c:v>
                </c:pt>
                <c:pt idx="16">
                  <c:v>9.92</c:v>
                </c:pt>
                <c:pt idx="17">
                  <c:v>9.5299999999999994</c:v>
                </c:pt>
                <c:pt idx="18">
                  <c:v>9.0800000000000018</c:v>
                </c:pt>
                <c:pt idx="19">
                  <c:v>8.5699999999999985</c:v>
                </c:pt>
                <c:pt idx="20">
                  <c:v>8</c:v>
                </c:pt>
                <c:pt idx="21">
                  <c:v>7.3699999999999992</c:v>
                </c:pt>
                <c:pt idx="22">
                  <c:v>6.6799999999999988</c:v>
                </c:pt>
                <c:pt idx="23">
                  <c:v>5.9299999999999979</c:v>
                </c:pt>
                <c:pt idx="24">
                  <c:v>5.1199999999999966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6-4603-B818-766FEAD6C845}"/>
            </c:ext>
          </c:extLst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Frog!$H$2:$H$17</c:f>
              <c:numCache>
                <c:formatCode>General</c:formatCode>
                <c:ptCount val="16"/>
                <c:pt idx="0">
                  <c:v>-5.8</c:v>
                </c:pt>
                <c:pt idx="1">
                  <c:v>-5.6</c:v>
                </c:pt>
                <c:pt idx="2">
                  <c:v>-5.3999999999999995</c:v>
                </c:pt>
                <c:pt idx="3">
                  <c:v>-5.1999999999999993</c:v>
                </c:pt>
                <c:pt idx="4">
                  <c:v>-5</c:v>
                </c:pt>
                <c:pt idx="5">
                  <c:v>-4.8</c:v>
                </c:pt>
                <c:pt idx="6">
                  <c:v>-4.5999999999999996</c:v>
                </c:pt>
                <c:pt idx="7">
                  <c:v>-4.3999999999999995</c:v>
                </c:pt>
                <c:pt idx="8">
                  <c:v>-4.1999999999999993</c:v>
                </c:pt>
                <c:pt idx="9">
                  <c:v>-4</c:v>
                </c:pt>
                <c:pt idx="10">
                  <c:v>-3.8</c:v>
                </c:pt>
                <c:pt idx="11">
                  <c:v>-3.5999999999999996</c:v>
                </c:pt>
                <c:pt idx="12">
                  <c:v>-3.3999999999999995</c:v>
                </c:pt>
                <c:pt idx="13">
                  <c:v>-3.1999999999999997</c:v>
                </c:pt>
                <c:pt idx="14">
                  <c:v>-2.9999999999999996</c:v>
                </c:pt>
                <c:pt idx="15">
                  <c:v>-2.8</c:v>
                </c:pt>
              </c:numCache>
            </c:numRef>
          </c:xVal>
          <c:yVal>
            <c:numRef>
              <c:f>Frog!$I$2:$I$17</c:f>
              <c:numCache>
                <c:formatCode>General</c:formatCode>
                <c:ptCount val="16"/>
                <c:pt idx="0">
                  <c:v>12.239999999999998</c:v>
                </c:pt>
                <c:pt idx="1">
                  <c:v>11.559999999999999</c:v>
                </c:pt>
                <c:pt idx="2">
                  <c:v>10.959999999999999</c:v>
                </c:pt>
                <c:pt idx="3">
                  <c:v>10.439999999999998</c:v>
                </c:pt>
                <c:pt idx="4">
                  <c:v>10</c:v>
                </c:pt>
                <c:pt idx="5">
                  <c:v>9.64</c:v>
                </c:pt>
                <c:pt idx="6">
                  <c:v>9.36</c:v>
                </c:pt>
                <c:pt idx="7">
                  <c:v>9.16</c:v>
                </c:pt>
                <c:pt idx="8">
                  <c:v>9.0399999999999991</c:v>
                </c:pt>
                <c:pt idx="9">
                  <c:v>9</c:v>
                </c:pt>
                <c:pt idx="10">
                  <c:v>9.0400000000000009</c:v>
                </c:pt>
                <c:pt idx="11">
                  <c:v>9.16</c:v>
                </c:pt>
                <c:pt idx="12">
                  <c:v>9.3600000000000012</c:v>
                </c:pt>
                <c:pt idx="13">
                  <c:v>9.64</c:v>
                </c:pt>
                <c:pt idx="14">
                  <c:v>10</c:v>
                </c:pt>
                <c:pt idx="15">
                  <c:v>10.440000000000001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6-4603-B818-766FEAD6C845}"/>
            </c:ext>
          </c:extLst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Frog!$J$2:$J$17</c:f>
              <c:numCache>
                <c:formatCode>General</c:formatCode>
                <c:ptCount val="16"/>
                <c:pt idx="0">
                  <c:v>2.8</c:v>
                </c:pt>
                <c:pt idx="1">
                  <c:v>3</c:v>
                </c:pt>
                <c:pt idx="2">
                  <c:v>3.1999999999999997</c:v>
                </c:pt>
                <c:pt idx="3">
                  <c:v>3.4</c:v>
                </c:pt>
                <c:pt idx="4">
                  <c:v>3.5999999999999996</c:v>
                </c:pt>
                <c:pt idx="5">
                  <c:v>3.8</c:v>
                </c:pt>
                <c:pt idx="6">
                  <c:v>4</c:v>
                </c:pt>
                <c:pt idx="7">
                  <c:v>4.2</c:v>
                </c:pt>
                <c:pt idx="8">
                  <c:v>4.4000000000000004</c:v>
                </c:pt>
                <c:pt idx="9">
                  <c:v>4.5999999999999996</c:v>
                </c:pt>
                <c:pt idx="10">
                  <c:v>4.8</c:v>
                </c:pt>
                <c:pt idx="11">
                  <c:v>5</c:v>
                </c:pt>
                <c:pt idx="12">
                  <c:v>5.2</c:v>
                </c:pt>
                <c:pt idx="13">
                  <c:v>5.4</c:v>
                </c:pt>
                <c:pt idx="14">
                  <c:v>5.6</c:v>
                </c:pt>
                <c:pt idx="15">
                  <c:v>5.8</c:v>
                </c:pt>
              </c:numCache>
            </c:numRef>
          </c:xVal>
          <c:yVal>
            <c:numRef>
              <c:f>Frog!$K$2:$K$17</c:f>
              <c:numCache>
                <c:formatCode>General</c:formatCode>
                <c:ptCount val="16"/>
                <c:pt idx="0">
                  <c:v>10.440000000000001</c:v>
                </c:pt>
                <c:pt idx="1">
                  <c:v>10</c:v>
                </c:pt>
                <c:pt idx="2">
                  <c:v>9.64</c:v>
                </c:pt>
                <c:pt idx="3">
                  <c:v>9.36</c:v>
                </c:pt>
                <c:pt idx="4">
                  <c:v>9.16</c:v>
                </c:pt>
                <c:pt idx="5">
                  <c:v>9.0400000000000009</c:v>
                </c:pt>
                <c:pt idx="6">
                  <c:v>9</c:v>
                </c:pt>
                <c:pt idx="7">
                  <c:v>9.0400000000000009</c:v>
                </c:pt>
                <c:pt idx="8">
                  <c:v>9.16</c:v>
                </c:pt>
                <c:pt idx="9">
                  <c:v>9.36</c:v>
                </c:pt>
                <c:pt idx="10">
                  <c:v>9.64</c:v>
                </c:pt>
                <c:pt idx="11">
                  <c:v>10</c:v>
                </c:pt>
                <c:pt idx="12">
                  <c:v>10.440000000000001</c:v>
                </c:pt>
                <c:pt idx="13">
                  <c:v>10.96</c:v>
                </c:pt>
                <c:pt idx="14">
                  <c:v>11.559999999999999</c:v>
                </c:pt>
                <c:pt idx="15">
                  <c:v>12.239999999999998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6-4603-B818-766FEAD6C845}"/>
            </c:ext>
          </c:extLst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Frog!$L$2:$L$10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Frog!$M$2:$M$10</c:f>
              <c:numCache>
                <c:formatCode>General</c:formatCode>
                <c:ptCount val="9"/>
                <c:pt idx="0">
                  <c:v>2.1111111111111107</c:v>
                </c:pt>
                <c:pt idx="1">
                  <c:v>-1</c:v>
                </c:pt>
                <c:pt idx="2">
                  <c:v>-3.2222222222222223</c:v>
                </c:pt>
                <c:pt idx="3">
                  <c:v>-4.5555555555555554</c:v>
                </c:pt>
                <c:pt idx="4">
                  <c:v>-5</c:v>
                </c:pt>
                <c:pt idx="5">
                  <c:v>-4.5555555555555554</c:v>
                </c:pt>
                <c:pt idx="6">
                  <c:v>-3.2222222222222223</c:v>
                </c:pt>
                <c:pt idx="7">
                  <c:v>-1</c:v>
                </c:pt>
                <c:pt idx="8">
                  <c:v>2.1111111111111107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6-4603-B818-766FEAD6C845}"/>
            </c:ext>
          </c:extLst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Frog!$N$2:$N$54</c:f>
              <c:numCache>
                <c:formatCode>General</c:formatCode>
                <c:ptCount val="53"/>
                <c:pt idx="0">
                  <c:v>-5.2</c:v>
                </c:pt>
                <c:pt idx="1">
                  <c:v>-5</c:v>
                </c:pt>
                <c:pt idx="2">
                  <c:v>-4.8</c:v>
                </c:pt>
                <c:pt idx="3">
                  <c:v>-4.5999999999999996</c:v>
                </c:pt>
                <c:pt idx="4">
                  <c:v>-4.4000000000000004</c:v>
                </c:pt>
                <c:pt idx="5">
                  <c:v>-4.2</c:v>
                </c:pt>
                <c:pt idx="6">
                  <c:v>-4</c:v>
                </c:pt>
                <c:pt idx="7">
                  <c:v>-3.8</c:v>
                </c:pt>
                <c:pt idx="8">
                  <c:v>-3.6</c:v>
                </c:pt>
                <c:pt idx="9">
                  <c:v>-3.4000000000000004</c:v>
                </c:pt>
                <c:pt idx="10">
                  <c:v>-3.2</c:v>
                </c:pt>
                <c:pt idx="11">
                  <c:v>-3</c:v>
                </c:pt>
                <c:pt idx="12">
                  <c:v>-2.8</c:v>
                </c:pt>
                <c:pt idx="13">
                  <c:v>-2.6</c:v>
                </c:pt>
                <c:pt idx="14">
                  <c:v>-2.4</c:v>
                </c:pt>
                <c:pt idx="15">
                  <c:v>-2.2000000000000002</c:v>
                </c:pt>
                <c:pt idx="16">
                  <c:v>-2</c:v>
                </c:pt>
                <c:pt idx="17">
                  <c:v>-1.7999999999999998</c:v>
                </c:pt>
                <c:pt idx="18">
                  <c:v>-1.6</c:v>
                </c:pt>
                <c:pt idx="19">
                  <c:v>-1.4</c:v>
                </c:pt>
                <c:pt idx="20">
                  <c:v>-1.2000000000000002</c:v>
                </c:pt>
                <c:pt idx="21">
                  <c:v>-1</c:v>
                </c:pt>
                <c:pt idx="22">
                  <c:v>-0.79999999999999982</c:v>
                </c:pt>
                <c:pt idx="23">
                  <c:v>-0.59999999999999964</c:v>
                </c:pt>
                <c:pt idx="24">
                  <c:v>-0.39999999999999947</c:v>
                </c:pt>
                <c:pt idx="25">
                  <c:v>-0.20000000000000018</c:v>
                </c:pt>
                <c:pt idx="26">
                  <c:v>0</c:v>
                </c:pt>
                <c:pt idx="27">
                  <c:v>0.20000000000000018</c:v>
                </c:pt>
                <c:pt idx="28">
                  <c:v>0.40000000000000036</c:v>
                </c:pt>
                <c:pt idx="29">
                  <c:v>0.60000000000000053</c:v>
                </c:pt>
                <c:pt idx="30">
                  <c:v>0.79999999999999982</c:v>
                </c:pt>
                <c:pt idx="31">
                  <c:v>1</c:v>
                </c:pt>
                <c:pt idx="32">
                  <c:v>1.2000000000000002</c:v>
                </c:pt>
                <c:pt idx="33">
                  <c:v>1.4000000000000004</c:v>
                </c:pt>
                <c:pt idx="34">
                  <c:v>1.6000000000000005</c:v>
                </c:pt>
                <c:pt idx="35">
                  <c:v>1.7999999999999998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2.4000000000000004</c:v>
                </c:pt>
                <c:pt idx="39">
                  <c:v>2.6000000000000005</c:v>
                </c:pt>
                <c:pt idx="40">
                  <c:v>2.8</c:v>
                </c:pt>
                <c:pt idx="41">
                  <c:v>3.0000000000000009</c:v>
                </c:pt>
                <c:pt idx="42">
                  <c:v>3.2</c:v>
                </c:pt>
                <c:pt idx="43">
                  <c:v>3.3999999999999995</c:v>
                </c:pt>
                <c:pt idx="44">
                  <c:v>3.6000000000000005</c:v>
                </c:pt>
                <c:pt idx="45">
                  <c:v>3.8</c:v>
                </c:pt>
                <c:pt idx="46">
                  <c:v>4.0000000000000009</c:v>
                </c:pt>
                <c:pt idx="47">
                  <c:v>4.2</c:v>
                </c:pt>
                <c:pt idx="48">
                  <c:v>4.4000000000000012</c:v>
                </c:pt>
                <c:pt idx="49">
                  <c:v>4.6000000000000005</c:v>
                </c:pt>
                <c:pt idx="50">
                  <c:v>4.8</c:v>
                </c:pt>
                <c:pt idx="51">
                  <c:v>5.0000000000000009</c:v>
                </c:pt>
                <c:pt idx="52">
                  <c:v>5.2</c:v>
                </c:pt>
              </c:numCache>
            </c:numRef>
          </c:xVal>
          <c:yVal>
            <c:numRef>
              <c:f>Frog!$O$2:$O$54</c:f>
              <c:numCache>
                <c:formatCode>General</c:formatCode>
                <c:ptCount val="53"/>
                <c:pt idx="0">
                  <c:v>3.0177777777777788</c:v>
                </c:pt>
                <c:pt idx="1">
                  <c:v>2.1111111111111107</c:v>
                </c:pt>
                <c:pt idx="2">
                  <c:v>1.2399999999999984</c:v>
                </c:pt>
                <c:pt idx="3">
                  <c:v>0.40444444444444194</c:v>
                </c:pt>
                <c:pt idx="4">
                  <c:v>-0.39555555555555522</c:v>
                </c:pt>
                <c:pt idx="5">
                  <c:v>-1.1600000000000001</c:v>
                </c:pt>
                <c:pt idx="6">
                  <c:v>-1.8888888888888893</c:v>
                </c:pt>
                <c:pt idx="7">
                  <c:v>-2.5822222222222226</c:v>
                </c:pt>
                <c:pt idx="8">
                  <c:v>-3.24</c:v>
                </c:pt>
                <c:pt idx="9">
                  <c:v>-3.8622222222222211</c:v>
                </c:pt>
                <c:pt idx="10">
                  <c:v>-4.448888888888888</c:v>
                </c:pt>
                <c:pt idx="11">
                  <c:v>-5</c:v>
                </c:pt>
                <c:pt idx="12">
                  <c:v>-5.5155555555555562</c:v>
                </c:pt>
                <c:pt idx="13">
                  <c:v>-5.9955555555555549</c:v>
                </c:pt>
                <c:pt idx="14">
                  <c:v>-6.44</c:v>
                </c:pt>
                <c:pt idx="15">
                  <c:v>-6.8488888888888884</c:v>
                </c:pt>
                <c:pt idx="16">
                  <c:v>-7.2222222222222223</c:v>
                </c:pt>
                <c:pt idx="17">
                  <c:v>-7.5600000000000005</c:v>
                </c:pt>
                <c:pt idx="18">
                  <c:v>-7.862222222222222</c:v>
                </c:pt>
                <c:pt idx="19">
                  <c:v>-8.1288888888888895</c:v>
                </c:pt>
                <c:pt idx="20">
                  <c:v>-8.36</c:v>
                </c:pt>
                <c:pt idx="21">
                  <c:v>-8.5555555555555554</c:v>
                </c:pt>
                <c:pt idx="22">
                  <c:v>-8.7155555555555555</c:v>
                </c:pt>
                <c:pt idx="23">
                  <c:v>-8.84</c:v>
                </c:pt>
                <c:pt idx="24">
                  <c:v>-8.9288888888888884</c:v>
                </c:pt>
                <c:pt idx="25">
                  <c:v>-8.982222222222223</c:v>
                </c:pt>
                <c:pt idx="26">
                  <c:v>-9</c:v>
                </c:pt>
                <c:pt idx="27">
                  <c:v>-8.982222222222223</c:v>
                </c:pt>
                <c:pt idx="28">
                  <c:v>-8.9288888888888884</c:v>
                </c:pt>
                <c:pt idx="29">
                  <c:v>-8.84</c:v>
                </c:pt>
                <c:pt idx="30">
                  <c:v>-8.7155555555555555</c:v>
                </c:pt>
                <c:pt idx="31">
                  <c:v>-8.5555555555555554</c:v>
                </c:pt>
                <c:pt idx="32">
                  <c:v>-8.36</c:v>
                </c:pt>
                <c:pt idx="33">
                  <c:v>-8.1288888888888877</c:v>
                </c:pt>
                <c:pt idx="34">
                  <c:v>-7.862222222222222</c:v>
                </c:pt>
                <c:pt idx="35">
                  <c:v>-7.5600000000000005</c:v>
                </c:pt>
                <c:pt idx="36">
                  <c:v>-7.2222222222222223</c:v>
                </c:pt>
                <c:pt idx="37">
                  <c:v>-6.8488888888888884</c:v>
                </c:pt>
                <c:pt idx="38">
                  <c:v>-6.4399999999999995</c:v>
                </c:pt>
                <c:pt idx="39">
                  <c:v>-5.9955555555555549</c:v>
                </c:pt>
                <c:pt idx="40">
                  <c:v>-5.5155555555555562</c:v>
                </c:pt>
                <c:pt idx="41">
                  <c:v>-4.9999999999999982</c:v>
                </c:pt>
                <c:pt idx="42">
                  <c:v>-4.448888888888888</c:v>
                </c:pt>
                <c:pt idx="43">
                  <c:v>-3.8622222222222238</c:v>
                </c:pt>
                <c:pt idx="44">
                  <c:v>-3.2399999999999984</c:v>
                </c:pt>
                <c:pt idx="45">
                  <c:v>-2.5822222222222226</c:v>
                </c:pt>
                <c:pt idx="46">
                  <c:v>-1.8888888888888857</c:v>
                </c:pt>
                <c:pt idx="47">
                  <c:v>-1.1600000000000001</c:v>
                </c:pt>
                <c:pt idx="48">
                  <c:v>-0.39555555555555166</c:v>
                </c:pt>
                <c:pt idx="49">
                  <c:v>0.40444444444444549</c:v>
                </c:pt>
                <c:pt idx="50">
                  <c:v>1.2399999999999984</c:v>
                </c:pt>
                <c:pt idx="51">
                  <c:v>2.1111111111111143</c:v>
                </c:pt>
                <c:pt idx="52">
                  <c:v>3.0177777777777788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6-4603-B818-766FEAD6C845}"/>
            </c:ext>
          </c:extLst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Frog!$P$2:$P$23</c:f>
              <c:numCache>
                <c:formatCode>General</c:formatCode>
                <c:ptCount val="22"/>
                <c:pt idx="0">
                  <c:v>-7</c:v>
                </c:pt>
                <c:pt idx="1">
                  <c:v>-6.8</c:v>
                </c:pt>
                <c:pt idx="2">
                  <c:v>-6.6</c:v>
                </c:pt>
                <c:pt idx="3">
                  <c:v>-6.4</c:v>
                </c:pt>
                <c:pt idx="4">
                  <c:v>-6.2</c:v>
                </c:pt>
                <c:pt idx="5">
                  <c:v>-6</c:v>
                </c:pt>
                <c:pt idx="6">
                  <c:v>-5.8</c:v>
                </c:pt>
                <c:pt idx="7">
                  <c:v>-5.6</c:v>
                </c:pt>
                <c:pt idx="8">
                  <c:v>-5.4</c:v>
                </c:pt>
                <c:pt idx="9">
                  <c:v>-5.2</c:v>
                </c:pt>
                <c:pt idx="10">
                  <c:v>-5</c:v>
                </c:pt>
                <c:pt idx="11">
                  <c:v>-4.8</c:v>
                </c:pt>
                <c:pt idx="12">
                  <c:v>-4.5999999999999996</c:v>
                </c:pt>
                <c:pt idx="13">
                  <c:v>-4.4000000000000004</c:v>
                </c:pt>
                <c:pt idx="14">
                  <c:v>-4.1999999999999993</c:v>
                </c:pt>
                <c:pt idx="15">
                  <c:v>-4</c:v>
                </c:pt>
                <c:pt idx="16">
                  <c:v>-3.8</c:v>
                </c:pt>
                <c:pt idx="17">
                  <c:v>-3.5999999999999996</c:v>
                </c:pt>
                <c:pt idx="18">
                  <c:v>-3.4</c:v>
                </c:pt>
                <c:pt idx="19">
                  <c:v>-3.1999999999999997</c:v>
                </c:pt>
                <c:pt idx="20">
                  <c:v>-3</c:v>
                </c:pt>
                <c:pt idx="21">
                  <c:v>-2.8</c:v>
                </c:pt>
              </c:numCache>
            </c:numRef>
          </c:xVal>
          <c:yVal>
            <c:numRef>
              <c:f>Frog!$Q$2:$Q$23</c:f>
              <c:numCache>
                <c:formatCode>General</c:formatCode>
                <c:ptCount val="22"/>
                <c:pt idx="0">
                  <c:v>-7</c:v>
                </c:pt>
                <c:pt idx="1">
                  <c:v>-6.9024999999999999</c:v>
                </c:pt>
                <c:pt idx="2">
                  <c:v>-6.81</c:v>
                </c:pt>
                <c:pt idx="3">
                  <c:v>-6.7225000000000001</c:v>
                </c:pt>
                <c:pt idx="4">
                  <c:v>-6.6400000000000006</c:v>
                </c:pt>
                <c:pt idx="5">
                  <c:v>-6.5625</c:v>
                </c:pt>
                <c:pt idx="6">
                  <c:v>-6.49</c:v>
                </c:pt>
                <c:pt idx="7">
                  <c:v>-6.4224999999999994</c:v>
                </c:pt>
                <c:pt idx="8">
                  <c:v>-6.36</c:v>
                </c:pt>
                <c:pt idx="9">
                  <c:v>-6.3025000000000002</c:v>
                </c:pt>
                <c:pt idx="10">
                  <c:v>-6.25</c:v>
                </c:pt>
                <c:pt idx="11">
                  <c:v>-6.2024999999999997</c:v>
                </c:pt>
                <c:pt idx="12">
                  <c:v>-6.16</c:v>
                </c:pt>
                <c:pt idx="13">
                  <c:v>-6.1225000000000005</c:v>
                </c:pt>
                <c:pt idx="14">
                  <c:v>-6.09</c:v>
                </c:pt>
                <c:pt idx="15">
                  <c:v>-6.0625</c:v>
                </c:pt>
                <c:pt idx="16">
                  <c:v>-6.04</c:v>
                </c:pt>
                <c:pt idx="17">
                  <c:v>-6.0225</c:v>
                </c:pt>
                <c:pt idx="18">
                  <c:v>-6.01</c:v>
                </c:pt>
                <c:pt idx="19">
                  <c:v>-6.0025000000000004</c:v>
                </c:pt>
                <c:pt idx="20">
                  <c:v>-6</c:v>
                </c:pt>
                <c:pt idx="21">
                  <c:v>-6.0025000000000004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6-4603-B818-766FEAD6C845}"/>
            </c:ext>
          </c:extLst>
        </c:ser>
        <c:ser>
          <c:idx val="9"/>
          <c:order val="9"/>
          <c:tx>
            <c:v>10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Frog!$R$2:$R$23</c:f>
              <c:numCache>
                <c:formatCode>General</c:formatCode>
                <c:ptCount val="22"/>
                <c:pt idx="0">
                  <c:v>2.8</c:v>
                </c:pt>
                <c:pt idx="1">
                  <c:v>3</c:v>
                </c:pt>
                <c:pt idx="2">
                  <c:v>3.1999999999999997</c:v>
                </c:pt>
                <c:pt idx="3">
                  <c:v>3.4</c:v>
                </c:pt>
                <c:pt idx="4">
                  <c:v>3.5999999999999996</c:v>
                </c:pt>
                <c:pt idx="5">
                  <c:v>3.8</c:v>
                </c:pt>
                <c:pt idx="6">
                  <c:v>4</c:v>
                </c:pt>
                <c:pt idx="7">
                  <c:v>4.2</c:v>
                </c:pt>
                <c:pt idx="8">
                  <c:v>4.4000000000000004</c:v>
                </c:pt>
                <c:pt idx="9">
                  <c:v>4.5999999999999996</c:v>
                </c:pt>
                <c:pt idx="10">
                  <c:v>4.8</c:v>
                </c:pt>
                <c:pt idx="11">
                  <c:v>5</c:v>
                </c:pt>
                <c:pt idx="12">
                  <c:v>5.2</c:v>
                </c:pt>
                <c:pt idx="13">
                  <c:v>5.4</c:v>
                </c:pt>
                <c:pt idx="14">
                  <c:v>5.6</c:v>
                </c:pt>
                <c:pt idx="15">
                  <c:v>5.8</c:v>
                </c:pt>
                <c:pt idx="16">
                  <c:v>6</c:v>
                </c:pt>
                <c:pt idx="17">
                  <c:v>6.2</c:v>
                </c:pt>
                <c:pt idx="18">
                  <c:v>6.4</c:v>
                </c:pt>
                <c:pt idx="19">
                  <c:v>6.6</c:v>
                </c:pt>
                <c:pt idx="20">
                  <c:v>6.8</c:v>
                </c:pt>
                <c:pt idx="21">
                  <c:v>7</c:v>
                </c:pt>
              </c:numCache>
            </c:numRef>
          </c:xVal>
          <c:yVal>
            <c:numRef>
              <c:f>Frog!$S$2:$S$23</c:f>
              <c:numCache>
                <c:formatCode>General</c:formatCode>
                <c:ptCount val="22"/>
                <c:pt idx="0">
                  <c:v>-6.0025000000000004</c:v>
                </c:pt>
                <c:pt idx="1">
                  <c:v>-6</c:v>
                </c:pt>
                <c:pt idx="2">
                  <c:v>-6.0025000000000004</c:v>
                </c:pt>
                <c:pt idx="3">
                  <c:v>-6.01</c:v>
                </c:pt>
                <c:pt idx="4">
                  <c:v>-6.0225</c:v>
                </c:pt>
                <c:pt idx="5">
                  <c:v>-6.04</c:v>
                </c:pt>
                <c:pt idx="6">
                  <c:v>-6.0625</c:v>
                </c:pt>
                <c:pt idx="7">
                  <c:v>-6.09</c:v>
                </c:pt>
                <c:pt idx="8">
                  <c:v>-6.1225000000000005</c:v>
                </c:pt>
                <c:pt idx="9">
                  <c:v>-6.16</c:v>
                </c:pt>
                <c:pt idx="10">
                  <c:v>-6.2024999999999997</c:v>
                </c:pt>
                <c:pt idx="11">
                  <c:v>-6.25</c:v>
                </c:pt>
                <c:pt idx="12">
                  <c:v>-6.3025000000000002</c:v>
                </c:pt>
                <c:pt idx="13">
                  <c:v>-6.36</c:v>
                </c:pt>
                <c:pt idx="14">
                  <c:v>-6.4224999999999994</c:v>
                </c:pt>
                <c:pt idx="15">
                  <c:v>-6.49</c:v>
                </c:pt>
                <c:pt idx="16">
                  <c:v>-6.5625</c:v>
                </c:pt>
                <c:pt idx="17">
                  <c:v>-6.6400000000000006</c:v>
                </c:pt>
                <c:pt idx="18">
                  <c:v>-6.7225000000000001</c:v>
                </c:pt>
                <c:pt idx="19">
                  <c:v>-6.81</c:v>
                </c:pt>
                <c:pt idx="20">
                  <c:v>-6.9024999999999999</c:v>
                </c:pt>
                <c:pt idx="21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96-4603-B818-766FEAD6C845}"/>
            </c:ext>
          </c:extLst>
        </c:ser>
        <c:ser>
          <c:idx val="10"/>
          <c:order val="10"/>
          <c:tx>
            <c:v>11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Frog!$T$2:$T$9</c:f>
              <c:numCache>
                <c:formatCode>General</c:formatCode>
                <c:ptCount val="8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</c:numCache>
            </c:numRef>
          </c:xVal>
          <c:yVal>
            <c:numRef>
              <c:f>Frog!$U$2:$U$9</c:f>
              <c:numCache>
                <c:formatCode>General</c:formatCode>
                <c:ptCount val="8"/>
                <c:pt idx="0">
                  <c:v>-10</c:v>
                </c:pt>
                <c:pt idx="1">
                  <c:v>-10.555555555555555</c:v>
                </c:pt>
                <c:pt idx="2">
                  <c:v>-10.888888888888889</c:v>
                </c:pt>
                <c:pt idx="3">
                  <c:v>-11</c:v>
                </c:pt>
                <c:pt idx="4">
                  <c:v>-10.888888888888889</c:v>
                </c:pt>
                <c:pt idx="5">
                  <c:v>-10.555555555555555</c:v>
                </c:pt>
                <c:pt idx="6">
                  <c:v>-10</c:v>
                </c:pt>
                <c:pt idx="7">
                  <c:v>-9.2222222222222214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96-4603-B818-766FEAD6C845}"/>
            </c:ext>
          </c:extLst>
        </c:ser>
        <c:ser>
          <c:idx val="11"/>
          <c:order val="11"/>
          <c:tx>
            <c:v>12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Frog!$V$2:$V$9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Frog!$W$2:$W$9</c:f>
              <c:numCache>
                <c:formatCode>General</c:formatCode>
                <c:ptCount val="8"/>
                <c:pt idx="0">
                  <c:v>-9.2222222222222214</c:v>
                </c:pt>
                <c:pt idx="1">
                  <c:v>-10</c:v>
                </c:pt>
                <c:pt idx="2">
                  <c:v>-10.555555555555555</c:v>
                </c:pt>
                <c:pt idx="3">
                  <c:v>-10.888888888888889</c:v>
                </c:pt>
                <c:pt idx="4">
                  <c:v>-11</c:v>
                </c:pt>
                <c:pt idx="5">
                  <c:v>-10.888888888888889</c:v>
                </c:pt>
                <c:pt idx="6">
                  <c:v>-10.555555555555555</c:v>
                </c:pt>
                <c:pt idx="7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96-4603-B818-766FEAD6C845}"/>
            </c:ext>
          </c:extLst>
        </c:ser>
        <c:ser>
          <c:idx val="12"/>
          <c:order val="12"/>
          <c:tx>
            <c:v>13</c:v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Frog!$X$2:$X$7</c:f>
              <c:numCache>
                <c:formatCode>General</c:formatCode>
                <c:ptCount val="6"/>
                <c:pt idx="0">
                  <c:v>-7</c:v>
                </c:pt>
                <c:pt idx="1">
                  <c:v>-6.5</c:v>
                </c:pt>
                <c:pt idx="2">
                  <c:v>-6</c:v>
                </c:pt>
                <c:pt idx="3">
                  <c:v>-5.5</c:v>
                </c:pt>
                <c:pt idx="4">
                  <c:v>-5</c:v>
                </c:pt>
                <c:pt idx="5">
                  <c:v>-4.5</c:v>
                </c:pt>
              </c:numCache>
            </c:numRef>
          </c:xVal>
          <c:yVal>
            <c:numRef>
              <c:f>Frog!$Y$2:$Y$7</c:f>
              <c:numCache>
                <c:formatCode>General</c:formatCode>
                <c:ptCount val="6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096-4603-B818-766FEAD6C845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Frog!$Z$2:$Z$7</c:f>
              <c:numCache>
                <c:formatCode>General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Frog!$AA$2:$AA$7</c:f>
              <c:numCache>
                <c:formatCode>General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1</c:v>
                </c:pt>
                <c:pt idx="4">
                  <c:v>2.25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096-4603-B818-766FEAD6C845}"/>
            </c:ext>
          </c:extLst>
        </c:ser>
        <c:ser>
          <c:idx val="14"/>
          <c:order val="14"/>
          <c:tx>
            <c:v>15</c:v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Frog!$AB$2:$AB$8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Frog!$AC$2:$AC$8</c:f>
              <c:numCache>
                <c:formatCode>General</c:formatCode>
                <c:ptCount val="7"/>
                <c:pt idx="0">
                  <c:v>4</c:v>
                </c:pt>
                <c:pt idx="1">
                  <c:v>2.8888888888888888</c:v>
                </c:pt>
                <c:pt idx="2">
                  <c:v>2.2222222222222223</c:v>
                </c:pt>
                <c:pt idx="3">
                  <c:v>2</c:v>
                </c:pt>
                <c:pt idx="4">
                  <c:v>2.2222222222222223</c:v>
                </c:pt>
                <c:pt idx="5">
                  <c:v>2.8888888888888888</c:v>
                </c:pt>
                <c:pt idx="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096-4603-B818-766FEAD6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31072"/>
        <c:axId val="1739733984"/>
      </c:scatterChart>
      <c:valAx>
        <c:axId val="17397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733984"/>
        <c:crosses val="autoZero"/>
        <c:crossBetween val="midCat"/>
      </c:valAx>
      <c:valAx>
        <c:axId val="17397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7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133350</xdr:rowOff>
    </xdr:from>
    <xdr:to>
      <xdr:col>10</xdr:col>
      <xdr:colOff>365760</xdr:colOff>
      <xdr:row>15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18</xdr:row>
      <xdr:rowOff>80010</xdr:rowOff>
    </xdr:from>
    <xdr:to>
      <xdr:col>12</xdr:col>
      <xdr:colOff>30480</xdr:colOff>
      <xdr:row>33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312420</xdr:colOff>
      <xdr:row>42</xdr:row>
      <xdr:rowOff>3810</xdr:rowOff>
    </xdr:from>
    <xdr:to>
      <xdr:col>10</xdr:col>
      <xdr:colOff>548640</xdr:colOff>
      <xdr:row>57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480060</xdr:colOff>
      <xdr:row>0</xdr:row>
      <xdr:rowOff>7620</xdr:rowOff>
    </xdr:from>
    <xdr:to>
      <xdr:col>8</xdr:col>
      <xdr:colOff>556260</xdr:colOff>
      <xdr:row>2</xdr:row>
      <xdr:rowOff>57374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" y="7620"/>
          <a:ext cx="4038600" cy="415514"/>
        </a:xfrm>
        <a:prstGeom prst="rect">
          <a:avLst/>
        </a:prstGeom>
      </xdr:spPr>
    </xdr:pic>
    <xdr:clientData/>
  </xdr:twoCellAnchor>
  <xdr:twoCellAnchor>
    <xdr:from>
      <xdr:col>2</xdr:col>
      <xdr:colOff>441960</xdr:colOff>
      <xdr:row>3</xdr:row>
      <xdr:rowOff>91440</xdr:rowOff>
    </xdr:from>
    <xdr:to>
      <xdr:col>10</xdr:col>
      <xdr:colOff>137160</xdr:colOff>
      <xdr:row>18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22860</xdr:colOff>
      <xdr:row>24</xdr:row>
      <xdr:rowOff>129540</xdr:rowOff>
    </xdr:from>
    <xdr:to>
      <xdr:col>10</xdr:col>
      <xdr:colOff>184308</xdr:colOff>
      <xdr:row>27</xdr:row>
      <xdr:rowOff>180900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8420" y="4518660"/>
          <a:ext cx="3819048" cy="600000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29</xdr:row>
      <xdr:rowOff>160020</xdr:rowOff>
    </xdr:from>
    <xdr:to>
      <xdr:col>11</xdr:col>
      <xdr:colOff>320040</xdr:colOff>
      <xdr:row>44</xdr:row>
      <xdr:rowOff>160020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342900</xdr:colOff>
      <xdr:row>49</xdr:row>
      <xdr:rowOff>137160</xdr:rowOff>
    </xdr:from>
    <xdr:to>
      <xdr:col>10</xdr:col>
      <xdr:colOff>285300</xdr:colOff>
      <xdr:row>52</xdr:row>
      <xdr:rowOff>102806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23260" y="9098280"/>
          <a:ext cx="3600000" cy="514286"/>
        </a:xfrm>
        <a:prstGeom prst="rect">
          <a:avLst/>
        </a:prstGeom>
      </xdr:spPr>
    </xdr:pic>
    <xdr:clientData/>
  </xdr:twoCellAnchor>
  <xdr:twoCellAnchor>
    <xdr:from>
      <xdr:col>2</xdr:col>
      <xdr:colOff>396240</xdr:colOff>
      <xdr:row>53</xdr:row>
      <xdr:rowOff>99060</xdr:rowOff>
    </xdr:from>
    <xdr:to>
      <xdr:col>10</xdr:col>
      <xdr:colOff>274320</xdr:colOff>
      <xdr:row>77</xdr:row>
      <xdr:rowOff>99060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292434</xdr:colOff>
      <xdr:row>6</xdr:row>
      <xdr:rowOff>74149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85714" cy="1171429"/>
        </a:xfrm>
        <a:prstGeom prst="rect">
          <a:avLst/>
        </a:prstGeom>
      </xdr:spPr>
    </xdr:pic>
    <xdr:clientData/>
  </xdr:twoCellAnchor>
  <xdr:twoCellAnchor>
    <xdr:from>
      <xdr:col>6</xdr:col>
      <xdr:colOff>411480</xdr:colOff>
      <xdr:row>6</xdr:row>
      <xdr:rowOff>144780</xdr:rowOff>
    </xdr:from>
    <xdr:to>
      <xdr:col>14</xdr:col>
      <xdr:colOff>106680</xdr:colOff>
      <xdr:row>30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83820</xdr:colOff>
      <xdr:row>0</xdr:row>
      <xdr:rowOff>121920</xdr:rowOff>
    </xdr:from>
    <xdr:to>
      <xdr:col>42</xdr:col>
      <xdr:colOff>578144</xdr:colOff>
      <xdr:row>19</xdr:row>
      <xdr:rowOff>37676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71820" y="121920"/>
          <a:ext cx="7809524" cy="3535256"/>
        </a:xfrm>
        <a:prstGeom prst="rect">
          <a:avLst/>
        </a:prstGeom>
      </xdr:spPr>
    </xdr:pic>
    <xdr:clientData/>
  </xdr:twoCellAnchor>
  <xdr:twoCellAnchor>
    <xdr:from>
      <xdr:col>19</xdr:col>
      <xdr:colOff>476250</xdr:colOff>
      <xdr:row>19</xdr:row>
      <xdr:rowOff>171450</xdr:rowOff>
    </xdr:from>
    <xdr:to>
      <xdr:col>29</xdr:col>
      <xdr:colOff>323850</xdr:colOff>
      <xdr:row>51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opLeftCell="A39" zoomScale="70" zoomScaleNormal="70" workbookViewId="0">
      <selection activeCell="B44" sqref="B44"/>
    </sheetView>
  </sheetViews>
  <sheetFormatPr defaultRowHeight="14.4" x14ac:dyDescent="0.3"/>
  <sheetData>
    <row r="1" spans="1:2" x14ac:dyDescent="0.3">
      <c r="A1" s="3" t="s">
        <v>0</v>
      </c>
      <c r="B1" s="3" t="s">
        <v>1</v>
      </c>
    </row>
    <row r="2" spans="1:2" x14ac:dyDescent="0.3">
      <c r="A2" s="1">
        <v>0</v>
      </c>
      <c r="B2" s="2">
        <f>0.2*A2^3-SIN(A2+PI()/3)^2*EXP(-2*A2)</f>
        <v>-0.74999999999999989</v>
      </c>
    </row>
    <row r="3" spans="1:2" x14ac:dyDescent="0.3">
      <c r="A3" s="1">
        <f>A2+0.2</f>
        <v>0.2</v>
      </c>
      <c r="B3" s="2">
        <f t="shared" ref="B3:B10" si="0">0.2*A3^3-SIN(A3+PI()/3)^2*EXP(-2*A3)</f>
        <v>-0.60094287148578174</v>
      </c>
    </row>
    <row r="4" spans="1:2" x14ac:dyDescent="0.3">
      <c r="A4" s="1">
        <f t="shared" ref="A4:A10" si="1">A3+0.2</f>
        <v>0.4</v>
      </c>
      <c r="B4" s="2">
        <f t="shared" si="0"/>
        <v>-0.42969960262160478</v>
      </c>
    </row>
    <row r="5" spans="1:2" x14ac:dyDescent="0.3">
      <c r="A5" s="1">
        <f t="shared" si="1"/>
        <v>0.60000000000000009</v>
      </c>
      <c r="B5" s="2">
        <f t="shared" si="0"/>
        <v>-0.25623951512513626</v>
      </c>
    </row>
    <row r="6" spans="1:2" x14ac:dyDescent="0.3">
      <c r="A6" s="1">
        <f t="shared" si="1"/>
        <v>0.8</v>
      </c>
      <c r="B6" s="2">
        <f t="shared" si="0"/>
        <v>-8.4460918062907661E-2</v>
      </c>
    </row>
    <row r="7" spans="1:2" x14ac:dyDescent="0.3">
      <c r="A7" s="1">
        <f t="shared" si="1"/>
        <v>1</v>
      </c>
      <c r="B7" s="2">
        <f t="shared" si="0"/>
        <v>9.3125642043652673E-2</v>
      </c>
    </row>
    <row r="8" spans="1:2" x14ac:dyDescent="0.3">
      <c r="A8" s="1">
        <f t="shared" si="1"/>
        <v>1.2</v>
      </c>
      <c r="B8" s="2">
        <f t="shared" si="0"/>
        <v>0.29043117325221846</v>
      </c>
    </row>
    <row r="9" spans="1:2" x14ac:dyDescent="0.3">
      <c r="A9" s="1">
        <f t="shared" si="1"/>
        <v>1.4</v>
      </c>
      <c r="B9" s="2">
        <f t="shared" si="0"/>
        <v>0.52389836820858604</v>
      </c>
    </row>
    <row r="10" spans="1:2" x14ac:dyDescent="0.3">
      <c r="A10" s="1">
        <f t="shared" si="1"/>
        <v>1.5999999999999999</v>
      </c>
      <c r="B10" s="2">
        <f t="shared" si="0"/>
        <v>0.81002240768986711</v>
      </c>
    </row>
    <row r="19" spans="1:3" x14ac:dyDescent="0.3">
      <c r="A19" s="5" t="s">
        <v>0</v>
      </c>
      <c r="B19" s="5" t="s">
        <v>2</v>
      </c>
      <c r="C19" s="5" t="s">
        <v>3</v>
      </c>
    </row>
    <row r="20" spans="1:3" x14ac:dyDescent="0.3">
      <c r="A20" s="4">
        <v>-1</v>
      </c>
      <c r="B20" s="4">
        <f>SQRT(A20^4-A20^6)</f>
        <v>0</v>
      </c>
      <c r="C20" s="4">
        <f>-B20</f>
        <v>0</v>
      </c>
    </row>
    <row r="21" spans="1:3" x14ac:dyDescent="0.3">
      <c r="A21" s="4">
        <f>A20+0.1</f>
        <v>-0.9</v>
      </c>
      <c r="B21" s="4">
        <f t="shared" ref="B21:B39" si="2">SQRT(A21^4-A21^6)</f>
        <v>0.3530708144267945</v>
      </c>
      <c r="C21" s="4">
        <f t="shared" ref="C21:C40" si="3">-B21</f>
        <v>-0.3530708144267945</v>
      </c>
    </row>
    <row r="22" spans="1:3" x14ac:dyDescent="0.3">
      <c r="A22" s="4">
        <f t="shared" ref="A22:A40" si="4">A21+0.1</f>
        <v>-0.8</v>
      </c>
      <c r="B22" s="4">
        <f t="shared" si="2"/>
        <v>0.38400000000000006</v>
      </c>
      <c r="C22" s="4">
        <f t="shared" si="3"/>
        <v>-0.38400000000000006</v>
      </c>
    </row>
    <row r="23" spans="1:3" x14ac:dyDescent="0.3">
      <c r="A23" s="4">
        <f t="shared" si="4"/>
        <v>-0.70000000000000007</v>
      </c>
      <c r="B23" s="4">
        <f t="shared" si="2"/>
        <v>0.34992999299859967</v>
      </c>
      <c r="C23" s="4">
        <f t="shared" si="3"/>
        <v>-0.34992999299859967</v>
      </c>
    </row>
    <row r="24" spans="1:3" x14ac:dyDescent="0.3">
      <c r="A24" s="4">
        <f t="shared" si="4"/>
        <v>-0.60000000000000009</v>
      </c>
      <c r="B24" s="4">
        <f t="shared" si="2"/>
        <v>0.28800000000000009</v>
      </c>
      <c r="C24" s="4">
        <f t="shared" si="3"/>
        <v>-0.28800000000000009</v>
      </c>
    </row>
    <row r="25" spans="1:3" x14ac:dyDescent="0.3">
      <c r="A25" s="4">
        <f t="shared" si="4"/>
        <v>-0.50000000000000011</v>
      </c>
      <c r="B25" s="4">
        <f t="shared" si="2"/>
        <v>0.21650635094610973</v>
      </c>
      <c r="C25" s="4">
        <f t="shared" si="3"/>
        <v>-0.21650635094610973</v>
      </c>
    </row>
    <row r="26" spans="1:3" x14ac:dyDescent="0.3">
      <c r="A26" s="4">
        <f t="shared" si="4"/>
        <v>-0.40000000000000013</v>
      </c>
      <c r="B26" s="4">
        <f t="shared" si="2"/>
        <v>0.14664242223858698</v>
      </c>
      <c r="C26" s="4">
        <f t="shared" si="3"/>
        <v>-0.14664242223858698</v>
      </c>
    </row>
    <row r="27" spans="1:3" x14ac:dyDescent="0.3">
      <c r="A27" s="4">
        <f t="shared" si="4"/>
        <v>-0.30000000000000016</v>
      </c>
      <c r="B27" s="4">
        <f t="shared" si="2"/>
        <v>8.5854528127525198E-2</v>
      </c>
      <c r="C27" s="4">
        <f t="shared" si="3"/>
        <v>-8.5854528127525198E-2</v>
      </c>
    </row>
    <row r="28" spans="1:3" x14ac:dyDescent="0.3">
      <c r="A28" s="4">
        <f t="shared" si="4"/>
        <v>-0.20000000000000015</v>
      </c>
      <c r="B28" s="4">
        <f t="shared" si="2"/>
        <v>3.9191835884530908E-2</v>
      </c>
      <c r="C28" s="4">
        <f t="shared" si="3"/>
        <v>-3.9191835884530908E-2</v>
      </c>
    </row>
    <row r="29" spans="1:3" x14ac:dyDescent="0.3">
      <c r="A29" s="4">
        <f t="shared" si="4"/>
        <v>-0.10000000000000014</v>
      </c>
      <c r="B29" s="4">
        <f t="shared" si="2"/>
        <v>9.949874371066229E-3</v>
      </c>
      <c r="C29" s="4">
        <f t="shared" si="3"/>
        <v>-9.949874371066229E-3</v>
      </c>
    </row>
    <row r="30" spans="1:3" x14ac:dyDescent="0.3">
      <c r="A30" s="4">
        <f>0</f>
        <v>0</v>
      </c>
      <c r="B30" s="4">
        <f t="shared" si="2"/>
        <v>0</v>
      </c>
      <c r="C30" s="4">
        <f t="shared" si="3"/>
        <v>0</v>
      </c>
    </row>
    <row r="31" spans="1:3" x14ac:dyDescent="0.3">
      <c r="A31" s="4">
        <f t="shared" si="4"/>
        <v>0.1</v>
      </c>
      <c r="B31" s="4">
        <f t="shared" si="2"/>
        <v>9.9498743710662012E-3</v>
      </c>
      <c r="C31" s="4">
        <f t="shared" si="3"/>
        <v>-9.9498743710662012E-3</v>
      </c>
    </row>
    <row r="32" spans="1:3" x14ac:dyDescent="0.3">
      <c r="A32" s="4">
        <f t="shared" si="4"/>
        <v>0.2</v>
      </c>
      <c r="B32" s="4">
        <f t="shared" si="2"/>
        <v>3.919183588453086E-2</v>
      </c>
      <c r="C32" s="4">
        <f t="shared" si="3"/>
        <v>-3.919183588453086E-2</v>
      </c>
    </row>
    <row r="33" spans="1:4" x14ac:dyDescent="0.3">
      <c r="A33" s="4">
        <f t="shared" si="4"/>
        <v>0.30000000000000004</v>
      </c>
      <c r="B33" s="4">
        <f t="shared" si="2"/>
        <v>8.5854528127525129E-2</v>
      </c>
      <c r="C33" s="4">
        <f t="shared" si="3"/>
        <v>-8.5854528127525129E-2</v>
      </c>
    </row>
    <row r="34" spans="1:4" x14ac:dyDescent="0.3">
      <c r="A34" s="4">
        <f t="shared" si="4"/>
        <v>0.4</v>
      </c>
      <c r="B34" s="4">
        <f t="shared" si="2"/>
        <v>0.14664242223858692</v>
      </c>
      <c r="C34" s="4">
        <f t="shared" si="3"/>
        <v>-0.14664242223858692</v>
      </c>
    </row>
    <row r="35" spans="1:4" x14ac:dyDescent="0.3">
      <c r="A35" s="4">
        <f t="shared" si="4"/>
        <v>0.5</v>
      </c>
      <c r="B35" s="4">
        <f t="shared" si="2"/>
        <v>0.21650635094610965</v>
      </c>
      <c r="C35" s="4">
        <f t="shared" si="3"/>
        <v>-0.21650635094610965</v>
      </c>
    </row>
    <row r="36" spans="1:4" x14ac:dyDescent="0.3">
      <c r="A36" s="4">
        <f t="shared" si="4"/>
        <v>0.6</v>
      </c>
      <c r="B36" s="4">
        <f t="shared" si="2"/>
        <v>0.28799999999999998</v>
      </c>
      <c r="C36" s="4">
        <f t="shared" si="3"/>
        <v>-0.28799999999999998</v>
      </c>
    </row>
    <row r="37" spans="1:4" x14ac:dyDescent="0.3">
      <c r="A37" s="4">
        <f t="shared" si="4"/>
        <v>0.7</v>
      </c>
      <c r="B37" s="4">
        <f t="shared" si="2"/>
        <v>0.34992999299859961</v>
      </c>
      <c r="C37" s="4">
        <f t="shared" si="3"/>
        <v>-0.34992999299859961</v>
      </c>
    </row>
    <row r="38" spans="1:4" x14ac:dyDescent="0.3">
      <c r="A38" s="4">
        <f t="shared" si="4"/>
        <v>0.79999999999999993</v>
      </c>
      <c r="B38" s="4">
        <f t="shared" si="2"/>
        <v>0.38399999999999995</v>
      </c>
      <c r="C38" s="4">
        <f t="shared" si="3"/>
        <v>-0.38399999999999995</v>
      </c>
    </row>
    <row r="39" spans="1:4" x14ac:dyDescent="0.3">
      <c r="A39" s="4">
        <f t="shared" si="4"/>
        <v>0.89999999999999991</v>
      </c>
      <c r="B39" s="4">
        <f t="shared" si="2"/>
        <v>0.35307081442679467</v>
      </c>
      <c r="C39" s="4">
        <f t="shared" si="3"/>
        <v>-0.35307081442679467</v>
      </c>
    </row>
    <row r="40" spans="1:4" x14ac:dyDescent="0.3">
      <c r="A40" s="4">
        <f t="shared" si="4"/>
        <v>0.99999999999999989</v>
      </c>
      <c r="B40" s="4">
        <v>0</v>
      </c>
      <c r="C40" s="4">
        <f t="shared" si="3"/>
        <v>0</v>
      </c>
    </row>
    <row r="43" spans="1:4" x14ac:dyDescent="0.3">
      <c r="A43" s="6" t="s">
        <v>6</v>
      </c>
      <c r="B43" s="3" t="s">
        <v>5</v>
      </c>
      <c r="C43" s="3" t="s">
        <v>4</v>
      </c>
      <c r="D43" s="5">
        <v>2000</v>
      </c>
    </row>
    <row r="44" spans="1:4" x14ac:dyDescent="0.3">
      <c r="A44" s="1">
        <v>0</v>
      </c>
      <c r="B44" s="1">
        <f>$D$43*SIN(3*RADIANS(A44))</f>
        <v>0</v>
      </c>
    </row>
    <row r="45" spans="1:4" x14ac:dyDescent="0.3">
      <c r="A45" s="1">
        <f>A44+10</f>
        <v>10</v>
      </c>
      <c r="B45" s="1">
        <f t="shared" ref="B45:B80" si="5">$D$43*SIN(3*RADIANS(A45))</f>
        <v>999.99999999999989</v>
      </c>
    </row>
    <row r="46" spans="1:4" x14ac:dyDescent="0.3">
      <c r="A46" s="1">
        <f t="shared" ref="A46:A80" si="6">A45+10</f>
        <v>20</v>
      </c>
      <c r="B46" s="1">
        <f t="shared" si="5"/>
        <v>1732.0508075688772</v>
      </c>
    </row>
    <row r="47" spans="1:4" x14ac:dyDescent="0.3">
      <c r="A47" s="1">
        <f t="shared" si="6"/>
        <v>30</v>
      </c>
      <c r="B47" s="1">
        <f t="shared" si="5"/>
        <v>2000</v>
      </c>
    </row>
    <row r="48" spans="1:4" x14ac:dyDescent="0.3">
      <c r="A48" s="1">
        <f t="shared" si="6"/>
        <v>40</v>
      </c>
      <c r="B48" s="1">
        <f t="shared" si="5"/>
        <v>1732.0508075688774</v>
      </c>
    </row>
    <row r="49" spans="1:2" x14ac:dyDescent="0.3">
      <c r="A49" s="1">
        <f t="shared" si="6"/>
        <v>50</v>
      </c>
      <c r="B49" s="1">
        <f t="shared" si="5"/>
        <v>999.99999999999989</v>
      </c>
    </row>
    <row r="50" spans="1:2" x14ac:dyDescent="0.3">
      <c r="A50" s="1">
        <f t="shared" si="6"/>
        <v>60</v>
      </c>
      <c r="B50" s="1">
        <f t="shared" si="5"/>
        <v>2.45029690981724E-13</v>
      </c>
    </row>
    <row r="51" spans="1:2" x14ac:dyDescent="0.3">
      <c r="A51" s="1">
        <f t="shared" si="6"/>
        <v>70</v>
      </c>
      <c r="B51" s="1">
        <f t="shared" si="5"/>
        <v>-999.99999999999943</v>
      </c>
    </row>
    <row r="52" spans="1:2" x14ac:dyDescent="0.3">
      <c r="A52" s="1">
        <f t="shared" si="6"/>
        <v>80</v>
      </c>
      <c r="B52" s="1">
        <f t="shared" si="5"/>
        <v>-1732.0508075688767</v>
      </c>
    </row>
    <row r="53" spans="1:2" x14ac:dyDescent="0.3">
      <c r="A53" s="1">
        <f t="shared" si="6"/>
        <v>90</v>
      </c>
      <c r="B53" s="1">
        <f t="shared" si="5"/>
        <v>-2000</v>
      </c>
    </row>
    <row r="54" spans="1:2" x14ac:dyDescent="0.3">
      <c r="A54" s="1">
        <f t="shared" si="6"/>
        <v>100</v>
      </c>
      <c r="B54" s="1">
        <f t="shared" si="5"/>
        <v>-1732.0508075688772</v>
      </c>
    </row>
    <row r="55" spans="1:2" x14ac:dyDescent="0.3">
      <c r="A55" s="1">
        <f t="shared" si="6"/>
        <v>110</v>
      </c>
      <c r="B55" s="1">
        <f t="shared" si="5"/>
        <v>-999.99999999999932</v>
      </c>
    </row>
    <row r="56" spans="1:2" x14ac:dyDescent="0.3">
      <c r="A56" s="1">
        <f t="shared" si="6"/>
        <v>120</v>
      </c>
      <c r="B56" s="1">
        <f t="shared" si="5"/>
        <v>-4.90059381963448E-13</v>
      </c>
    </row>
    <row r="57" spans="1:2" x14ac:dyDescent="0.3">
      <c r="A57" s="1">
        <f t="shared" si="6"/>
        <v>130</v>
      </c>
      <c r="B57" s="1">
        <f t="shared" si="5"/>
        <v>1000</v>
      </c>
    </row>
    <row r="58" spans="1:2" x14ac:dyDescent="0.3">
      <c r="A58" s="1">
        <f t="shared" si="6"/>
        <v>140</v>
      </c>
      <c r="B58" s="1">
        <f t="shared" si="5"/>
        <v>1732.0508075688767</v>
      </c>
    </row>
    <row r="59" spans="1:2" x14ac:dyDescent="0.3">
      <c r="A59" s="1">
        <f t="shared" si="6"/>
        <v>150</v>
      </c>
      <c r="B59" s="1">
        <f t="shared" si="5"/>
        <v>2000</v>
      </c>
    </row>
    <row r="60" spans="1:2" x14ac:dyDescent="0.3">
      <c r="A60" s="1">
        <f t="shared" si="6"/>
        <v>160</v>
      </c>
      <c r="B60" s="1">
        <f t="shared" si="5"/>
        <v>1732.0508075688783</v>
      </c>
    </row>
    <row r="61" spans="1:2" x14ac:dyDescent="0.3">
      <c r="A61" s="1">
        <f t="shared" si="6"/>
        <v>170</v>
      </c>
      <c r="B61" s="1">
        <f t="shared" si="5"/>
        <v>999.99999999999955</v>
      </c>
    </row>
    <row r="62" spans="1:2" x14ac:dyDescent="0.3">
      <c r="A62" s="1">
        <f t="shared" si="6"/>
        <v>180</v>
      </c>
      <c r="B62" s="1">
        <f t="shared" si="5"/>
        <v>7.3508907294517201E-13</v>
      </c>
    </row>
    <row r="63" spans="1:2" x14ac:dyDescent="0.3">
      <c r="A63" s="1">
        <f t="shared" si="6"/>
        <v>190</v>
      </c>
      <c r="B63" s="1">
        <f t="shared" si="5"/>
        <v>-1000.0000000000014</v>
      </c>
    </row>
    <row r="64" spans="1:2" x14ac:dyDescent="0.3">
      <c r="A64" s="1">
        <f t="shared" si="6"/>
        <v>200</v>
      </c>
      <c r="B64" s="1">
        <f t="shared" si="5"/>
        <v>-1732.0508075688774</v>
      </c>
    </row>
    <row r="65" spans="1:2" x14ac:dyDescent="0.3">
      <c r="A65" s="1">
        <f t="shared" si="6"/>
        <v>210</v>
      </c>
      <c r="B65" s="1">
        <f t="shared" si="5"/>
        <v>-2000</v>
      </c>
    </row>
    <row r="66" spans="1:2" x14ac:dyDescent="0.3">
      <c r="A66" s="1">
        <f t="shared" si="6"/>
        <v>220</v>
      </c>
      <c r="B66" s="1">
        <f t="shared" si="5"/>
        <v>-1732.0508075688765</v>
      </c>
    </row>
    <row r="67" spans="1:2" x14ac:dyDescent="0.3">
      <c r="A67" s="1">
        <f t="shared" si="6"/>
        <v>230</v>
      </c>
      <c r="B67" s="1">
        <f t="shared" si="5"/>
        <v>-999.99999999999977</v>
      </c>
    </row>
    <row r="68" spans="1:2" x14ac:dyDescent="0.3">
      <c r="A68" s="1">
        <f t="shared" si="6"/>
        <v>240</v>
      </c>
      <c r="B68" s="1">
        <f t="shared" si="5"/>
        <v>-9.8011876392689601E-13</v>
      </c>
    </row>
    <row r="69" spans="1:2" x14ac:dyDescent="0.3">
      <c r="A69" s="1">
        <f t="shared" si="6"/>
        <v>250</v>
      </c>
      <c r="B69" s="1">
        <f t="shared" si="5"/>
        <v>1000.0000000000011</v>
      </c>
    </row>
    <row r="70" spans="1:2" x14ac:dyDescent="0.3">
      <c r="A70" s="1">
        <f t="shared" si="6"/>
        <v>260</v>
      </c>
      <c r="B70" s="1">
        <f t="shared" si="5"/>
        <v>1732.0508075688774</v>
      </c>
    </row>
    <row r="71" spans="1:2" x14ac:dyDescent="0.3">
      <c r="A71" s="1">
        <f t="shared" si="6"/>
        <v>270</v>
      </c>
      <c r="B71" s="1">
        <f t="shared" si="5"/>
        <v>2000</v>
      </c>
    </row>
    <row r="72" spans="1:2" x14ac:dyDescent="0.3">
      <c r="A72" s="1">
        <f t="shared" si="6"/>
        <v>280</v>
      </c>
      <c r="B72" s="1">
        <f t="shared" si="5"/>
        <v>1732.0508075688786</v>
      </c>
    </row>
    <row r="73" spans="1:2" x14ac:dyDescent="0.3">
      <c r="A73" s="1">
        <f t="shared" si="6"/>
        <v>290</v>
      </c>
      <c r="B73" s="1">
        <f t="shared" si="5"/>
        <v>1000</v>
      </c>
    </row>
    <row r="74" spans="1:2" x14ac:dyDescent="0.3">
      <c r="A74" s="1">
        <f t="shared" si="6"/>
        <v>300</v>
      </c>
      <c r="B74" s="1">
        <f t="shared" si="5"/>
        <v>1.22514845490862E-12</v>
      </c>
    </row>
    <row r="75" spans="1:2" x14ac:dyDescent="0.3">
      <c r="A75" s="1">
        <f t="shared" si="6"/>
        <v>310</v>
      </c>
      <c r="B75" s="1">
        <f t="shared" si="5"/>
        <v>-999.99999999999784</v>
      </c>
    </row>
    <row r="76" spans="1:2" x14ac:dyDescent="0.3">
      <c r="A76" s="1">
        <f t="shared" si="6"/>
        <v>320</v>
      </c>
      <c r="B76" s="1">
        <f t="shared" si="5"/>
        <v>-1732.0508075688754</v>
      </c>
    </row>
    <row r="77" spans="1:2" x14ac:dyDescent="0.3">
      <c r="A77" s="1">
        <f t="shared" si="6"/>
        <v>330</v>
      </c>
      <c r="B77" s="1">
        <f t="shared" si="5"/>
        <v>-2000</v>
      </c>
    </row>
    <row r="78" spans="1:2" x14ac:dyDescent="0.3">
      <c r="A78" s="1">
        <f t="shared" si="6"/>
        <v>340</v>
      </c>
      <c r="B78" s="1">
        <f t="shared" si="5"/>
        <v>-1732.0508075688767</v>
      </c>
    </row>
    <row r="79" spans="1:2" x14ac:dyDescent="0.3">
      <c r="A79" s="1">
        <f t="shared" si="6"/>
        <v>350</v>
      </c>
      <c r="B79" s="1">
        <f t="shared" si="5"/>
        <v>-1000.0000000000002</v>
      </c>
    </row>
    <row r="80" spans="1:2" x14ac:dyDescent="0.3">
      <c r="A80" s="1">
        <f t="shared" si="6"/>
        <v>360</v>
      </c>
      <c r="B80" s="1">
        <f t="shared" si="5"/>
        <v>-1.470178145890344E-12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8"/>
  <sheetViews>
    <sheetView topLeftCell="A46" zoomScaleNormal="100" workbookViewId="0">
      <selection activeCell="L65" sqref="L65"/>
    </sheetView>
  </sheetViews>
  <sheetFormatPr defaultRowHeight="14.4" x14ac:dyDescent="0.3"/>
  <cols>
    <col min="1" max="1" width="5.88671875" customWidth="1"/>
    <col min="2" max="2" width="13.88671875" customWidth="1"/>
    <col min="3" max="3" width="13.33203125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4">
        <v>1</v>
      </c>
      <c r="B2" s="9">
        <f>(SIN(0.5*PI()*A2)+A2^(1/5))/(SQRT(ABS(COS(PI()*A2))*EXP(SQRT(A2))))</f>
        <v>1.2130613194252668</v>
      </c>
    </row>
    <row r="3" spans="1:2" x14ac:dyDescent="0.3">
      <c r="A3" s="4">
        <f>A2+0.2</f>
        <v>1.2</v>
      </c>
      <c r="B3" s="9">
        <f t="shared" ref="B3:B22" si="0">(SIN(0.5*PI()*A3)+A3^(1/5))/(SQRT(ABS(COS(PI()*A3))*EXP(SQRT(A3))))</f>
        <v>1.2782241239980014</v>
      </c>
    </row>
    <row r="4" spans="1:2" x14ac:dyDescent="0.3">
      <c r="A4" s="4">
        <f t="shared" ref="A4:A22" si="1">A3+0.2</f>
        <v>1.4</v>
      </c>
      <c r="B4" s="9">
        <f t="shared" si="0"/>
        <v>1.8703263089068849</v>
      </c>
    </row>
    <row r="5" spans="1:2" x14ac:dyDescent="0.3">
      <c r="A5" s="4">
        <f t="shared" si="1"/>
        <v>1.5999999999999999</v>
      </c>
      <c r="B5" s="9">
        <f t="shared" si="0"/>
        <v>1.6116973971054209</v>
      </c>
    </row>
    <row r="6" spans="1:2" x14ac:dyDescent="0.3">
      <c r="A6" s="4">
        <f t="shared" si="1"/>
        <v>1.7999999999999998</v>
      </c>
      <c r="B6" s="9">
        <f t="shared" si="0"/>
        <v>0.81501384027058088</v>
      </c>
    </row>
    <row r="7" spans="1:2" x14ac:dyDescent="0.3">
      <c r="A7" s="4">
        <f t="shared" si="1"/>
        <v>1.9999999999999998</v>
      </c>
      <c r="B7" s="9">
        <f t="shared" si="0"/>
        <v>0.56638719470625309</v>
      </c>
    </row>
    <row r="8" spans="1:2" x14ac:dyDescent="0.3">
      <c r="A8" s="4">
        <f t="shared" si="1"/>
        <v>2.1999999999999997</v>
      </c>
      <c r="B8" s="9">
        <f t="shared" si="0"/>
        <v>0.45639425730400102</v>
      </c>
    </row>
    <row r="9" spans="1:2" x14ac:dyDescent="0.3">
      <c r="A9" s="4">
        <f t="shared" si="1"/>
        <v>2.4</v>
      </c>
      <c r="B9" s="9">
        <f t="shared" si="0"/>
        <v>0.50042074828672722</v>
      </c>
    </row>
    <row r="10" spans="1:2" x14ac:dyDescent="0.3">
      <c r="A10" s="4">
        <f t="shared" si="1"/>
        <v>2.6</v>
      </c>
      <c r="B10" s="9">
        <f t="shared" si="0"/>
        <v>0.32257198818786231</v>
      </c>
    </row>
    <row r="11" spans="1:2" x14ac:dyDescent="0.3">
      <c r="A11" s="4">
        <f t="shared" si="1"/>
        <v>2.8000000000000003</v>
      </c>
      <c r="B11" s="9">
        <f t="shared" si="0"/>
        <v>0.13368686983466904</v>
      </c>
    </row>
    <row r="12" spans="1:2" x14ac:dyDescent="0.3">
      <c r="A12" s="4">
        <f t="shared" si="1"/>
        <v>3.0000000000000004</v>
      </c>
      <c r="B12" s="9">
        <f t="shared" si="0"/>
        <v>0.10335935422338102</v>
      </c>
    </row>
    <row r="13" spans="1:2" x14ac:dyDescent="0.3">
      <c r="A13" s="4">
        <f>A12+0.2</f>
        <v>3.2000000000000006</v>
      </c>
      <c r="B13" s="9">
        <f t="shared" si="0"/>
        <v>0.14129886519268595</v>
      </c>
    </row>
    <row r="14" spans="1:2" x14ac:dyDescent="0.3">
      <c r="A14" s="4">
        <f t="shared" si="1"/>
        <v>3.4000000000000008</v>
      </c>
      <c r="B14" s="9">
        <f t="shared" si="0"/>
        <v>0.3350621094655527</v>
      </c>
    </row>
    <row r="15" spans="1:2" x14ac:dyDescent="0.3">
      <c r="A15" s="4">
        <f t="shared" si="1"/>
        <v>3.600000000000001</v>
      </c>
      <c r="B15" s="9">
        <f t="shared" si="0"/>
        <v>0.49057150477197653</v>
      </c>
    </row>
    <row r="16" spans="1:2" x14ac:dyDescent="0.3">
      <c r="A16" s="4">
        <f t="shared" si="1"/>
        <v>3.8000000000000012</v>
      </c>
      <c r="B16" s="9">
        <f t="shared" si="0"/>
        <v>0.41824308851005737</v>
      </c>
    </row>
    <row r="17" spans="1:3" x14ac:dyDescent="0.3">
      <c r="A17" s="4">
        <f t="shared" si="1"/>
        <v>4.0000000000000009</v>
      </c>
      <c r="B17" s="9">
        <f t="shared" si="0"/>
        <v>0.48541983283643031</v>
      </c>
    </row>
    <row r="18" spans="1:3" x14ac:dyDescent="0.3">
      <c r="A18" s="4">
        <f>A17+0.2</f>
        <v>4.2000000000000011</v>
      </c>
      <c r="B18" s="9">
        <f t="shared" si="0"/>
        <v>0.65498756052008167</v>
      </c>
    </row>
    <row r="19" spans="1:3" x14ac:dyDescent="0.3">
      <c r="A19" s="4">
        <f t="shared" si="1"/>
        <v>4.4000000000000012</v>
      </c>
      <c r="B19" s="9">
        <f t="shared" si="0"/>
        <v>1.2180873479754482</v>
      </c>
    </row>
    <row r="20" spans="1:3" x14ac:dyDescent="0.3">
      <c r="A20" s="4">
        <f t="shared" si="1"/>
        <v>4.6000000000000014</v>
      </c>
      <c r="B20" s="9">
        <f t="shared" si="0"/>
        <v>1.3332881319813195</v>
      </c>
    </row>
    <row r="21" spans="1:3" x14ac:dyDescent="0.3">
      <c r="A21" s="4">
        <f t="shared" si="1"/>
        <v>4.8000000000000016</v>
      </c>
      <c r="B21" s="9">
        <f t="shared" si="0"/>
        <v>0.86234768252957583</v>
      </c>
    </row>
    <row r="22" spans="1:3" x14ac:dyDescent="0.3">
      <c r="A22" s="4">
        <f t="shared" si="1"/>
        <v>5.0000000000000018</v>
      </c>
      <c r="B22" s="9">
        <f t="shared" si="0"/>
        <v>0.77798573134969728</v>
      </c>
    </row>
    <row r="23" spans="1:3" x14ac:dyDescent="0.3">
      <c r="A23" s="8"/>
    </row>
    <row r="26" spans="1:3" x14ac:dyDescent="0.3">
      <c r="A26" s="5" t="s">
        <v>0</v>
      </c>
      <c r="B26" s="5" t="s">
        <v>2</v>
      </c>
      <c r="C26" s="5" t="s">
        <v>3</v>
      </c>
    </row>
    <row r="27" spans="1:3" x14ac:dyDescent="0.3">
      <c r="A27" s="4">
        <v>-1</v>
      </c>
      <c r="B27" s="2">
        <f>SQRT(4-4*A27^2)</f>
        <v>0</v>
      </c>
      <c r="C27" s="2">
        <f>-B27</f>
        <v>0</v>
      </c>
    </row>
    <row r="28" spans="1:3" x14ac:dyDescent="0.3">
      <c r="A28" s="4">
        <f>A27+0.1</f>
        <v>-0.9</v>
      </c>
      <c r="B28" s="2">
        <f t="shared" ref="B28:B47" si="2">SQRT(4-4*A28^2)</f>
        <v>0.87177978870813455</v>
      </c>
      <c r="C28" s="2">
        <f t="shared" ref="C28:C47" si="3">-B28</f>
        <v>-0.87177978870813455</v>
      </c>
    </row>
    <row r="29" spans="1:3" x14ac:dyDescent="0.3">
      <c r="A29" s="4">
        <f t="shared" ref="A29:A46" si="4">A28+0.1</f>
        <v>-0.8</v>
      </c>
      <c r="B29" s="2">
        <f t="shared" si="2"/>
        <v>1.1999999999999997</v>
      </c>
      <c r="C29" s="2">
        <f t="shared" si="3"/>
        <v>-1.1999999999999997</v>
      </c>
    </row>
    <row r="30" spans="1:3" x14ac:dyDescent="0.3">
      <c r="A30" s="4">
        <f t="shared" si="4"/>
        <v>-0.70000000000000007</v>
      </c>
      <c r="B30" s="2">
        <f t="shared" si="2"/>
        <v>1.42828568570857</v>
      </c>
      <c r="C30" s="2">
        <f t="shared" si="3"/>
        <v>-1.42828568570857</v>
      </c>
    </row>
    <row r="31" spans="1:3" x14ac:dyDescent="0.3">
      <c r="A31" s="4">
        <f t="shared" si="4"/>
        <v>-0.60000000000000009</v>
      </c>
      <c r="B31" s="2">
        <f t="shared" si="2"/>
        <v>1.5999999999999999</v>
      </c>
      <c r="C31" s="2">
        <f t="shared" si="3"/>
        <v>-1.5999999999999999</v>
      </c>
    </row>
    <row r="32" spans="1:3" x14ac:dyDescent="0.3">
      <c r="A32" s="4">
        <f t="shared" si="4"/>
        <v>-0.50000000000000011</v>
      </c>
      <c r="B32" s="2">
        <f t="shared" si="2"/>
        <v>1.7320508075688772</v>
      </c>
      <c r="C32" s="2">
        <f t="shared" si="3"/>
        <v>-1.7320508075688772</v>
      </c>
    </row>
    <row r="33" spans="1:3" x14ac:dyDescent="0.3">
      <c r="A33" s="4">
        <f t="shared" si="4"/>
        <v>-0.40000000000000013</v>
      </c>
      <c r="B33" s="2">
        <f t="shared" si="2"/>
        <v>1.8330302779823358</v>
      </c>
      <c r="C33" s="2">
        <f t="shared" si="3"/>
        <v>-1.8330302779823358</v>
      </c>
    </row>
    <row r="34" spans="1:3" x14ac:dyDescent="0.3">
      <c r="A34" s="4">
        <f t="shared" si="4"/>
        <v>-0.30000000000000016</v>
      </c>
      <c r="B34" s="2">
        <f t="shared" si="2"/>
        <v>1.9078784028338913</v>
      </c>
      <c r="C34" s="2">
        <f t="shared" si="3"/>
        <v>-1.9078784028338913</v>
      </c>
    </row>
    <row r="35" spans="1:3" x14ac:dyDescent="0.3">
      <c r="A35" s="4">
        <f t="shared" si="4"/>
        <v>-0.20000000000000015</v>
      </c>
      <c r="B35" s="2">
        <f t="shared" si="2"/>
        <v>1.9595917942265424</v>
      </c>
      <c r="C35" s="2">
        <f t="shared" si="3"/>
        <v>-1.9595917942265424</v>
      </c>
    </row>
    <row r="36" spans="1:3" x14ac:dyDescent="0.3">
      <c r="A36" s="4">
        <f t="shared" si="4"/>
        <v>-0.10000000000000014</v>
      </c>
      <c r="B36" s="2">
        <f t="shared" si="2"/>
        <v>1.9899748742132399</v>
      </c>
      <c r="C36" s="2">
        <f t="shared" si="3"/>
        <v>-1.9899748742132399</v>
      </c>
    </row>
    <row r="37" spans="1:3" x14ac:dyDescent="0.3">
      <c r="A37" s="4">
        <f t="shared" si="4"/>
        <v>-1.3877787807814457E-16</v>
      </c>
      <c r="B37" s="2">
        <f t="shared" si="2"/>
        <v>2</v>
      </c>
      <c r="C37" s="2">
        <f t="shared" si="3"/>
        <v>-2</v>
      </c>
    </row>
    <row r="38" spans="1:3" x14ac:dyDescent="0.3">
      <c r="A38" s="4">
        <f t="shared" si="4"/>
        <v>9.9999999999999867E-2</v>
      </c>
      <c r="B38" s="2">
        <f t="shared" si="2"/>
        <v>1.9899748742132399</v>
      </c>
      <c r="C38" s="2">
        <f t="shared" si="3"/>
        <v>-1.9899748742132399</v>
      </c>
    </row>
    <row r="39" spans="1:3" x14ac:dyDescent="0.3">
      <c r="A39" s="4">
        <f t="shared" si="4"/>
        <v>0.19999999999999987</v>
      </c>
      <c r="B39" s="2">
        <f t="shared" si="2"/>
        <v>1.9595917942265426</v>
      </c>
      <c r="C39" s="2">
        <f t="shared" si="3"/>
        <v>-1.9595917942265426</v>
      </c>
    </row>
    <row r="40" spans="1:3" x14ac:dyDescent="0.3">
      <c r="A40" s="4">
        <f>A39+0.1</f>
        <v>0.29999999999999988</v>
      </c>
      <c r="B40" s="2">
        <f t="shared" si="2"/>
        <v>1.9078784028338913</v>
      </c>
      <c r="C40" s="2">
        <f t="shared" si="3"/>
        <v>-1.9078784028338913</v>
      </c>
    </row>
    <row r="41" spans="1:3" x14ac:dyDescent="0.3">
      <c r="A41" s="4">
        <f t="shared" si="4"/>
        <v>0.39999999999999991</v>
      </c>
      <c r="B41" s="2">
        <f t="shared" si="2"/>
        <v>1.8330302779823362</v>
      </c>
      <c r="C41" s="2">
        <f t="shared" si="3"/>
        <v>-1.8330302779823362</v>
      </c>
    </row>
    <row r="42" spans="1:3" x14ac:dyDescent="0.3">
      <c r="A42" s="4">
        <f t="shared" si="4"/>
        <v>0.49999999999999989</v>
      </c>
      <c r="B42" s="2">
        <f t="shared" si="2"/>
        <v>1.7320508075688774</v>
      </c>
      <c r="C42" s="2">
        <f t="shared" si="3"/>
        <v>-1.7320508075688774</v>
      </c>
    </row>
    <row r="43" spans="1:3" x14ac:dyDescent="0.3">
      <c r="A43" s="4">
        <f>A42+0.1</f>
        <v>0.59999999999999987</v>
      </c>
      <c r="B43" s="2">
        <f t="shared" si="2"/>
        <v>1.6</v>
      </c>
      <c r="C43" s="2">
        <f t="shared" si="3"/>
        <v>-1.6</v>
      </c>
    </row>
    <row r="44" spans="1:3" x14ac:dyDescent="0.3">
      <c r="A44" s="4">
        <f t="shared" si="4"/>
        <v>0.69999999999999984</v>
      </c>
      <c r="B44" s="2">
        <f t="shared" si="2"/>
        <v>1.4282856857085704</v>
      </c>
      <c r="C44" s="2">
        <f t="shared" si="3"/>
        <v>-1.4282856857085704</v>
      </c>
    </row>
    <row r="45" spans="1:3" x14ac:dyDescent="0.3">
      <c r="A45" s="4">
        <f t="shared" si="4"/>
        <v>0.79999999999999982</v>
      </c>
      <c r="B45" s="2">
        <f t="shared" si="2"/>
        <v>1.2000000000000006</v>
      </c>
      <c r="C45" s="2">
        <f t="shared" si="3"/>
        <v>-1.2000000000000006</v>
      </c>
    </row>
    <row r="46" spans="1:3" x14ac:dyDescent="0.3">
      <c r="A46" s="4">
        <f t="shared" si="4"/>
        <v>0.8999999999999998</v>
      </c>
      <c r="B46" s="2">
        <f t="shared" si="2"/>
        <v>0.87177978870813566</v>
      </c>
      <c r="C46" s="2">
        <f t="shared" si="3"/>
        <v>-0.87177978870813566</v>
      </c>
    </row>
    <row r="47" spans="1:3" x14ac:dyDescent="0.3">
      <c r="A47" s="4">
        <f>A46+0.1</f>
        <v>0.99999999999999978</v>
      </c>
      <c r="B47" s="2">
        <f t="shared" si="2"/>
        <v>4.2146848510894035E-8</v>
      </c>
      <c r="C47" s="2">
        <f t="shared" si="3"/>
        <v>-4.2146848510894035E-8</v>
      </c>
    </row>
    <row r="51" spans="1:4" x14ac:dyDescent="0.3">
      <c r="A51" s="6" t="s">
        <v>6</v>
      </c>
      <c r="B51" s="3" t="s">
        <v>5</v>
      </c>
      <c r="C51" s="3" t="s">
        <v>4</v>
      </c>
      <c r="D51" s="5">
        <v>2000</v>
      </c>
    </row>
    <row r="52" spans="1:4" x14ac:dyDescent="0.3">
      <c r="A52" s="1">
        <v>0</v>
      </c>
      <c r="B52" s="2">
        <f>1-COS(2*RADIANS(A52))</f>
        <v>0</v>
      </c>
    </row>
    <row r="53" spans="1:4" x14ac:dyDescent="0.3">
      <c r="A53" s="1">
        <f>A52+10</f>
        <v>10</v>
      </c>
      <c r="B53" s="2">
        <f t="shared" ref="B53:B88" si="5">1-COS(2*RADIANS(A53))</f>
        <v>6.0307379214091572E-2</v>
      </c>
    </row>
    <row r="54" spans="1:4" x14ac:dyDescent="0.3">
      <c r="A54" s="1">
        <f t="shared" ref="A54:A88" si="6">A53+10</f>
        <v>20</v>
      </c>
      <c r="B54" s="2">
        <f t="shared" si="5"/>
        <v>0.23395555688102199</v>
      </c>
    </row>
    <row r="55" spans="1:4" x14ac:dyDescent="0.3">
      <c r="A55" s="1">
        <f t="shared" si="6"/>
        <v>30</v>
      </c>
      <c r="B55" s="2">
        <f t="shared" si="5"/>
        <v>0.49999999999999989</v>
      </c>
    </row>
    <row r="56" spans="1:4" x14ac:dyDescent="0.3">
      <c r="A56" s="1">
        <f t="shared" si="6"/>
        <v>40</v>
      </c>
      <c r="B56" s="2">
        <f t="shared" si="5"/>
        <v>0.82635182233306959</v>
      </c>
    </row>
    <row r="57" spans="1:4" x14ac:dyDescent="0.3">
      <c r="A57" s="1">
        <f t="shared" si="6"/>
        <v>50</v>
      </c>
      <c r="B57" s="2">
        <f t="shared" si="5"/>
        <v>1.1736481776669303</v>
      </c>
    </row>
    <row r="58" spans="1:4" x14ac:dyDescent="0.3">
      <c r="A58" s="1">
        <f t="shared" si="6"/>
        <v>60</v>
      </c>
      <c r="B58" s="2">
        <f t="shared" si="5"/>
        <v>1.4999999999999998</v>
      </c>
    </row>
    <row r="59" spans="1:4" x14ac:dyDescent="0.3">
      <c r="A59" s="1">
        <f t="shared" si="6"/>
        <v>70</v>
      </c>
      <c r="B59" s="2">
        <f t="shared" si="5"/>
        <v>1.7660444431189779</v>
      </c>
    </row>
    <row r="60" spans="1:4" x14ac:dyDescent="0.3">
      <c r="A60" s="1">
        <f t="shared" si="6"/>
        <v>80</v>
      </c>
      <c r="B60" s="2">
        <f t="shared" si="5"/>
        <v>1.9396926207859084</v>
      </c>
    </row>
    <row r="61" spans="1:4" x14ac:dyDescent="0.3">
      <c r="A61" s="1">
        <f t="shared" si="6"/>
        <v>90</v>
      </c>
      <c r="B61" s="2">
        <f t="shared" si="5"/>
        <v>2</v>
      </c>
    </row>
    <row r="62" spans="1:4" x14ac:dyDescent="0.3">
      <c r="A62" s="1">
        <f t="shared" si="6"/>
        <v>100</v>
      </c>
      <c r="B62" s="2">
        <f t="shared" si="5"/>
        <v>1.9396926207859084</v>
      </c>
    </row>
    <row r="63" spans="1:4" x14ac:dyDescent="0.3">
      <c r="A63" s="1">
        <f t="shared" si="6"/>
        <v>110</v>
      </c>
      <c r="B63" s="2">
        <f t="shared" si="5"/>
        <v>1.7660444431189779</v>
      </c>
    </row>
    <row r="64" spans="1:4" x14ac:dyDescent="0.3">
      <c r="A64" s="1">
        <f t="shared" si="6"/>
        <v>120</v>
      </c>
      <c r="B64" s="2">
        <f t="shared" si="5"/>
        <v>1.5000000000000004</v>
      </c>
    </row>
    <row r="65" spans="1:2" x14ac:dyDescent="0.3">
      <c r="A65" s="1">
        <f t="shared" si="6"/>
        <v>130</v>
      </c>
      <c r="B65" s="2">
        <f t="shared" si="5"/>
        <v>1.1736481776669303</v>
      </c>
    </row>
    <row r="66" spans="1:2" x14ac:dyDescent="0.3">
      <c r="A66" s="1">
        <f t="shared" si="6"/>
        <v>140</v>
      </c>
      <c r="B66" s="2">
        <f t="shared" si="5"/>
        <v>0.82635182233307003</v>
      </c>
    </row>
    <row r="67" spans="1:2" x14ac:dyDescent="0.3">
      <c r="A67" s="1">
        <f t="shared" si="6"/>
        <v>150</v>
      </c>
      <c r="B67" s="2">
        <f t="shared" si="5"/>
        <v>0.49999999999999989</v>
      </c>
    </row>
    <row r="68" spans="1:2" x14ac:dyDescent="0.3">
      <c r="A68" s="1">
        <f t="shared" si="6"/>
        <v>160</v>
      </c>
      <c r="B68" s="2">
        <f t="shared" si="5"/>
        <v>0.23395555688102221</v>
      </c>
    </row>
    <row r="69" spans="1:2" x14ac:dyDescent="0.3">
      <c r="A69" s="1">
        <f t="shared" si="6"/>
        <v>170</v>
      </c>
      <c r="B69" s="2">
        <f t="shared" si="5"/>
        <v>6.0307379214091572E-2</v>
      </c>
    </row>
    <row r="70" spans="1:2" x14ac:dyDescent="0.3">
      <c r="A70" s="1">
        <f t="shared" si="6"/>
        <v>180</v>
      </c>
      <c r="B70" s="2">
        <f t="shared" si="5"/>
        <v>0</v>
      </c>
    </row>
    <row r="71" spans="1:2" x14ac:dyDescent="0.3">
      <c r="A71" s="1">
        <f t="shared" si="6"/>
        <v>190</v>
      </c>
      <c r="B71" s="2">
        <f t="shared" si="5"/>
        <v>6.0307379214091683E-2</v>
      </c>
    </row>
    <row r="72" spans="1:2" x14ac:dyDescent="0.3">
      <c r="A72" s="1">
        <f t="shared" si="6"/>
        <v>200</v>
      </c>
      <c r="B72" s="2">
        <f t="shared" si="5"/>
        <v>0.23395555688102188</v>
      </c>
    </row>
    <row r="73" spans="1:2" x14ac:dyDescent="0.3">
      <c r="A73" s="1">
        <f t="shared" si="6"/>
        <v>210</v>
      </c>
      <c r="B73" s="2">
        <f t="shared" si="5"/>
        <v>0.50000000000000022</v>
      </c>
    </row>
    <row r="74" spans="1:2" x14ac:dyDescent="0.3">
      <c r="A74" s="1">
        <f t="shared" si="6"/>
        <v>220</v>
      </c>
      <c r="B74" s="2">
        <f t="shared" si="5"/>
        <v>0.82635182233306959</v>
      </c>
    </row>
    <row r="75" spans="1:2" x14ac:dyDescent="0.3">
      <c r="A75" s="1">
        <f t="shared" si="6"/>
        <v>230</v>
      </c>
      <c r="B75" s="2">
        <f t="shared" si="5"/>
        <v>1.1736481776669299</v>
      </c>
    </row>
    <row r="76" spans="1:2" x14ac:dyDescent="0.3">
      <c r="A76" s="1">
        <f t="shared" si="6"/>
        <v>240</v>
      </c>
      <c r="B76" s="2">
        <f t="shared" si="5"/>
        <v>1.4999999999999991</v>
      </c>
    </row>
    <row r="77" spans="1:2" x14ac:dyDescent="0.3">
      <c r="A77" s="1">
        <f t="shared" si="6"/>
        <v>250</v>
      </c>
      <c r="B77" s="2">
        <f t="shared" si="5"/>
        <v>1.7660444431189783</v>
      </c>
    </row>
    <row r="78" spans="1:2" x14ac:dyDescent="0.3">
      <c r="A78" s="1">
        <f t="shared" si="6"/>
        <v>260</v>
      </c>
      <c r="B78" s="2">
        <f t="shared" si="5"/>
        <v>1.9396926207859084</v>
      </c>
    </row>
    <row r="79" spans="1:2" x14ac:dyDescent="0.3">
      <c r="A79" s="1">
        <f t="shared" si="6"/>
        <v>270</v>
      </c>
      <c r="B79" s="2">
        <f t="shared" si="5"/>
        <v>2</v>
      </c>
    </row>
    <row r="80" spans="1:2" x14ac:dyDescent="0.3">
      <c r="A80" s="1">
        <f t="shared" si="6"/>
        <v>280</v>
      </c>
      <c r="B80" s="2">
        <f t="shared" si="5"/>
        <v>1.9396926207859086</v>
      </c>
    </row>
    <row r="81" spans="1:2" x14ac:dyDescent="0.3">
      <c r="A81" s="1">
        <f t="shared" si="6"/>
        <v>290</v>
      </c>
      <c r="B81" s="2">
        <f t="shared" si="5"/>
        <v>1.7660444431189777</v>
      </c>
    </row>
    <row r="82" spans="1:2" x14ac:dyDescent="0.3">
      <c r="A82" s="1">
        <f t="shared" si="6"/>
        <v>300</v>
      </c>
      <c r="B82" s="2">
        <f t="shared" si="5"/>
        <v>1.4999999999999998</v>
      </c>
    </row>
    <row r="83" spans="1:2" x14ac:dyDescent="0.3">
      <c r="A83" s="1">
        <f t="shared" si="6"/>
        <v>310</v>
      </c>
      <c r="B83" s="2">
        <f t="shared" si="5"/>
        <v>1.1736481776669305</v>
      </c>
    </row>
    <row r="84" spans="1:2" x14ac:dyDescent="0.3">
      <c r="A84" s="1">
        <f t="shared" si="6"/>
        <v>320</v>
      </c>
      <c r="B84" s="2">
        <f t="shared" si="5"/>
        <v>0.82635182233307025</v>
      </c>
    </row>
    <row r="85" spans="1:2" x14ac:dyDescent="0.3">
      <c r="A85" s="1">
        <f t="shared" si="6"/>
        <v>330</v>
      </c>
      <c r="B85" s="2">
        <f t="shared" si="5"/>
        <v>0.50000000000000089</v>
      </c>
    </row>
    <row r="86" spans="1:2" x14ac:dyDescent="0.3">
      <c r="A86" s="1">
        <f t="shared" si="6"/>
        <v>340</v>
      </c>
      <c r="B86" s="2">
        <f t="shared" si="5"/>
        <v>0.23395555688102176</v>
      </c>
    </row>
    <row r="87" spans="1:2" x14ac:dyDescent="0.3">
      <c r="A87" s="1">
        <f t="shared" si="6"/>
        <v>350</v>
      </c>
      <c r="B87" s="2">
        <f t="shared" si="5"/>
        <v>6.0307379214091683E-2</v>
      </c>
    </row>
    <row r="88" spans="1:2" x14ac:dyDescent="0.3">
      <c r="A88" s="1">
        <f t="shared" si="6"/>
        <v>360</v>
      </c>
      <c r="B88" s="2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F41"/>
  <sheetViews>
    <sheetView tabSelected="1" workbookViewId="0">
      <selection activeCell="O11" sqref="O11"/>
    </sheetView>
  </sheetViews>
  <sheetFormatPr defaultRowHeight="14.4" x14ac:dyDescent="0.3"/>
  <cols>
    <col min="5" max="5" width="13.109375" customWidth="1"/>
    <col min="6" max="6" width="11.77734375" customWidth="1"/>
  </cols>
  <sheetData>
    <row r="8" spans="1:6" x14ac:dyDescent="0.3">
      <c r="A8" s="5" t="s">
        <v>7</v>
      </c>
      <c r="B8" s="5" t="s">
        <v>8</v>
      </c>
      <c r="C8" s="5" t="s">
        <v>9</v>
      </c>
      <c r="D8" s="7"/>
      <c r="E8" s="5" t="s">
        <v>0</v>
      </c>
      <c r="F8" s="5" t="s">
        <v>1</v>
      </c>
    </row>
    <row r="9" spans="1:6" x14ac:dyDescent="0.3">
      <c r="A9" s="2">
        <v>0</v>
      </c>
      <c r="B9" s="10">
        <v>8</v>
      </c>
      <c r="C9" s="10">
        <v>4</v>
      </c>
      <c r="E9" s="2">
        <f>$B$9*(COS(A9)-(COS($C$9*A9)/$C$9))</f>
        <v>6</v>
      </c>
      <c r="F9" s="2">
        <f>$B$9*(SIN(A9)-(SIN($C$9*A9)/$C$9))</f>
        <v>0</v>
      </c>
    </row>
    <row r="10" spans="1:6" x14ac:dyDescent="0.3">
      <c r="A10" s="2">
        <f>A9+(PI()/16)</f>
        <v>0.19634954084936207</v>
      </c>
      <c r="E10" s="2">
        <f t="shared" ref="E10:E41" si="0">$B$9*(COS(A10)-(COS($C$9*A10)/$C$9))</f>
        <v>6.4320686808527485</v>
      </c>
      <c r="F10" s="2">
        <f t="shared" ref="F10:F41" si="1">$B$9*(SIN(A10)-(SIN($C$9*A10)/$C$9))</f>
        <v>0.14650901375593106</v>
      </c>
    </row>
    <row r="11" spans="1:6" x14ac:dyDescent="0.3">
      <c r="A11" s="2">
        <f t="shared" ref="A11:A41" si="2">A10+(PI()/16)</f>
        <v>0.39269908169872414</v>
      </c>
      <c r="E11" s="2">
        <f t="shared" si="0"/>
        <v>7.3910362600902939</v>
      </c>
      <c r="F11" s="2">
        <f t="shared" si="1"/>
        <v>1.0614674589207183</v>
      </c>
    </row>
    <row r="12" spans="1:6" x14ac:dyDescent="0.3">
      <c r="A12" s="2">
        <f t="shared" si="2"/>
        <v>0.58904862254808621</v>
      </c>
      <c r="E12" s="2">
        <f t="shared" si="0"/>
        <v>8.0659704607934568</v>
      </c>
      <c r="F12" s="2">
        <f t="shared" si="1"/>
        <v>3.0303483017837225</v>
      </c>
    </row>
    <row r="13" spans="1:6" x14ac:dyDescent="0.3">
      <c r="A13" s="2">
        <f t="shared" si="2"/>
        <v>0.78539816339744828</v>
      </c>
      <c r="E13" s="2">
        <f t="shared" si="0"/>
        <v>7.6568542494923806</v>
      </c>
      <c r="F13" s="2">
        <f t="shared" si="1"/>
        <v>5.6568542494923797</v>
      </c>
    </row>
    <row r="14" spans="1:6" x14ac:dyDescent="0.3">
      <c r="A14" s="2">
        <f t="shared" si="2"/>
        <v>0.98174770424681035</v>
      </c>
      <c r="E14" s="2">
        <f t="shared" si="0"/>
        <v>5.8587754265299132</v>
      </c>
      <c r="F14" s="2">
        <f t="shared" si="1"/>
        <v>8.0659704607934568</v>
      </c>
    </row>
    <row r="15" spans="1:6" x14ac:dyDescent="0.3">
      <c r="A15" s="2">
        <f t="shared" si="2"/>
        <v>1.1780972450961724</v>
      </c>
      <c r="E15" s="2">
        <f t="shared" si="0"/>
        <v>3.0614674589207191</v>
      </c>
      <c r="F15" s="2">
        <f t="shared" si="1"/>
        <v>9.3910362600902939</v>
      </c>
    </row>
    <row r="16" spans="1:6" x14ac:dyDescent="0.3">
      <c r="A16" s="2">
        <f t="shared" si="2"/>
        <v>1.3744467859455345</v>
      </c>
      <c r="E16" s="2">
        <f t="shared" si="0"/>
        <v>0.14650901375593195</v>
      </c>
      <c r="F16" s="2">
        <f t="shared" si="1"/>
        <v>9.2604958055989393</v>
      </c>
    </row>
    <row r="17" spans="1:6" x14ac:dyDescent="0.3">
      <c r="A17" s="2">
        <f t="shared" si="2"/>
        <v>1.5707963267948966</v>
      </c>
      <c r="E17" s="2">
        <f t="shared" si="0"/>
        <v>-1.9999999999999996</v>
      </c>
      <c r="F17" s="2">
        <f t="shared" si="1"/>
        <v>8</v>
      </c>
    </row>
    <row r="18" spans="1:6" x14ac:dyDescent="0.3">
      <c r="A18" s="2">
        <f t="shared" si="2"/>
        <v>1.7671458676442586</v>
      </c>
      <c r="E18" s="2">
        <f t="shared" si="0"/>
        <v>-2.9749361385021209</v>
      </c>
      <c r="F18" s="2">
        <f t="shared" si="1"/>
        <v>6.4320686808527485</v>
      </c>
    </row>
    <row r="19" spans="1:6" x14ac:dyDescent="0.3">
      <c r="A19" s="2">
        <f t="shared" si="2"/>
        <v>1.9634954084936207</v>
      </c>
      <c r="E19" s="2">
        <f t="shared" si="0"/>
        <v>-3.0614674589207183</v>
      </c>
      <c r="F19" s="2">
        <f t="shared" si="1"/>
        <v>5.3910362600902939</v>
      </c>
    </row>
    <row r="20" spans="1:6" x14ac:dyDescent="0.3">
      <c r="A20" s="2">
        <f t="shared" si="2"/>
        <v>2.1598449493429825</v>
      </c>
      <c r="E20" s="2">
        <f t="shared" si="0"/>
        <v>-3.0303483017837225</v>
      </c>
      <c r="F20" s="2">
        <f t="shared" si="1"/>
        <v>5.237543336047267</v>
      </c>
    </row>
    <row r="21" spans="1:6" x14ac:dyDescent="0.3">
      <c r="A21" s="2">
        <f t="shared" si="2"/>
        <v>2.3561944901923448</v>
      </c>
      <c r="E21" s="2">
        <f t="shared" si="0"/>
        <v>-3.6568542494923797</v>
      </c>
      <c r="F21" s="2">
        <f t="shared" si="1"/>
        <v>5.6568542494923797</v>
      </c>
    </row>
    <row r="22" spans="1:6" x14ac:dyDescent="0.3">
      <c r="A22" s="2">
        <f t="shared" si="2"/>
        <v>2.5525440310417071</v>
      </c>
      <c r="E22" s="2">
        <f t="shared" si="0"/>
        <v>-5.2375433360472687</v>
      </c>
      <c r="F22" s="2">
        <f t="shared" si="1"/>
        <v>5.8587754265299132</v>
      </c>
    </row>
    <row r="23" spans="1:6" x14ac:dyDescent="0.3">
      <c r="A23" s="2">
        <f t="shared" si="2"/>
        <v>2.7488935718910694</v>
      </c>
      <c r="E23" s="2">
        <f t="shared" si="0"/>
        <v>-7.3910362600902975</v>
      </c>
      <c r="F23" s="2">
        <f t="shared" si="1"/>
        <v>5.0614674589207151</v>
      </c>
    </row>
    <row r="24" spans="1:6" x14ac:dyDescent="0.3">
      <c r="A24" s="2">
        <f t="shared" si="2"/>
        <v>2.9452431127404317</v>
      </c>
      <c r="E24" s="2">
        <f t="shared" si="0"/>
        <v>-9.2604958055989428</v>
      </c>
      <c r="F24" s="2">
        <f t="shared" si="1"/>
        <v>2.9749361385021138</v>
      </c>
    </row>
    <row r="25" spans="1:6" x14ac:dyDescent="0.3">
      <c r="A25" s="2">
        <f t="shared" si="2"/>
        <v>3.141592653589794</v>
      </c>
      <c r="E25" s="2">
        <f t="shared" si="0"/>
        <v>-10</v>
      </c>
      <c r="F25" s="2">
        <f t="shared" si="1"/>
        <v>-1.2250617187348212E-14</v>
      </c>
    </row>
    <row r="26" spans="1:6" x14ac:dyDescent="0.3">
      <c r="A26" s="2">
        <f t="shared" si="2"/>
        <v>3.3379421944391563</v>
      </c>
      <c r="E26" s="2">
        <f t="shared" si="0"/>
        <v>-9.2604958055989322</v>
      </c>
      <c r="F26" s="2">
        <f t="shared" si="1"/>
        <v>-2.9749361385021347</v>
      </c>
    </row>
    <row r="27" spans="1:6" x14ac:dyDescent="0.3">
      <c r="A27" s="2">
        <f t="shared" si="2"/>
        <v>3.5342917352885186</v>
      </c>
      <c r="E27" s="2">
        <f t="shared" si="0"/>
        <v>-7.3910362600902806</v>
      </c>
      <c r="F27" s="2">
        <f t="shared" si="1"/>
        <v>-5.0614674589207276</v>
      </c>
    </row>
    <row r="28" spans="1:6" x14ac:dyDescent="0.3">
      <c r="A28" s="2">
        <f t="shared" si="2"/>
        <v>3.7306412761378809</v>
      </c>
      <c r="E28" s="2">
        <f t="shared" si="0"/>
        <v>-5.2375433360472528</v>
      </c>
      <c r="F28" s="2">
        <f t="shared" si="1"/>
        <v>-5.8587754265299141</v>
      </c>
    </row>
    <row r="29" spans="1:6" x14ac:dyDescent="0.3">
      <c r="A29" s="2">
        <f t="shared" si="2"/>
        <v>3.9269908169872432</v>
      </c>
      <c r="E29" s="2">
        <f t="shared" si="0"/>
        <v>-3.6568542494923708</v>
      </c>
      <c r="F29" s="2">
        <f t="shared" si="1"/>
        <v>-5.6568542494923761</v>
      </c>
    </row>
    <row r="30" spans="1:6" x14ac:dyDescent="0.3">
      <c r="A30" s="2">
        <f t="shared" si="2"/>
        <v>4.1233403578366055</v>
      </c>
      <c r="E30" s="2">
        <f t="shared" si="0"/>
        <v>-3.0303483017837212</v>
      </c>
      <c r="F30" s="2">
        <f t="shared" si="1"/>
        <v>-5.2375433360472643</v>
      </c>
    </row>
    <row r="31" spans="1:6" x14ac:dyDescent="0.3">
      <c r="A31" s="2">
        <f t="shared" si="2"/>
        <v>4.3196898986859678</v>
      </c>
      <c r="E31" s="2">
        <f t="shared" si="0"/>
        <v>-3.0614674589207196</v>
      </c>
      <c r="F31" s="2">
        <f t="shared" si="1"/>
        <v>-5.3910362600903001</v>
      </c>
    </row>
    <row r="32" spans="1:6" x14ac:dyDescent="0.3">
      <c r="A32" s="2">
        <f t="shared" si="2"/>
        <v>4.51603943953533</v>
      </c>
      <c r="E32" s="2">
        <f t="shared" si="0"/>
        <v>-2.974936138502116</v>
      </c>
      <c r="F32" s="2">
        <f t="shared" si="1"/>
        <v>-6.4320686808527645</v>
      </c>
    </row>
    <row r="33" spans="1:6" x14ac:dyDescent="0.3">
      <c r="A33" s="2">
        <f t="shared" si="2"/>
        <v>4.7123889803846923</v>
      </c>
      <c r="E33" s="2">
        <f t="shared" si="0"/>
        <v>-1.9999999999999802</v>
      </c>
      <c r="F33" s="2">
        <f t="shared" si="1"/>
        <v>-8.0000000000000195</v>
      </c>
    </row>
    <row r="34" spans="1:6" x14ac:dyDescent="0.3">
      <c r="A34" s="2">
        <f t="shared" si="2"/>
        <v>4.9087385212340546</v>
      </c>
      <c r="E34" s="2">
        <f t="shared" si="0"/>
        <v>0.14650901375596748</v>
      </c>
      <c r="F34" s="2">
        <f t="shared" si="1"/>
        <v>-9.2604958055989499</v>
      </c>
    </row>
    <row r="35" spans="1:6" x14ac:dyDescent="0.3">
      <c r="A35" s="2">
        <f t="shared" si="2"/>
        <v>5.1050880620834169</v>
      </c>
      <c r="E35" s="2">
        <f t="shared" si="0"/>
        <v>3.0614674589207627</v>
      </c>
      <c r="F35" s="2">
        <f t="shared" si="1"/>
        <v>-9.391036260090285</v>
      </c>
    </row>
    <row r="36" spans="1:6" x14ac:dyDescent="0.3">
      <c r="A36" s="2">
        <f t="shared" si="2"/>
        <v>5.3014376029327792</v>
      </c>
      <c r="E36" s="2">
        <f t="shared" si="0"/>
        <v>5.8587754265299514</v>
      </c>
      <c r="F36" s="2">
        <f t="shared" si="1"/>
        <v>-8.0659704607934248</v>
      </c>
    </row>
    <row r="37" spans="1:6" x14ac:dyDescent="0.3">
      <c r="A37" s="2">
        <f t="shared" si="2"/>
        <v>5.4977871437821415</v>
      </c>
      <c r="E37" s="2">
        <f t="shared" si="0"/>
        <v>7.6568542494923992</v>
      </c>
      <c r="F37" s="2">
        <f t="shared" si="1"/>
        <v>-5.6568542494923344</v>
      </c>
    </row>
    <row r="38" spans="1:6" x14ac:dyDescent="0.3">
      <c r="A38" s="2">
        <f t="shared" si="2"/>
        <v>5.6941366846315038</v>
      </c>
      <c r="E38" s="2">
        <f t="shared" si="0"/>
        <v>8.0659704607934533</v>
      </c>
      <c r="F38" s="2">
        <f t="shared" si="1"/>
        <v>-3.030348301783679</v>
      </c>
    </row>
    <row r="39" spans="1:6" x14ac:dyDescent="0.3">
      <c r="A39" s="2">
        <f t="shared" si="2"/>
        <v>5.8904862254808661</v>
      </c>
      <c r="E39" s="2">
        <f t="shared" si="0"/>
        <v>7.3910362600902753</v>
      </c>
      <c r="F39" s="2">
        <f t="shared" si="1"/>
        <v>-1.0614674589206903</v>
      </c>
    </row>
    <row r="40" spans="1:6" x14ac:dyDescent="0.3">
      <c r="A40" s="2">
        <f t="shared" si="2"/>
        <v>6.0868357663302284</v>
      </c>
      <c r="E40" s="2">
        <f t="shared" si="0"/>
        <v>6.4320686808527316</v>
      </c>
      <c r="F40" s="2">
        <f t="shared" si="1"/>
        <v>-0.1465090137559224</v>
      </c>
    </row>
    <row r="41" spans="1:6" x14ac:dyDescent="0.3">
      <c r="A41" s="2">
        <f t="shared" si="2"/>
        <v>6.2831853071795907</v>
      </c>
      <c r="E41" s="2">
        <f t="shared" si="0"/>
        <v>6</v>
      </c>
      <c r="F41" s="2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4"/>
  <sheetViews>
    <sheetView zoomScale="40" zoomScaleNormal="40" workbookViewId="0">
      <selection activeCell="AJ30" sqref="AJ30"/>
    </sheetView>
  </sheetViews>
  <sheetFormatPr defaultRowHeight="14.4" x14ac:dyDescent="0.3"/>
  <sheetData>
    <row r="1" spans="1:29" x14ac:dyDescent="0.3">
      <c r="A1" s="25" t="s">
        <v>10</v>
      </c>
      <c r="B1" s="25" t="s">
        <v>2</v>
      </c>
      <c r="C1" s="25" t="s">
        <v>3</v>
      </c>
      <c r="D1" s="23" t="s">
        <v>11</v>
      </c>
      <c r="E1" s="23" t="s">
        <v>12</v>
      </c>
      <c r="F1" s="19" t="s">
        <v>13</v>
      </c>
      <c r="G1" s="27" t="s">
        <v>14</v>
      </c>
      <c r="H1" s="15" t="s">
        <v>15</v>
      </c>
      <c r="I1" s="15" t="s">
        <v>16</v>
      </c>
      <c r="J1" s="13" t="s">
        <v>17</v>
      </c>
      <c r="K1" s="13" t="s">
        <v>18</v>
      </c>
      <c r="L1" s="21" t="s">
        <v>19</v>
      </c>
      <c r="M1" s="29" t="s">
        <v>20</v>
      </c>
      <c r="N1" s="17" t="s">
        <v>21</v>
      </c>
      <c r="O1" s="17" t="s">
        <v>22</v>
      </c>
      <c r="P1" s="11" t="s">
        <v>23</v>
      </c>
      <c r="Q1" s="11" t="s">
        <v>24</v>
      </c>
      <c r="R1" s="25" t="s">
        <v>25</v>
      </c>
      <c r="S1" s="25" t="s">
        <v>26</v>
      </c>
      <c r="T1" s="23" t="s">
        <v>27</v>
      </c>
      <c r="U1" s="23" t="s">
        <v>28</v>
      </c>
      <c r="V1" s="21" t="s">
        <v>29</v>
      </c>
      <c r="W1" s="21" t="s">
        <v>30</v>
      </c>
      <c r="X1" s="19" t="s">
        <v>31</v>
      </c>
      <c r="Y1" s="19" t="s">
        <v>32</v>
      </c>
      <c r="Z1" s="17" t="s">
        <v>33</v>
      </c>
      <c r="AA1" s="31" t="s">
        <v>34</v>
      </c>
      <c r="AB1" s="15" t="s">
        <v>35</v>
      </c>
      <c r="AC1" s="15" t="s">
        <v>36</v>
      </c>
    </row>
    <row r="2" spans="1:29" x14ac:dyDescent="0.3">
      <c r="A2" s="26">
        <v>-7</v>
      </c>
      <c r="B2" s="26">
        <f>-(3/49)*A2^2+8</f>
        <v>5</v>
      </c>
      <c r="C2" s="26">
        <f>(4/49)*A2^2+1</f>
        <v>5</v>
      </c>
      <c r="D2" s="24">
        <v>-6.8</v>
      </c>
      <c r="E2" s="24">
        <f>-0.75*(D2+4)^2+11</f>
        <v>5.120000000000001</v>
      </c>
      <c r="F2" s="20">
        <v>2</v>
      </c>
      <c r="G2" s="28">
        <f>-0.75*(F2-4)^2+11</f>
        <v>8</v>
      </c>
      <c r="H2" s="16">
        <v>-5.8</v>
      </c>
      <c r="I2" s="16">
        <f>-(H2+4)^2+9</f>
        <v>12.239999999999998</v>
      </c>
      <c r="J2" s="14">
        <v>2.8</v>
      </c>
      <c r="K2" s="14">
        <f>-(J2-4)^2+9</f>
        <v>10.440000000000001</v>
      </c>
      <c r="L2" s="22">
        <v>-4</v>
      </c>
      <c r="M2" s="30">
        <f>(4/9)*L2^2-5</f>
        <v>2.1111111111111107</v>
      </c>
      <c r="N2" s="18">
        <v>-5.2</v>
      </c>
      <c r="O2" s="18">
        <f>(4/9)*N2^2-9</f>
        <v>3.0177777777777788</v>
      </c>
      <c r="P2" s="12">
        <v>-7</v>
      </c>
      <c r="Q2" s="12">
        <f>-(1/16)*(P2+3)^2-6</f>
        <v>-7</v>
      </c>
      <c r="R2" s="26">
        <v>2.8</v>
      </c>
      <c r="S2" s="26">
        <f>-(1/16)*(R2-3)^2-6</f>
        <v>-6.0025000000000004</v>
      </c>
      <c r="T2" s="24">
        <v>-7</v>
      </c>
      <c r="U2" s="24">
        <f>(1/9)*(T2+4)^2-11</f>
        <v>-10</v>
      </c>
      <c r="V2" s="22">
        <v>0</v>
      </c>
      <c r="W2" s="22">
        <f>(1/9)*(V2-4)^2-11</f>
        <v>-9.2222222222222214</v>
      </c>
      <c r="X2" s="20">
        <v>-7</v>
      </c>
      <c r="Y2" s="20">
        <f>-(X2+5)^2</f>
        <v>4</v>
      </c>
      <c r="Z2" s="18">
        <v>4.5</v>
      </c>
      <c r="AA2" s="32">
        <f>-(Z2-5)^2</f>
        <v>0.25</v>
      </c>
      <c r="AB2" s="16">
        <v>-3</v>
      </c>
      <c r="AC2" s="16">
        <f>(2/9)*AB2^2+2</f>
        <v>4</v>
      </c>
    </row>
    <row r="3" spans="1:29" x14ac:dyDescent="0.3">
      <c r="A3" s="26">
        <v>-6</v>
      </c>
      <c r="B3" s="26">
        <f t="shared" ref="B3:B16" si="0">-(3/49)*A3^2+8</f>
        <v>5.795918367346939</v>
      </c>
      <c r="C3" s="26">
        <f t="shared" ref="C3:C16" si="1">(4/49)*A3^2+1</f>
        <v>3.9387755102040813</v>
      </c>
      <c r="D3" s="24">
        <v>-6.6</v>
      </c>
      <c r="E3" s="24">
        <f t="shared" ref="E3:E26" si="2">-0.75*(D3+4)^2+11</f>
        <v>5.9300000000000015</v>
      </c>
      <c r="F3" s="20">
        <v>2.2000000000000002</v>
      </c>
      <c r="G3" s="28">
        <f t="shared" ref="G3:G26" si="3">-0.75*(F3-4)^2+11</f>
        <v>8.57</v>
      </c>
      <c r="H3" s="16">
        <v>-5.6</v>
      </c>
      <c r="I3" s="16">
        <f t="shared" ref="I3:I17" si="4">-(H3+4)^2+9</f>
        <v>11.559999999999999</v>
      </c>
      <c r="J3" s="14">
        <v>3</v>
      </c>
      <c r="K3" s="14">
        <f t="shared" ref="K3:K17" si="5">-(J3-4)^2+9</f>
        <v>10</v>
      </c>
      <c r="L3" s="22">
        <v>-3</v>
      </c>
      <c r="M3" s="30">
        <f t="shared" ref="M3:M10" si="6">(4/9)*L3^2-5</f>
        <v>-1</v>
      </c>
      <c r="N3" s="18">
        <v>-5</v>
      </c>
      <c r="O3" s="18">
        <f t="shared" ref="O3:O54" si="7">(4/9)*N3^2-9</f>
        <v>2.1111111111111107</v>
      </c>
      <c r="P3" s="12">
        <v>-6.8</v>
      </c>
      <c r="Q3" s="12">
        <f t="shared" ref="Q3:Q23" si="8">-(1/16)*(P3+3)^2-6</f>
        <v>-6.9024999999999999</v>
      </c>
      <c r="R3" s="26">
        <v>3</v>
      </c>
      <c r="S3" s="26">
        <f t="shared" ref="S3:S23" si="9">-(1/16)*(R3-3)^2-6</f>
        <v>-6</v>
      </c>
      <c r="T3" s="24">
        <v>-6</v>
      </c>
      <c r="U3" s="24">
        <f t="shared" ref="U3:U9" si="10">(1/9)*(T3+4)^2-11</f>
        <v>-10.555555555555555</v>
      </c>
      <c r="V3" s="22">
        <v>1</v>
      </c>
      <c r="W3" s="22">
        <f t="shared" ref="W3:W9" si="11">(1/9)*(V3-4)^2-11</f>
        <v>-10</v>
      </c>
      <c r="X3" s="20">
        <v>-6.5</v>
      </c>
      <c r="Y3" s="20">
        <f t="shared" ref="Y3:Y7" si="12">-(X3+5)^2</f>
        <v>2.25</v>
      </c>
      <c r="Z3" s="18">
        <v>5</v>
      </c>
      <c r="AA3" s="32">
        <f t="shared" ref="AA3:AA7" si="13">-(Z3-5)^2</f>
        <v>0</v>
      </c>
      <c r="AB3" s="16">
        <f>AB2+1</f>
        <v>-2</v>
      </c>
      <c r="AC3" s="16">
        <f t="shared" ref="AC3:AC8" si="14">(2/9)*AB3^2+2</f>
        <v>2.8888888888888888</v>
      </c>
    </row>
    <row r="4" spans="1:29" x14ac:dyDescent="0.3">
      <c r="A4" s="26">
        <v>-5</v>
      </c>
      <c r="B4" s="26">
        <f t="shared" si="0"/>
        <v>6.4693877551020407</v>
      </c>
      <c r="C4" s="26">
        <f t="shared" si="1"/>
        <v>3.0408163265306123</v>
      </c>
      <c r="D4" s="24">
        <v>-6.3999999999999995</v>
      </c>
      <c r="E4" s="24">
        <f t="shared" si="2"/>
        <v>6.6800000000000024</v>
      </c>
      <c r="F4" s="20">
        <v>2.4</v>
      </c>
      <c r="G4" s="28">
        <f t="shared" si="3"/>
        <v>9.08</v>
      </c>
      <c r="H4" s="16">
        <v>-5.3999999999999995</v>
      </c>
      <c r="I4" s="16">
        <f t="shared" si="4"/>
        <v>10.959999999999999</v>
      </c>
      <c r="J4" s="14">
        <v>3.1999999999999997</v>
      </c>
      <c r="K4" s="14">
        <f t="shared" si="5"/>
        <v>9.64</v>
      </c>
      <c r="L4" s="22">
        <v>-2</v>
      </c>
      <c r="M4" s="30">
        <f t="shared" si="6"/>
        <v>-3.2222222222222223</v>
      </c>
      <c r="N4" s="18">
        <v>-4.8</v>
      </c>
      <c r="O4" s="18">
        <f t="shared" si="7"/>
        <v>1.2399999999999984</v>
      </c>
      <c r="P4" s="12">
        <v>-6.6</v>
      </c>
      <c r="Q4" s="12">
        <f t="shared" si="8"/>
        <v>-6.81</v>
      </c>
      <c r="R4" s="26">
        <v>3.1999999999999997</v>
      </c>
      <c r="S4" s="26">
        <f t="shared" si="9"/>
        <v>-6.0025000000000004</v>
      </c>
      <c r="T4" s="24">
        <v>-5</v>
      </c>
      <c r="U4" s="24">
        <f t="shared" si="10"/>
        <v>-10.888888888888889</v>
      </c>
      <c r="V4" s="22">
        <v>2</v>
      </c>
      <c r="W4" s="22">
        <f t="shared" si="11"/>
        <v>-10.555555555555555</v>
      </c>
      <c r="X4" s="20">
        <v>-6</v>
      </c>
      <c r="Y4" s="20">
        <f t="shared" si="12"/>
        <v>1</v>
      </c>
      <c r="Z4" s="18">
        <v>5.5</v>
      </c>
      <c r="AA4" s="32">
        <f t="shared" si="13"/>
        <v>0.25</v>
      </c>
      <c r="AB4" s="16">
        <f t="shared" ref="AB4:AB7" si="15">AB3+1</f>
        <v>-1</v>
      </c>
      <c r="AC4" s="16">
        <f t="shared" si="14"/>
        <v>2.2222222222222223</v>
      </c>
    </row>
    <row r="5" spans="1:29" x14ac:dyDescent="0.3">
      <c r="A5" s="26">
        <v>-4</v>
      </c>
      <c r="B5" s="26">
        <f t="shared" si="0"/>
        <v>7.0204081632653059</v>
      </c>
      <c r="C5" s="26">
        <f t="shared" si="1"/>
        <v>2.3061224489795915</v>
      </c>
      <c r="D5" s="24">
        <v>-6.1999999999999993</v>
      </c>
      <c r="E5" s="24">
        <f t="shared" si="2"/>
        <v>7.3700000000000019</v>
      </c>
      <c r="F5" s="20">
        <v>2.6</v>
      </c>
      <c r="G5" s="28">
        <f t="shared" si="3"/>
        <v>9.5300000000000011</v>
      </c>
      <c r="H5" s="16">
        <v>-5.1999999999999993</v>
      </c>
      <c r="I5" s="16">
        <f t="shared" si="4"/>
        <v>10.439999999999998</v>
      </c>
      <c r="J5" s="14">
        <v>3.4</v>
      </c>
      <c r="K5" s="14">
        <f t="shared" si="5"/>
        <v>9.36</v>
      </c>
      <c r="L5" s="22">
        <v>-1</v>
      </c>
      <c r="M5" s="30">
        <f t="shared" si="6"/>
        <v>-4.5555555555555554</v>
      </c>
      <c r="N5" s="18">
        <v>-4.5999999999999996</v>
      </c>
      <c r="O5" s="18">
        <f t="shared" si="7"/>
        <v>0.40444444444444194</v>
      </c>
      <c r="P5" s="12">
        <v>-6.4</v>
      </c>
      <c r="Q5" s="12">
        <f t="shared" si="8"/>
        <v>-6.7225000000000001</v>
      </c>
      <c r="R5" s="26">
        <v>3.4</v>
      </c>
      <c r="S5" s="26">
        <f t="shared" si="9"/>
        <v>-6.01</v>
      </c>
      <c r="T5" s="24">
        <v>-4</v>
      </c>
      <c r="U5" s="24">
        <f t="shared" si="10"/>
        <v>-11</v>
      </c>
      <c r="V5" s="22">
        <v>3</v>
      </c>
      <c r="W5" s="22">
        <f t="shared" si="11"/>
        <v>-10.888888888888889</v>
      </c>
      <c r="X5" s="20">
        <v>-5.5</v>
      </c>
      <c r="Y5" s="20">
        <f t="shared" si="12"/>
        <v>0.25</v>
      </c>
      <c r="Z5" s="18">
        <v>6</v>
      </c>
      <c r="AA5" s="32">
        <f t="shared" si="13"/>
        <v>1</v>
      </c>
      <c r="AB5" s="16">
        <f t="shared" si="15"/>
        <v>0</v>
      </c>
      <c r="AC5" s="16">
        <f t="shared" si="14"/>
        <v>2</v>
      </c>
    </row>
    <row r="6" spans="1:29" x14ac:dyDescent="0.3">
      <c r="A6" s="26">
        <v>-3</v>
      </c>
      <c r="B6" s="26">
        <f t="shared" si="0"/>
        <v>7.4489795918367347</v>
      </c>
      <c r="C6" s="26">
        <f t="shared" si="1"/>
        <v>1.7346938775510203</v>
      </c>
      <c r="D6" s="24">
        <v>-6</v>
      </c>
      <c r="E6" s="24">
        <f t="shared" si="2"/>
        <v>8</v>
      </c>
      <c r="F6" s="20">
        <v>2.8</v>
      </c>
      <c r="G6" s="28">
        <f t="shared" si="3"/>
        <v>9.92</v>
      </c>
      <c r="H6" s="16">
        <v>-5</v>
      </c>
      <c r="I6" s="16">
        <f t="shared" si="4"/>
        <v>10</v>
      </c>
      <c r="J6" s="14">
        <v>3.5999999999999996</v>
      </c>
      <c r="K6" s="14">
        <f t="shared" si="5"/>
        <v>9.16</v>
      </c>
      <c r="L6" s="22">
        <v>0</v>
      </c>
      <c r="M6" s="30">
        <f t="shared" si="6"/>
        <v>-5</v>
      </c>
      <c r="N6" s="18">
        <v>-4.4000000000000004</v>
      </c>
      <c r="O6" s="18">
        <f t="shared" si="7"/>
        <v>-0.39555555555555522</v>
      </c>
      <c r="P6" s="12">
        <v>-6.2</v>
      </c>
      <c r="Q6" s="12">
        <f t="shared" si="8"/>
        <v>-6.6400000000000006</v>
      </c>
      <c r="R6" s="26">
        <v>3.5999999999999996</v>
      </c>
      <c r="S6" s="26">
        <f t="shared" si="9"/>
        <v>-6.0225</v>
      </c>
      <c r="T6" s="24">
        <v>-3</v>
      </c>
      <c r="U6" s="24">
        <f t="shared" si="10"/>
        <v>-10.888888888888889</v>
      </c>
      <c r="V6" s="22">
        <v>4</v>
      </c>
      <c r="W6" s="22">
        <f t="shared" si="11"/>
        <v>-11</v>
      </c>
      <c r="X6" s="20">
        <v>-5</v>
      </c>
      <c r="Y6" s="20">
        <f t="shared" si="12"/>
        <v>0</v>
      </c>
      <c r="Z6" s="18">
        <v>6.5</v>
      </c>
      <c r="AA6" s="32">
        <f t="shared" si="13"/>
        <v>2.25</v>
      </c>
      <c r="AB6" s="16">
        <f t="shared" si="15"/>
        <v>1</v>
      </c>
      <c r="AC6" s="16">
        <f t="shared" si="14"/>
        <v>2.2222222222222223</v>
      </c>
    </row>
    <row r="7" spans="1:29" x14ac:dyDescent="0.3">
      <c r="A7" s="26">
        <v>-2</v>
      </c>
      <c r="B7" s="26">
        <f t="shared" si="0"/>
        <v>7.7551020408163263</v>
      </c>
      <c r="C7" s="26">
        <f t="shared" si="1"/>
        <v>1.3265306122448979</v>
      </c>
      <c r="D7" s="24">
        <v>-5.8</v>
      </c>
      <c r="E7" s="24">
        <f t="shared" si="2"/>
        <v>8.57</v>
      </c>
      <c r="F7" s="20">
        <v>3</v>
      </c>
      <c r="G7" s="28">
        <f t="shared" si="3"/>
        <v>10.25</v>
      </c>
      <c r="H7" s="16">
        <v>-4.8</v>
      </c>
      <c r="I7" s="16">
        <f t="shared" si="4"/>
        <v>9.64</v>
      </c>
      <c r="J7" s="14">
        <v>3.8</v>
      </c>
      <c r="K7" s="14">
        <f t="shared" si="5"/>
        <v>9.0400000000000009</v>
      </c>
      <c r="L7" s="22">
        <v>1</v>
      </c>
      <c r="M7" s="30">
        <f t="shared" si="6"/>
        <v>-4.5555555555555554</v>
      </c>
      <c r="N7" s="18">
        <v>-4.2</v>
      </c>
      <c r="O7" s="18">
        <f t="shared" si="7"/>
        <v>-1.1600000000000001</v>
      </c>
      <c r="P7" s="12">
        <v>-6</v>
      </c>
      <c r="Q7" s="12">
        <f t="shared" si="8"/>
        <v>-6.5625</v>
      </c>
      <c r="R7" s="26">
        <v>3.8</v>
      </c>
      <c r="S7" s="26">
        <f t="shared" si="9"/>
        <v>-6.04</v>
      </c>
      <c r="T7" s="24">
        <v>-2</v>
      </c>
      <c r="U7" s="24">
        <f t="shared" si="10"/>
        <v>-10.555555555555555</v>
      </c>
      <c r="V7" s="22">
        <v>5</v>
      </c>
      <c r="W7" s="22">
        <f t="shared" si="11"/>
        <v>-10.888888888888889</v>
      </c>
      <c r="X7" s="20">
        <v>-4.5</v>
      </c>
      <c r="Y7" s="20">
        <f t="shared" si="12"/>
        <v>0.25</v>
      </c>
      <c r="Z7" s="18">
        <v>7</v>
      </c>
      <c r="AA7" s="32">
        <f t="shared" si="13"/>
        <v>4</v>
      </c>
      <c r="AB7" s="16">
        <f t="shared" si="15"/>
        <v>2</v>
      </c>
      <c r="AC7" s="16">
        <f t="shared" si="14"/>
        <v>2.8888888888888888</v>
      </c>
    </row>
    <row r="8" spans="1:29" x14ac:dyDescent="0.3">
      <c r="A8" s="26">
        <v>-1</v>
      </c>
      <c r="B8" s="26">
        <f t="shared" si="0"/>
        <v>7.9387755102040813</v>
      </c>
      <c r="C8" s="26">
        <f t="shared" si="1"/>
        <v>1.0816326530612246</v>
      </c>
      <c r="D8" s="24">
        <v>-5.6</v>
      </c>
      <c r="E8" s="24">
        <f t="shared" si="2"/>
        <v>9.0800000000000018</v>
      </c>
      <c r="F8" s="20">
        <v>3.2</v>
      </c>
      <c r="G8" s="28">
        <f t="shared" si="3"/>
        <v>10.52</v>
      </c>
      <c r="H8" s="16">
        <v>-4.5999999999999996</v>
      </c>
      <c r="I8" s="16">
        <f t="shared" si="4"/>
        <v>9.36</v>
      </c>
      <c r="J8" s="14">
        <v>4</v>
      </c>
      <c r="K8" s="14">
        <f t="shared" si="5"/>
        <v>9</v>
      </c>
      <c r="L8" s="22">
        <v>2</v>
      </c>
      <c r="M8" s="30">
        <f t="shared" si="6"/>
        <v>-3.2222222222222223</v>
      </c>
      <c r="N8" s="18">
        <v>-4</v>
      </c>
      <c r="O8" s="18">
        <f t="shared" si="7"/>
        <v>-1.8888888888888893</v>
      </c>
      <c r="P8" s="12">
        <v>-5.8</v>
      </c>
      <c r="Q8" s="12">
        <f t="shared" si="8"/>
        <v>-6.49</v>
      </c>
      <c r="R8" s="26">
        <v>4</v>
      </c>
      <c r="S8" s="26">
        <f t="shared" si="9"/>
        <v>-6.0625</v>
      </c>
      <c r="T8" s="24">
        <v>-1</v>
      </c>
      <c r="U8" s="24">
        <f t="shared" si="10"/>
        <v>-10</v>
      </c>
      <c r="V8" s="22">
        <v>6</v>
      </c>
      <c r="W8" s="22">
        <f t="shared" si="11"/>
        <v>-10.555555555555555</v>
      </c>
      <c r="AB8" s="16">
        <f>AB7+1</f>
        <v>3</v>
      </c>
      <c r="AC8" s="16">
        <f t="shared" si="14"/>
        <v>4</v>
      </c>
    </row>
    <row r="9" spans="1:29" x14ac:dyDescent="0.3">
      <c r="A9" s="26">
        <v>0</v>
      </c>
      <c r="B9" s="26">
        <f t="shared" si="0"/>
        <v>8</v>
      </c>
      <c r="C9" s="26">
        <f t="shared" si="1"/>
        <v>1</v>
      </c>
      <c r="D9" s="24">
        <v>-5.3999999999999995</v>
      </c>
      <c r="E9" s="24">
        <f t="shared" si="2"/>
        <v>9.5300000000000011</v>
      </c>
      <c r="F9" s="20">
        <v>3.4000000000000004</v>
      </c>
      <c r="G9" s="28">
        <f t="shared" si="3"/>
        <v>10.73</v>
      </c>
      <c r="H9" s="16">
        <v>-4.3999999999999995</v>
      </c>
      <c r="I9" s="16">
        <f t="shared" si="4"/>
        <v>9.16</v>
      </c>
      <c r="J9" s="14">
        <v>4.2</v>
      </c>
      <c r="K9" s="14">
        <f t="shared" si="5"/>
        <v>9.0400000000000009</v>
      </c>
      <c r="L9" s="22">
        <v>3</v>
      </c>
      <c r="M9" s="30">
        <f t="shared" si="6"/>
        <v>-1</v>
      </c>
      <c r="N9" s="18">
        <v>-3.8</v>
      </c>
      <c r="O9" s="18">
        <f t="shared" si="7"/>
        <v>-2.5822222222222226</v>
      </c>
      <c r="P9" s="12">
        <v>-5.6</v>
      </c>
      <c r="Q9" s="12">
        <f t="shared" si="8"/>
        <v>-6.4224999999999994</v>
      </c>
      <c r="R9" s="26">
        <v>4.2</v>
      </c>
      <c r="S9" s="26">
        <f t="shared" si="9"/>
        <v>-6.09</v>
      </c>
      <c r="T9" s="24">
        <v>0</v>
      </c>
      <c r="U9" s="24">
        <f t="shared" si="10"/>
        <v>-9.2222222222222214</v>
      </c>
      <c r="V9" s="22">
        <v>7</v>
      </c>
      <c r="W9" s="22">
        <f t="shared" si="11"/>
        <v>-10</v>
      </c>
    </row>
    <row r="10" spans="1:29" x14ac:dyDescent="0.3">
      <c r="A10" s="26">
        <v>1</v>
      </c>
      <c r="B10" s="26">
        <f t="shared" si="0"/>
        <v>7.9387755102040813</v>
      </c>
      <c r="C10" s="26">
        <f t="shared" si="1"/>
        <v>1.0816326530612246</v>
      </c>
      <c r="D10" s="24">
        <v>-5.1999999999999993</v>
      </c>
      <c r="E10" s="24">
        <f t="shared" si="2"/>
        <v>9.9200000000000017</v>
      </c>
      <c r="F10" s="20">
        <v>3.6</v>
      </c>
      <c r="G10" s="28">
        <f t="shared" si="3"/>
        <v>10.88</v>
      </c>
      <c r="H10" s="16">
        <v>-4.1999999999999993</v>
      </c>
      <c r="I10" s="16">
        <f t="shared" si="4"/>
        <v>9.0399999999999991</v>
      </c>
      <c r="J10" s="14">
        <v>4.4000000000000004</v>
      </c>
      <c r="K10" s="14">
        <f t="shared" si="5"/>
        <v>9.16</v>
      </c>
      <c r="L10" s="22">
        <v>4</v>
      </c>
      <c r="M10" s="30">
        <f t="shared" si="6"/>
        <v>2.1111111111111107</v>
      </c>
      <c r="N10" s="18">
        <v>-3.6</v>
      </c>
      <c r="O10" s="18">
        <f t="shared" si="7"/>
        <v>-3.24</v>
      </c>
      <c r="P10" s="12">
        <v>-5.4</v>
      </c>
      <c r="Q10" s="12">
        <f t="shared" si="8"/>
        <v>-6.36</v>
      </c>
      <c r="R10" s="26">
        <v>4.4000000000000004</v>
      </c>
      <c r="S10" s="26">
        <f t="shared" si="9"/>
        <v>-6.1225000000000005</v>
      </c>
    </row>
    <row r="11" spans="1:29" x14ac:dyDescent="0.3">
      <c r="A11" s="26">
        <v>2</v>
      </c>
      <c r="B11" s="26">
        <f t="shared" si="0"/>
        <v>7.7551020408163263</v>
      </c>
      <c r="C11" s="26">
        <f t="shared" si="1"/>
        <v>1.3265306122448979</v>
      </c>
      <c r="D11" s="24">
        <v>-5</v>
      </c>
      <c r="E11" s="24">
        <f t="shared" si="2"/>
        <v>10.25</v>
      </c>
      <c r="F11" s="20">
        <v>3.8</v>
      </c>
      <c r="G11" s="28">
        <f t="shared" si="3"/>
        <v>10.97</v>
      </c>
      <c r="H11" s="16">
        <v>-4</v>
      </c>
      <c r="I11" s="16">
        <f t="shared" si="4"/>
        <v>9</v>
      </c>
      <c r="J11" s="14">
        <v>4.5999999999999996</v>
      </c>
      <c r="K11" s="14">
        <f t="shared" si="5"/>
        <v>9.36</v>
      </c>
      <c r="N11" s="18">
        <v>-3.4000000000000004</v>
      </c>
      <c r="O11" s="18">
        <f t="shared" si="7"/>
        <v>-3.8622222222222211</v>
      </c>
      <c r="P11" s="12">
        <v>-5.2</v>
      </c>
      <c r="Q11" s="12">
        <f t="shared" si="8"/>
        <v>-6.3025000000000002</v>
      </c>
      <c r="R11" s="26">
        <v>4.5999999999999996</v>
      </c>
      <c r="S11" s="26">
        <f t="shared" si="9"/>
        <v>-6.16</v>
      </c>
    </row>
    <row r="12" spans="1:29" x14ac:dyDescent="0.3">
      <c r="A12" s="26">
        <v>3</v>
      </c>
      <c r="B12" s="26">
        <f t="shared" si="0"/>
        <v>7.4489795918367347</v>
      </c>
      <c r="C12" s="26">
        <f t="shared" si="1"/>
        <v>1.7346938775510203</v>
      </c>
      <c r="D12" s="24">
        <v>-4.8</v>
      </c>
      <c r="E12" s="24">
        <f t="shared" si="2"/>
        <v>10.52</v>
      </c>
      <c r="F12" s="20">
        <v>4</v>
      </c>
      <c r="G12" s="28">
        <f t="shared" si="3"/>
        <v>11</v>
      </c>
      <c r="H12" s="16">
        <v>-3.8</v>
      </c>
      <c r="I12" s="16">
        <f t="shared" si="4"/>
        <v>9.0400000000000009</v>
      </c>
      <c r="J12" s="14">
        <v>4.8</v>
      </c>
      <c r="K12" s="14">
        <f t="shared" si="5"/>
        <v>9.64</v>
      </c>
      <c r="N12" s="18">
        <v>-3.2</v>
      </c>
      <c r="O12" s="18">
        <f t="shared" si="7"/>
        <v>-4.448888888888888</v>
      </c>
      <c r="P12" s="12">
        <v>-5</v>
      </c>
      <c r="Q12" s="12">
        <f t="shared" si="8"/>
        <v>-6.25</v>
      </c>
      <c r="R12" s="26">
        <v>4.8</v>
      </c>
      <c r="S12" s="26">
        <f t="shared" si="9"/>
        <v>-6.2024999999999997</v>
      </c>
    </row>
    <row r="13" spans="1:29" x14ac:dyDescent="0.3">
      <c r="A13" s="26">
        <v>4</v>
      </c>
      <c r="B13" s="26">
        <f t="shared" si="0"/>
        <v>7.0204081632653059</v>
      </c>
      <c r="C13" s="26">
        <f t="shared" si="1"/>
        <v>2.3061224489795915</v>
      </c>
      <c r="D13" s="24">
        <v>-4.5999999999999996</v>
      </c>
      <c r="E13" s="24">
        <f t="shared" si="2"/>
        <v>10.73</v>
      </c>
      <c r="F13" s="20">
        <v>4.2</v>
      </c>
      <c r="G13" s="28">
        <f t="shared" si="3"/>
        <v>10.97</v>
      </c>
      <c r="H13" s="16">
        <v>-3.5999999999999996</v>
      </c>
      <c r="I13" s="16">
        <f t="shared" si="4"/>
        <v>9.16</v>
      </c>
      <c r="J13" s="14">
        <v>5</v>
      </c>
      <c r="K13" s="14">
        <f t="shared" si="5"/>
        <v>10</v>
      </c>
      <c r="N13" s="18">
        <v>-3</v>
      </c>
      <c r="O13" s="18">
        <f t="shared" si="7"/>
        <v>-5</v>
      </c>
      <c r="P13" s="12">
        <v>-4.8</v>
      </c>
      <c r="Q13" s="12">
        <f t="shared" si="8"/>
        <v>-6.2024999999999997</v>
      </c>
      <c r="R13" s="26">
        <v>5</v>
      </c>
      <c r="S13" s="26">
        <f t="shared" si="9"/>
        <v>-6.25</v>
      </c>
    </row>
    <row r="14" spans="1:29" x14ac:dyDescent="0.3">
      <c r="A14" s="26">
        <v>5</v>
      </c>
      <c r="B14" s="26">
        <f t="shared" si="0"/>
        <v>6.4693877551020407</v>
      </c>
      <c r="C14" s="26">
        <f t="shared" si="1"/>
        <v>3.0408163265306123</v>
      </c>
      <c r="D14" s="24">
        <v>-4.3999999999999995</v>
      </c>
      <c r="E14" s="24">
        <f t="shared" si="2"/>
        <v>10.88</v>
      </c>
      <c r="F14" s="20">
        <v>4.4000000000000004</v>
      </c>
      <c r="G14" s="28">
        <f t="shared" si="3"/>
        <v>10.879999999999999</v>
      </c>
      <c r="H14" s="16">
        <v>-3.3999999999999995</v>
      </c>
      <c r="I14" s="16">
        <f t="shared" si="4"/>
        <v>9.3600000000000012</v>
      </c>
      <c r="J14" s="14">
        <v>5.2</v>
      </c>
      <c r="K14" s="14">
        <f t="shared" si="5"/>
        <v>10.440000000000001</v>
      </c>
      <c r="N14" s="18">
        <v>-2.8</v>
      </c>
      <c r="O14" s="18">
        <f t="shared" si="7"/>
        <v>-5.5155555555555562</v>
      </c>
      <c r="P14" s="12">
        <v>-4.5999999999999996</v>
      </c>
      <c r="Q14" s="12">
        <f t="shared" si="8"/>
        <v>-6.16</v>
      </c>
      <c r="R14" s="26">
        <v>5.2</v>
      </c>
      <c r="S14" s="26">
        <f t="shared" si="9"/>
        <v>-6.3025000000000002</v>
      </c>
    </row>
    <row r="15" spans="1:29" x14ac:dyDescent="0.3">
      <c r="A15" s="26">
        <v>6</v>
      </c>
      <c r="B15" s="26">
        <f t="shared" si="0"/>
        <v>5.795918367346939</v>
      </c>
      <c r="C15" s="26">
        <f t="shared" si="1"/>
        <v>3.9387755102040813</v>
      </c>
      <c r="D15" s="24">
        <v>-4.1999999999999993</v>
      </c>
      <c r="E15" s="24">
        <f t="shared" si="2"/>
        <v>10.97</v>
      </c>
      <c r="F15" s="20">
        <v>4.5999999999999996</v>
      </c>
      <c r="G15" s="28">
        <f t="shared" si="3"/>
        <v>10.73</v>
      </c>
      <c r="H15" s="16">
        <v>-3.1999999999999997</v>
      </c>
      <c r="I15" s="16">
        <f t="shared" si="4"/>
        <v>9.64</v>
      </c>
      <c r="J15" s="14">
        <v>5.4</v>
      </c>
      <c r="K15" s="14">
        <f t="shared" si="5"/>
        <v>10.96</v>
      </c>
      <c r="N15" s="18">
        <v>-2.6</v>
      </c>
      <c r="O15" s="18">
        <f t="shared" si="7"/>
        <v>-5.9955555555555549</v>
      </c>
      <c r="P15" s="12">
        <v>-4.4000000000000004</v>
      </c>
      <c r="Q15" s="12">
        <f t="shared" si="8"/>
        <v>-6.1225000000000005</v>
      </c>
      <c r="R15" s="26">
        <v>5.4</v>
      </c>
      <c r="S15" s="26">
        <f t="shared" si="9"/>
        <v>-6.36</v>
      </c>
    </row>
    <row r="16" spans="1:29" x14ac:dyDescent="0.3">
      <c r="A16" s="26">
        <v>7</v>
      </c>
      <c r="B16" s="26">
        <f t="shared" si="0"/>
        <v>5</v>
      </c>
      <c r="C16" s="26">
        <f t="shared" si="1"/>
        <v>5</v>
      </c>
      <c r="D16" s="24">
        <v>-3.9999999999999996</v>
      </c>
      <c r="E16" s="24">
        <f t="shared" si="2"/>
        <v>11</v>
      </c>
      <c r="F16" s="20">
        <v>4.8000000000000007</v>
      </c>
      <c r="G16" s="28">
        <f t="shared" si="3"/>
        <v>10.52</v>
      </c>
      <c r="H16" s="16">
        <v>-2.9999999999999996</v>
      </c>
      <c r="I16" s="16">
        <f t="shared" si="4"/>
        <v>10</v>
      </c>
      <c r="J16" s="14">
        <v>5.6</v>
      </c>
      <c r="K16" s="14">
        <f t="shared" si="5"/>
        <v>11.559999999999999</v>
      </c>
      <c r="N16" s="18">
        <v>-2.4</v>
      </c>
      <c r="O16" s="18">
        <f t="shared" si="7"/>
        <v>-6.44</v>
      </c>
      <c r="P16" s="12">
        <v>-4.1999999999999993</v>
      </c>
      <c r="Q16" s="12">
        <f t="shared" si="8"/>
        <v>-6.09</v>
      </c>
      <c r="R16" s="26">
        <v>5.6</v>
      </c>
      <c r="S16" s="26">
        <f t="shared" si="9"/>
        <v>-6.4224999999999994</v>
      </c>
    </row>
    <row r="17" spans="4:19" x14ac:dyDescent="0.3">
      <c r="D17" s="24">
        <v>-3.8</v>
      </c>
      <c r="E17" s="24">
        <f t="shared" si="2"/>
        <v>10.97</v>
      </c>
      <c r="F17" s="20">
        <v>5</v>
      </c>
      <c r="G17" s="28">
        <f t="shared" si="3"/>
        <v>10.25</v>
      </c>
      <c r="H17" s="16">
        <v>-2.8</v>
      </c>
      <c r="I17" s="16">
        <f t="shared" si="4"/>
        <v>10.440000000000001</v>
      </c>
      <c r="J17" s="14">
        <v>5.8</v>
      </c>
      <c r="K17" s="14">
        <f t="shared" si="5"/>
        <v>12.239999999999998</v>
      </c>
      <c r="N17" s="18">
        <v>-2.2000000000000002</v>
      </c>
      <c r="O17" s="18">
        <f t="shared" si="7"/>
        <v>-6.8488888888888884</v>
      </c>
      <c r="P17" s="12">
        <v>-4</v>
      </c>
      <c r="Q17" s="12">
        <f t="shared" si="8"/>
        <v>-6.0625</v>
      </c>
      <c r="R17" s="26">
        <v>5.8</v>
      </c>
      <c r="S17" s="26">
        <f t="shared" si="9"/>
        <v>-6.49</v>
      </c>
    </row>
    <row r="18" spans="4:19" x14ac:dyDescent="0.3">
      <c r="D18" s="24">
        <v>-3.5999999999999996</v>
      </c>
      <c r="E18" s="24">
        <f t="shared" si="2"/>
        <v>10.879999999999999</v>
      </c>
      <c r="F18" s="20">
        <v>5.2</v>
      </c>
      <c r="G18" s="20">
        <f t="shared" si="3"/>
        <v>9.92</v>
      </c>
      <c r="N18" s="18">
        <v>-2</v>
      </c>
      <c r="O18" s="18">
        <f t="shared" si="7"/>
        <v>-7.2222222222222223</v>
      </c>
      <c r="P18" s="12">
        <v>-3.8</v>
      </c>
      <c r="Q18" s="12">
        <f t="shared" si="8"/>
        <v>-6.04</v>
      </c>
      <c r="R18" s="26">
        <v>6</v>
      </c>
      <c r="S18" s="26">
        <f t="shared" si="9"/>
        <v>-6.5625</v>
      </c>
    </row>
    <row r="19" spans="4:19" x14ac:dyDescent="0.3">
      <c r="D19" s="24">
        <v>-3.3999999999999995</v>
      </c>
      <c r="E19" s="24">
        <f t="shared" si="2"/>
        <v>10.73</v>
      </c>
      <c r="F19" s="20">
        <v>5.4</v>
      </c>
      <c r="G19" s="20">
        <f t="shared" si="3"/>
        <v>9.5299999999999994</v>
      </c>
      <c r="N19" s="18">
        <v>-1.7999999999999998</v>
      </c>
      <c r="O19" s="18">
        <f t="shared" si="7"/>
        <v>-7.5600000000000005</v>
      </c>
      <c r="P19" s="12">
        <v>-3.5999999999999996</v>
      </c>
      <c r="Q19" s="12">
        <f t="shared" si="8"/>
        <v>-6.0225</v>
      </c>
      <c r="R19" s="26">
        <v>6.2</v>
      </c>
      <c r="S19" s="26">
        <f t="shared" si="9"/>
        <v>-6.6400000000000006</v>
      </c>
    </row>
    <row r="20" spans="4:19" x14ac:dyDescent="0.3">
      <c r="D20" s="24">
        <v>-3.1999999999999997</v>
      </c>
      <c r="E20" s="24">
        <f t="shared" si="2"/>
        <v>10.52</v>
      </c>
      <c r="F20" s="20">
        <v>5.6</v>
      </c>
      <c r="G20" s="20">
        <f t="shared" si="3"/>
        <v>9.0800000000000018</v>
      </c>
      <c r="N20" s="18">
        <v>-1.6</v>
      </c>
      <c r="O20" s="18">
        <f t="shared" si="7"/>
        <v>-7.862222222222222</v>
      </c>
      <c r="P20" s="12">
        <v>-3.4</v>
      </c>
      <c r="Q20" s="12">
        <f t="shared" si="8"/>
        <v>-6.01</v>
      </c>
      <c r="R20" s="26">
        <v>6.4</v>
      </c>
      <c r="S20" s="26">
        <f t="shared" si="9"/>
        <v>-6.7225000000000001</v>
      </c>
    </row>
    <row r="21" spans="4:19" x14ac:dyDescent="0.3">
      <c r="D21" s="24">
        <v>-2.9999999999999996</v>
      </c>
      <c r="E21" s="24">
        <f t="shared" si="2"/>
        <v>10.25</v>
      </c>
      <c r="F21" s="20">
        <v>5.8000000000000007</v>
      </c>
      <c r="G21" s="20">
        <f t="shared" si="3"/>
        <v>8.5699999999999985</v>
      </c>
      <c r="N21" s="18">
        <v>-1.4</v>
      </c>
      <c r="O21" s="18">
        <f t="shared" si="7"/>
        <v>-8.1288888888888895</v>
      </c>
      <c r="P21" s="12">
        <v>-3.1999999999999997</v>
      </c>
      <c r="Q21" s="12">
        <f t="shared" si="8"/>
        <v>-6.0025000000000004</v>
      </c>
      <c r="R21" s="26">
        <v>6.6</v>
      </c>
      <c r="S21" s="26">
        <f t="shared" si="9"/>
        <v>-6.81</v>
      </c>
    </row>
    <row r="22" spans="4:19" x14ac:dyDescent="0.3">
      <c r="D22" s="24">
        <v>-2.8</v>
      </c>
      <c r="E22" s="24">
        <f t="shared" si="2"/>
        <v>9.92</v>
      </c>
      <c r="F22" s="20">
        <v>6</v>
      </c>
      <c r="G22" s="20">
        <f t="shared" si="3"/>
        <v>8</v>
      </c>
      <c r="N22" s="18">
        <v>-1.2000000000000002</v>
      </c>
      <c r="O22" s="18">
        <f t="shared" si="7"/>
        <v>-8.36</v>
      </c>
      <c r="P22" s="12">
        <v>-3</v>
      </c>
      <c r="Q22" s="12">
        <f t="shared" si="8"/>
        <v>-6</v>
      </c>
      <c r="R22" s="26">
        <v>6.8</v>
      </c>
      <c r="S22" s="26">
        <f t="shared" si="9"/>
        <v>-6.9024999999999999</v>
      </c>
    </row>
    <row r="23" spans="4:19" x14ac:dyDescent="0.3">
      <c r="D23" s="24">
        <v>-2.5999999999999996</v>
      </c>
      <c r="E23" s="24">
        <f t="shared" si="2"/>
        <v>9.5299999999999994</v>
      </c>
      <c r="F23" s="20">
        <v>6.2</v>
      </c>
      <c r="G23" s="20">
        <f t="shared" si="3"/>
        <v>7.3699999999999992</v>
      </c>
      <c r="N23" s="18">
        <v>-1</v>
      </c>
      <c r="O23" s="18">
        <f t="shared" si="7"/>
        <v>-8.5555555555555554</v>
      </c>
      <c r="P23" s="12">
        <v>-2.8</v>
      </c>
      <c r="Q23" s="12">
        <f t="shared" si="8"/>
        <v>-6.0025000000000004</v>
      </c>
      <c r="R23" s="26">
        <v>7</v>
      </c>
      <c r="S23" s="26">
        <f t="shared" si="9"/>
        <v>-7</v>
      </c>
    </row>
    <row r="24" spans="4:19" x14ac:dyDescent="0.3">
      <c r="D24" s="24">
        <v>-2.3999999999999995</v>
      </c>
      <c r="E24" s="24">
        <f t="shared" si="2"/>
        <v>9.0799999999999983</v>
      </c>
      <c r="F24" s="20">
        <v>6.4</v>
      </c>
      <c r="G24" s="20">
        <f t="shared" si="3"/>
        <v>6.6799999999999988</v>
      </c>
      <c r="N24" s="18">
        <v>-0.79999999999999982</v>
      </c>
      <c r="O24" s="18">
        <f t="shared" si="7"/>
        <v>-8.7155555555555555</v>
      </c>
    </row>
    <row r="25" spans="4:19" x14ac:dyDescent="0.3">
      <c r="D25" s="24">
        <v>-2.1999999999999993</v>
      </c>
      <c r="E25" s="24">
        <f t="shared" si="2"/>
        <v>8.5699999999999985</v>
      </c>
      <c r="F25" s="20">
        <v>6.6000000000000005</v>
      </c>
      <c r="G25" s="20">
        <f t="shared" si="3"/>
        <v>5.9299999999999979</v>
      </c>
      <c r="N25" s="18">
        <v>-0.59999999999999964</v>
      </c>
      <c r="O25" s="18">
        <f t="shared" si="7"/>
        <v>-8.84</v>
      </c>
    </row>
    <row r="26" spans="4:19" x14ac:dyDescent="0.3">
      <c r="D26" s="24">
        <v>-1.9999999999999991</v>
      </c>
      <c r="E26" s="24">
        <f t="shared" si="2"/>
        <v>7.9999999999999973</v>
      </c>
      <c r="F26" s="20">
        <v>6.8000000000000007</v>
      </c>
      <c r="G26" s="20">
        <f t="shared" si="3"/>
        <v>5.1199999999999966</v>
      </c>
      <c r="N26" s="18">
        <v>-0.39999999999999947</v>
      </c>
      <c r="O26" s="18">
        <f t="shared" si="7"/>
        <v>-8.9288888888888884</v>
      </c>
    </row>
    <row r="27" spans="4:19" x14ac:dyDescent="0.3">
      <c r="N27" s="18">
        <v>-0.20000000000000018</v>
      </c>
      <c r="O27" s="18">
        <f t="shared" si="7"/>
        <v>-8.982222222222223</v>
      </c>
    </row>
    <row r="28" spans="4:19" x14ac:dyDescent="0.3">
      <c r="N28" s="18">
        <v>0</v>
      </c>
      <c r="O28" s="18">
        <f t="shared" si="7"/>
        <v>-9</v>
      </c>
    </row>
    <row r="29" spans="4:19" x14ac:dyDescent="0.3">
      <c r="N29" s="18">
        <v>0.20000000000000018</v>
      </c>
      <c r="O29" s="18">
        <f t="shared" si="7"/>
        <v>-8.982222222222223</v>
      </c>
    </row>
    <row r="30" spans="4:19" x14ac:dyDescent="0.3">
      <c r="N30" s="18">
        <v>0.40000000000000036</v>
      </c>
      <c r="O30" s="18">
        <f t="shared" si="7"/>
        <v>-8.9288888888888884</v>
      </c>
    </row>
    <row r="31" spans="4:19" x14ac:dyDescent="0.3">
      <c r="N31" s="18">
        <v>0.60000000000000053</v>
      </c>
      <c r="O31" s="18">
        <f t="shared" si="7"/>
        <v>-8.84</v>
      </c>
    </row>
    <row r="32" spans="4:19" x14ac:dyDescent="0.3">
      <c r="N32" s="18">
        <v>0.79999999999999982</v>
      </c>
      <c r="O32" s="18">
        <f t="shared" si="7"/>
        <v>-8.7155555555555555</v>
      </c>
    </row>
    <row r="33" spans="14:15" x14ac:dyDescent="0.3">
      <c r="N33" s="18">
        <v>1</v>
      </c>
      <c r="O33" s="18">
        <f t="shared" si="7"/>
        <v>-8.5555555555555554</v>
      </c>
    </row>
    <row r="34" spans="14:15" x14ac:dyDescent="0.3">
      <c r="N34" s="18">
        <v>1.2000000000000002</v>
      </c>
      <c r="O34" s="18">
        <f t="shared" si="7"/>
        <v>-8.36</v>
      </c>
    </row>
    <row r="35" spans="14:15" x14ac:dyDescent="0.3">
      <c r="N35" s="18">
        <v>1.4000000000000004</v>
      </c>
      <c r="O35" s="18">
        <f t="shared" si="7"/>
        <v>-8.1288888888888877</v>
      </c>
    </row>
    <row r="36" spans="14:15" x14ac:dyDescent="0.3">
      <c r="N36" s="18">
        <v>1.6000000000000005</v>
      </c>
      <c r="O36" s="18">
        <f t="shared" si="7"/>
        <v>-7.862222222222222</v>
      </c>
    </row>
    <row r="37" spans="14:15" x14ac:dyDescent="0.3">
      <c r="N37" s="18">
        <v>1.7999999999999998</v>
      </c>
      <c r="O37" s="18">
        <f t="shared" si="7"/>
        <v>-7.5600000000000005</v>
      </c>
    </row>
    <row r="38" spans="14:15" x14ac:dyDescent="0.3">
      <c r="N38" s="18">
        <v>2</v>
      </c>
      <c r="O38" s="18">
        <f t="shared" si="7"/>
        <v>-7.2222222222222223</v>
      </c>
    </row>
    <row r="39" spans="14:15" x14ac:dyDescent="0.3">
      <c r="N39" s="18">
        <v>2.2000000000000002</v>
      </c>
      <c r="O39" s="18">
        <f t="shared" si="7"/>
        <v>-6.8488888888888884</v>
      </c>
    </row>
    <row r="40" spans="14:15" x14ac:dyDescent="0.3">
      <c r="N40" s="18">
        <v>2.4000000000000004</v>
      </c>
      <c r="O40" s="18">
        <f t="shared" si="7"/>
        <v>-6.4399999999999995</v>
      </c>
    </row>
    <row r="41" spans="14:15" x14ac:dyDescent="0.3">
      <c r="N41" s="18">
        <v>2.6000000000000005</v>
      </c>
      <c r="O41" s="18">
        <f t="shared" si="7"/>
        <v>-5.9955555555555549</v>
      </c>
    </row>
    <row r="42" spans="14:15" x14ac:dyDescent="0.3">
      <c r="N42" s="18">
        <v>2.8</v>
      </c>
      <c r="O42" s="18">
        <f t="shared" si="7"/>
        <v>-5.5155555555555562</v>
      </c>
    </row>
    <row r="43" spans="14:15" x14ac:dyDescent="0.3">
      <c r="N43" s="18">
        <v>3.0000000000000009</v>
      </c>
      <c r="O43" s="18">
        <f t="shared" si="7"/>
        <v>-4.9999999999999982</v>
      </c>
    </row>
    <row r="44" spans="14:15" x14ac:dyDescent="0.3">
      <c r="N44" s="18">
        <v>3.2</v>
      </c>
      <c r="O44" s="18">
        <f t="shared" si="7"/>
        <v>-4.448888888888888</v>
      </c>
    </row>
    <row r="45" spans="14:15" x14ac:dyDescent="0.3">
      <c r="N45" s="18">
        <v>3.3999999999999995</v>
      </c>
      <c r="O45" s="18">
        <f t="shared" si="7"/>
        <v>-3.8622222222222238</v>
      </c>
    </row>
    <row r="46" spans="14:15" x14ac:dyDescent="0.3">
      <c r="N46" s="18">
        <v>3.6000000000000005</v>
      </c>
      <c r="O46" s="18">
        <f t="shared" si="7"/>
        <v>-3.2399999999999984</v>
      </c>
    </row>
    <row r="47" spans="14:15" x14ac:dyDescent="0.3">
      <c r="N47" s="18">
        <v>3.8</v>
      </c>
      <c r="O47" s="18">
        <f t="shared" si="7"/>
        <v>-2.5822222222222226</v>
      </c>
    </row>
    <row r="48" spans="14:15" x14ac:dyDescent="0.3">
      <c r="N48" s="18">
        <v>4.0000000000000009</v>
      </c>
      <c r="O48" s="18">
        <f t="shared" si="7"/>
        <v>-1.8888888888888857</v>
      </c>
    </row>
    <row r="49" spans="14:15" x14ac:dyDescent="0.3">
      <c r="N49" s="18">
        <v>4.2</v>
      </c>
      <c r="O49" s="18">
        <f t="shared" si="7"/>
        <v>-1.1600000000000001</v>
      </c>
    </row>
    <row r="50" spans="14:15" x14ac:dyDescent="0.3">
      <c r="N50" s="18">
        <v>4.4000000000000012</v>
      </c>
      <c r="O50" s="18">
        <f t="shared" si="7"/>
        <v>-0.39555555555555166</v>
      </c>
    </row>
    <row r="51" spans="14:15" x14ac:dyDescent="0.3">
      <c r="N51" s="18">
        <v>4.6000000000000005</v>
      </c>
      <c r="O51" s="18">
        <f t="shared" si="7"/>
        <v>0.40444444444444549</v>
      </c>
    </row>
    <row r="52" spans="14:15" x14ac:dyDescent="0.3">
      <c r="N52" s="18">
        <v>4.8</v>
      </c>
      <c r="O52" s="18">
        <f t="shared" si="7"/>
        <v>1.2399999999999984</v>
      </c>
    </row>
    <row r="53" spans="14:15" x14ac:dyDescent="0.3">
      <c r="N53" s="18">
        <v>5.0000000000000009</v>
      </c>
      <c r="O53" s="18">
        <f t="shared" si="7"/>
        <v>2.1111111111111143</v>
      </c>
    </row>
    <row r="54" spans="14:15" x14ac:dyDescent="0.3">
      <c r="N54" s="18">
        <v>5.2</v>
      </c>
      <c r="O54" s="18">
        <f t="shared" si="7"/>
        <v>3.0177777777777788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Завдання 1-3</vt:lpstr>
      <vt:lpstr>Індивід. 7 вар.</vt:lpstr>
      <vt:lpstr>Епіциклоїда</vt:lpstr>
      <vt:lpstr>Frog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Лемещук Вікторія Ігорівна</dc:creator>
  <cp:lastModifiedBy>Лемещук Вікторія Ігорівна</cp:lastModifiedBy>
  <dcterms:created xsi:type="dcterms:W3CDTF">2023-04-05T09:25:47Z</dcterms:created>
  <dcterms:modified xsi:type="dcterms:W3CDTF">2025-06-05T13:11:06Z</dcterms:modified>
</cp:coreProperties>
</file>