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R calibration\"/>
    </mc:Choice>
  </mc:AlternateContent>
  <xr:revisionPtr revIDLastSave="0" documentId="13_ncr:1_{98207346-1F9A-4D06-A4E9-0C36E51E16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libration_targets" sheetId="1" r:id="rId1"/>
    <sheet name="Pop_size" sheetId="4" r:id="rId2"/>
    <sheet name="CI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M3" i="2"/>
  <c r="N3" i="2"/>
  <c r="O3" i="2"/>
  <c r="P3" i="2"/>
  <c r="Q3" i="2"/>
  <c r="R3" i="2"/>
  <c r="S3" i="2"/>
  <c r="T3" i="2"/>
  <c r="U3" i="2"/>
  <c r="V3" i="2"/>
  <c r="W3" i="2"/>
  <c r="X3" i="2"/>
  <c r="M4" i="2"/>
  <c r="N4" i="2"/>
  <c r="O4" i="2"/>
  <c r="P4" i="2"/>
  <c r="Q4" i="2"/>
  <c r="R4" i="2"/>
  <c r="S4" i="2"/>
  <c r="T4" i="2"/>
  <c r="U4" i="2"/>
  <c r="V4" i="2"/>
  <c r="W4" i="2"/>
  <c r="X4" i="2"/>
  <c r="M5" i="2"/>
  <c r="N5" i="2"/>
  <c r="O5" i="2"/>
  <c r="P5" i="2"/>
  <c r="Q5" i="2"/>
  <c r="R5" i="2"/>
  <c r="S5" i="2"/>
  <c r="T5" i="2"/>
  <c r="U5" i="2"/>
  <c r="V5" i="2"/>
  <c r="W5" i="2"/>
  <c r="X5" i="2"/>
  <c r="M6" i="2"/>
  <c r="N6" i="2"/>
  <c r="O6" i="2"/>
  <c r="P6" i="2"/>
  <c r="Q6" i="2"/>
  <c r="R6" i="2"/>
  <c r="S6" i="2"/>
  <c r="T6" i="2"/>
  <c r="U6" i="2"/>
  <c r="V6" i="2"/>
  <c r="W6" i="2"/>
  <c r="X6" i="2"/>
  <c r="M7" i="2"/>
  <c r="N7" i="2"/>
  <c r="O7" i="2"/>
  <c r="P7" i="2"/>
  <c r="Q7" i="2"/>
  <c r="R7" i="2"/>
  <c r="S7" i="2"/>
  <c r="T7" i="2"/>
  <c r="U7" i="2"/>
  <c r="V7" i="2"/>
  <c r="W7" i="2"/>
  <c r="X7" i="2"/>
  <c r="M8" i="2"/>
  <c r="N8" i="2"/>
  <c r="O8" i="2"/>
  <c r="P8" i="2"/>
  <c r="Q8" i="2"/>
  <c r="R8" i="2"/>
  <c r="S8" i="2"/>
  <c r="T8" i="2"/>
  <c r="U8" i="2"/>
  <c r="V8" i="2"/>
  <c r="W8" i="2"/>
  <c r="X8" i="2"/>
  <c r="M9" i="2"/>
  <c r="N9" i="2"/>
  <c r="O9" i="2"/>
  <c r="P9" i="2"/>
  <c r="Q9" i="2"/>
  <c r="R9" i="2"/>
  <c r="S9" i="2"/>
  <c r="T9" i="2"/>
  <c r="U9" i="2"/>
  <c r="V9" i="2"/>
  <c r="W9" i="2"/>
  <c r="X9" i="2"/>
  <c r="M10" i="2"/>
  <c r="N10" i="2"/>
  <c r="O10" i="2"/>
  <c r="P10" i="2"/>
  <c r="Q10" i="2"/>
  <c r="R10" i="2"/>
  <c r="S10" i="2"/>
  <c r="T10" i="2"/>
  <c r="U10" i="2"/>
  <c r="V10" i="2"/>
  <c r="W10" i="2"/>
  <c r="X10" i="2"/>
  <c r="M11" i="2"/>
  <c r="N11" i="2"/>
  <c r="O11" i="2"/>
  <c r="P11" i="2"/>
  <c r="Q11" i="2"/>
  <c r="R11" i="2"/>
  <c r="S11" i="2"/>
  <c r="T11" i="2"/>
  <c r="U11" i="2"/>
  <c r="V11" i="2"/>
  <c r="W11" i="2"/>
  <c r="X11" i="2"/>
  <c r="M12" i="2"/>
  <c r="N12" i="2"/>
  <c r="O12" i="2"/>
  <c r="P12" i="2"/>
  <c r="Q12" i="2"/>
  <c r="R12" i="2"/>
  <c r="S12" i="2"/>
  <c r="T12" i="2"/>
  <c r="U12" i="2"/>
  <c r="V12" i="2"/>
  <c r="W12" i="2"/>
  <c r="X12" i="2"/>
  <c r="M13" i="2"/>
  <c r="N13" i="2"/>
  <c r="O13" i="2"/>
  <c r="P13" i="2"/>
  <c r="Q13" i="2"/>
  <c r="R13" i="2"/>
  <c r="S13" i="2"/>
  <c r="T13" i="2"/>
  <c r="U13" i="2"/>
  <c r="V13" i="2"/>
  <c r="W13" i="2"/>
  <c r="X13" i="2"/>
  <c r="M14" i="2"/>
  <c r="N14" i="2"/>
  <c r="O14" i="2"/>
  <c r="P14" i="2"/>
  <c r="Q14" i="2"/>
  <c r="R14" i="2"/>
  <c r="S14" i="2"/>
  <c r="T14" i="2"/>
  <c r="U14" i="2"/>
  <c r="V14" i="2"/>
  <c r="W14" i="2"/>
  <c r="X14" i="2"/>
  <c r="M15" i="2"/>
  <c r="N15" i="2"/>
  <c r="O15" i="2"/>
  <c r="P15" i="2"/>
  <c r="Q15" i="2"/>
  <c r="R15" i="2"/>
  <c r="S15" i="2"/>
  <c r="T15" i="2"/>
  <c r="U15" i="2"/>
  <c r="V15" i="2"/>
  <c r="W15" i="2"/>
  <c r="X15" i="2"/>
  <c r="N2" i="2"/>
  <c r="O2" i="2"/>
  <c r="P2" i="2"/>
  <c r="Q2" i="2"/>
  <c r="S2" i="2"/>
  <c r="T2" i="2"/>
  <c r="U2" i="2"/>
  <c r="V2" i="2"/>
  <c r="W2" i="2"/>
  <c r="X2" i="2"/>
  <c r="M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B2" i="2"/>
  <c r="C2" i="2"/>
  <c r="D2" i="2"/>
  <c r="E2" i="2"/>
  <c r="G2" i="2"/>
  <c r="H2" i="2"/>
  <c r="I2" i="2"/>
  <c r="J2" i="2"/>
  <c r="K2" i="2"/>
  <c r="L2" i="2"/>
  <c r="A2" i="2"/>
  <c r="V4" i="4"/>
  <c r="W4" i="4"/>
  <c r="X4" i="4"/>
  <c r="Y4" i="4"/>
  <c r="Z4" i="4"/>
  <c r="AA4" i="4"/>
  <c r="V5" i="4"/>
  <c r="W5" i="4"/>
  <c r="X5" i="4"/>
  <c r="Y5" i="4"/>
  <c r="Z5" i="4"/>
  <c r="AA5" i="4"/>
  <c r="V6" i="4"/>
  <c r="W6" i="4"/>
  <c r="X6" i="4"/>
  <c r="Y6" i="4"/>
  <c r="Z6" i="4"/>
  <c r="AA6" i="4"/>
  <c r="V7" i="4"/>
  <c r="W7" i="4"/>
  <c r="X7" i="4"/>
  <c r="Y7" i="4"/>
  <c r="Z7" i="4"/>
  <c r="AA7" i="4"/>
  <c r="V8" i="4"/>
  <c r="W8" i="4"/>
  <c r="X8" i="4"/>
  <c r="Y8" i="4"/>
  <c r="Z8" i="4"/>
  <c r="AA8" i="4"/>
  <c r="V9" i="4"/>
  <c r="W9" i="4"/>
  <c r="X9" i="4"/>
  <c r="Y9" i="4"/>
  <c r="Z9" i="4"/>
  <c r="AA9" i="4"/>
  <c r="V10" i="4"/>
  <c r="W10" i="4"/>
  <c r="X10" i="4"/>
  <c r="Y10" i="4"/>
  <c r="Z10" i="4"/>
  <c r="AA10" i="4"/>
  <c r="V11" i="4"/>
  <c r="W11" i="4"/>
  <c r="X11" i="4"/>
  <c r="Y11" i="4"/>
  <c r="Z11" i="4"/>
  <c r="AA11" i="4"/>
  <c r="V12" i="4"/>
  <c r="W12" i="4"/>
  <c r="X12" i="4"/>
  <c r="Y12" i="4"/>
  <c r="Z12" i="4"/>
  <c r="AA12" i="4"/>
  <c r="V13" i="4"/>
  <c r="W13" i="4"/>
  <c r="X13" i="4"/>
  <c r="Y13" i="4"/>
  <c r="Z13" i="4"/>
  <c r="AA13" i="4"/>
  <c r="V14" i="4"/>
  <c r="W14" i="4"/>
  <c r="X14" i="4"/>
  <c r="Y14" i="4"/>
  <c r="Z14" i="4"/>
  <c r="AA14" i="4"/>
  <c r="V15" i="4"/>
  <c r="W15" i="4"/>
  <c r="X15" i="4"/>
  <c r="Y15" i="4"/>
  <c r="Z15" i="4"/>
  <c r="AA15" i="4"/>
  <c r="V16" i="4"/>
  <c r="W16" i="4"/>
  <c r="X16" i="4"/>
  <c r="Y16" i="4"/>
  <c r="Z16" i="4"/>
  <c r="AA16" i="4"/>
  <c r="W3" i="4"/>
  <c r="X3" i="4"/>
  <c r="Y3" i="4"/>
  <c r="Z3" i="4"/>
  <c r="AA3" i="4"/>
  <c r="V3" i="4"/>
  <c r="P3" i="4"/>
  <c r="B4" i="4"/>
  <c r="H4" i="4" s="1"/>
  <c r="C4" i="4"/>
  <c r="B5" i="4"/>
  <c r="C5" i="4"/>
  <c r="J5" i="4" s="1"/>
  <c r="B6" i="4"/>
  <c r="C6" i="4"/>
  <c r="B7" i="4"/>
  <c r="C7" i="4"/>
  <c r="M7" i="4" s="1"/>
  <c r="B8" i="4"/>
  <c r="H8" i="4" s="1"/>
  <c r="T8" i="4" s="1"/>
  <c r="C8" i="4"/>
  <c r="B9" i="4"/>
  <c r="C9" i="4"/>
  <c r="J9" i="4" s="1"/>
  <c r="B10" i="4"/>
  <c r="C10" i="4"/>
  <c r="B11" i="4"/>
  <c r="C11" i="4"/>
  <c r="M11" i="4" s="1"/>
  <c r="B12" i="4"/>
  <c r="H12" i="4" s="1"/>
  <c r="C12" i="4"/>
  <c r="B13" i="4"/>
  <c r="C13" i="4"/>
  <c r="J13" i="4" s="1"/>
  <c r="B14" i="4"/>
  <c r="C14" i="4"/>
  <c r="B15" i="4"/>
  <c r="C15" i="4"/>
  <c r="M15" i="4" s="1"/>
  <c r="B16" i="4"/>
  <c r="H16" i="4" s="1"/>
  <c r="C16" i="4"/>
  <c r="C3" i="4"/>
  <c r="N3" i="4" s="1"/>
  <c r="B3" i="4"/>
  <c r="G3" i="4" s="1"/>
  <c r="S3" i="4" s="1"/>
  <c r="J4" i="4"/>
  <c r="K4" i="4"/>
  <c r="L4" i="4"/>
  <c r="M4" i="4"/>
  <c r="N4" i="4"/>
  <c r="O4" i="4"/>
  <c r="K5" i="4"/>
  <c r="O5" i="4"/>
  <c r="J6" i="4"/>
  <c r="K6" i="4"/>
  <c r="L6" i="4"/>
  <c r="M6" i="4"/>
  <c r="N6" i="4"/>
  <c r="O6" i="4"/>
  <c r="K7" i="4"/>
  <c r="L7" i="4"/>
  <c r="O7" i="4"/>
  <c r="J8" i="4"/>
  <c r="K8" i="4"/>
  <c r="L8" i="4"/>
  <c r="M8" i="4"/>
  <c r="N8" i="4"/>
  <c r="O8" i="4"/>
  <c r="K9" i="4"/>
  <c r="O9" i="4"/>
  <c r="J10" i="4"/>
  <c r="K10" i="4"/>
  <c r="L10" i="4"/>
  <c r="M10" i="4"/>
  <c r="N10" i="4"/>
  <c r="O10" i="4"/>
  <c r="K11" i="4"/>
  <c r="L11" i="4"/>
  <c r="O11" i="4"/>
  <c r="J12" i="4"/>
  <c r="K12" i="4"/>
  <c r="L12" i="4"/>
  <c r="M12" i="4"/>
  <c r="N12" i="4"/>
  <c r="O12" i="4"/>
  <c r="K13" i="4"/>
  <c r="O13" i="4"/>
  <c r="J14" i="4"/>
  <c r="K14" i="4"/>
  <c r="L14" i="4"/>
  <c r="M14" i="4"/>
  <c r="N14" i="4"/>
  <c r="O14" i="4"/>
  <c r="K15" i="4"/>
  <c r="L15" i="4"/>
  <c r="O15" i="4"/>
  <c r="J16" i="4"/>
  <c r="K16" i="4"/>
  <c r="L16" i="4"/>
  <c r="M16" i="4"/>
  <c r="N16" i="4"/>
  <c r="O16" i="4"/>
  <c r="L3" i="4"/>
  <c r="M3" i="4"/>
  <c r="O3" i="4"/>
  <c r="G4" i="4"/>
  <c r="D5" i="4"/>
  <c r="E5" i="4"/>
  <c r="Q5" i="4" s="1"/>
  <c r="F5" i="4"/>
  <c r="R5" i="4" s="1"/>
  <c r="G5" i="4"/>
  <c r="S5" i="4" s="1"/>
  <c r="H5" i="4"/>
  <c r="T5" i="4" s="1"/>
  <c r="I5" i="4"/>
  <c r="U5" i="4" s="1"/>
  <c r="D6" i="4"/>
  <c r="E6" i="4"/>
  <c r="F6" i="4"/>
  <c r="G6" i="4"/>
  <c r="S6" i="4" s="1"/>
  <c r="H6" i="4"/>
  <c r="T6" i="4" s="1"/>
  <c r="I6" i="4"/>
  <c r="U6" i="4" s="1"/>
  <c r="D7" i="4"/>
  <c r="P7" i="4" s="1"/>
  <c r="E7" i="4"/>
  <c r="Q7" i="4" s="1"/>
  <c r="F7" i="4"/>
  <c r="G7" i="4"/>
  <c r="H7" i="4"/>
  <c r="T7" i="4" s="1"/>
  <c r="I7" i="4"/>
  <c r="U7" i="4" s="1"/>
  <c r="G8" i="4"/>
  <c r="D9" i="4"/>
  <c r="P9" i="4" s="1"/>
  <c r="E9" i="4"/>
  <c r="Q9" i="4" s="1"/>
  <c r="F9" i="4"/>
  <c r="R9" i="4" s="1"/>
  <c r="G9" i="4"/>
  <c r="S9" i="4" s="1"/>
  <c r="H9" i="4"/>
  <c r="I9" i="4"/>
  <c r="U9" i="4" s="1"/>
  <c r="D10" i="4"/>
  <c r="E10" i="4"/>
  <c r="F10" i="4"/>
  <c r="G10" i="4"/>
  <c r="S10" i="4" s="1"/>
  <c r="H10" i="4"/>
  <c r="T10" i="4" s="1"/>
  <c r="I10" i="4"/>
  <c r="U10" i="4" s="1"/>
  <c r="D11" i="4"/>
  <c r="E11" i="4"/>
  <c r="Q11" i="4" s="1"/>
  <c r="F11" i="4"/>
  <c r="G11" i="4"/>
  <c r="H11" i="4"/>
  <c r="T11" i="4" s="1"/>
  <c r="I11" i="4"/>
  <c r="U11" i="4" s="1"/>
  <c r="G12" i="4"/>
  <c r="D13" i="4"/>
  <c r="P13" i="4" s="1"/>
  <c r="E13" i="4"/>
  <c r="Q13" i="4" s="1"/>
  <c r="F13" i="4"/>
  <c r="R13" i="4" s="1"/>
  <c r="G13" i="4"/>
  <c r="S13" i="4" s="1"/>
  <c r="H13" i="4"/>
  <c r="T13" i="4" s="1"/>
  <c r="I13" i="4"/>
  <c r="U13" i="4" s="1"/>
  <c r="D14" i="4"/>
  <c r="E14" i="4"/>
  <c r="F14" i="4"/>
  <c r="R14" i="4" s="1"/>
  <c r="G14" i="4"/>
  <c r="S14" i="4" s="1"/>
  <c r="H14" i="4"/>
  <c r="T14" i="4" s="1"/>
  <c r="I14" i="4"/>
  <c r="U14" i="4" s="1"/>
  <c r="D15" i="4"/>
  <c r="P15" i="4" s="1"/>
  <c r="E15" i="4"/>
  <c r="Q15" i="4" s="1"/>
  <c r="F15" i="4"/>
  <c r="G15" i="4"/>
  <c r="H15" i="4"/>
  <c r="T15" i="4" s="1"/>
  <c r="I15" i="4"/>
  <c r="U15" i="4" s="1"/>
  <c r="G16" i="4"/>
  <c r="I3" i="4"/>
  <c r="E3" i="4"/>
  <c r="Q3" i="4" s="1"/>
  <c r="F3" i="4"/>
  <c r="R3" i="4" s="1"/>
  <c r="S4" i="4"/>
  <c r="P5" i="4"/>
  <c r="P6" i="4"/>
  <c r="Q6" i="4"/>
  <c r="R6" i="4"/>
  <c r="R7" i="4"/>
  <c r="S7" i="4"/>
  <c r="T9" i="4"/>
  <c r="P10" i="4"/>
  <c r="Q10" i="4"/>
  <c r="R10" i="4"/>
  <c r="P11" i="4"/>
  <c r="R11" i="4"/>
  <c r="S11" i="4"/>
  <c r="P14" i="4"/>
  <c r="Q14" i="4"/>
  <c r="R15" i="4"/>
  <c r="S15" i="4"/>
  <c r="F12" i="4" l="1"/>
  <c r="F4" i="4"/>
  <c r="R4" i="4" s="1"/>
  <c r="U16" i="4"/>
  <c r="S12" i="4"/>
  <c r="R8" i="4"/>
  <c r="E16" i="4"/>
  <c r="Q16" i="4" s="1"/>
  <c r="E12" i="4"/>
  <c r="Q12" i="4" s="1"/>
  <c r="E8" i="4"/>
  <c r="Q8" i="4" s="1"/>
  <c r="E4" i="4"/>
  <c r="Q4" i="4" s="1"/>
  <c r="J15" i="4"/>
  <c r="N13" i="4"/>
  <c r="J11" i="4"/>
  <c r="N9" i="4"/>
  <c r="J7" i="4"/>
  <c r="N5" i="4"/>
  <c r="S8" i="4"/>
  <c r="F16" i="4"/>
  <c r="F8" i="4"/>
  <c r="T16" i="4"/>
  <c r="R12" i="4"/>
  <c r="D16" i="4"/>
  <c r="P16" i="4" s="1"/>
  <c r="D12" i="4"/>
  <c r="P12" i="4" s="1"/>
  <c r="D8" i="4"/>
  <c r="P8" i="4" s="1"/>
  <c r="D4" i="4"/>
  <c r="P4" i="4" s="1"/>
  <c r="M13" i="4"/>
  <c r="M9" i="4"/>
  <c r="M5" i="4"/>
  <c r="T12" i="4"/>
  <c r="S16" i="4"/>
  <c r="L13" i="4"/>
  <c r="L9" i="4"/>
  <c r="L5" i="4"/>
  <c r="I16" i="4"/>
  <c r="I12" i="4"/>
  <c r="U12" i="4" s="1"/>
  <c r="I8" i="4"/>
  <c r="U8" i="4" s="1"/>
  <c r="I4" i="4"/>
  <c r="U4" i="4" s="1"/>
  <c r="N15" i="4"/>
  <c r="N11" i="4"/>
  <c r="N7" i="4"/>
  <c r="R16" i="4"/>
  <c r="T4" i="4"/>
  <c r="K3" i="4"/>
  <c r="J3" i="4"/>
  <c r="H3" i="4"/>
  <c r="T3" i="4" s="1"/>
  <c r="D3" i="4"/>
</calcChain>
</file>

<file path=xl/sharedStrings.xml><?xml version="1.0" encoding="utf-8"?>
<sst xmlns="http://schemas.openxmlformats.org/spreadsheetml/2006/main" count="70" uniqueCount="42">
  <si>
    <t>Age_lb</t>
  </si>
  <si>
    <t>incidence.rate.male</t>
  </si>
  <si>
    <t>inc1.male</t>
  </si>
  <si>
    <t>inc2.male</t>
  </si>
  <si>
    <t>inc3.4.male</t>
  </si>
  <si>
    <t>LG.male</t>
  </si>
  <si>
    <t>incidence.rate.fem</t>
  </si>
  <si>
    <t>inc1.fem</t>
  </si>
  <si>
    <t>inc2.fem</t>
  </si>
  <si>
    <t>inc3.4.fem</t>
  </si>
  <si>
    <t>LG.fem</t>
  </si>
  <si>
    <t>BC.death.male</t>
  </si>
  <si>
    <t>BC.death.female</t>
  </si>
  <si>
    <t>inc1.male_ub</t>
  </si>
  <si>
    <t>inc2.male_ub</t>
  </si>
  <si>
    <t>inc3.4.male_ub</t>
  </si>
  <si>
    <t>incidence.rate.male_ub</t>
  </si>
  <si>
    <t>LG.male_ub</t>
  </si>
  <si>
    <t>BC.death.male_ub</t>
  </si>
  <si>
    <t>inc1.fem_ub</t>
  </si>
  <si>
    <t>inc2.fem_ub</t>
  </si>
  <si>
    <t>inc3.4.fem_ub</t>
  </si>
  <si>
    <t>incidence.rate.fem_ub</t>
  </si>
  <si>
    <t>LG.fem_ub</t>
  </si>
  <si>
    <t>BC.death.female_ub</t>
  </si>
  <si>
    <t>inc1.male_lb</t>
  </si>
  <si>
    <t>inc2.male_lb</t>
  </si>
  <si>
    <t>inc3.4.male_lb</t>
  </si>
  <si>
    <t>incidence.rate.male_lb</t>
  </si>
  <si>
    <t>LG.male_lb</t>
  </si>
  <si>
    <t>BC.death.male_lb</t>
  </si>
  <si>
    <t>inc1.fem_lb</t>
  </si>
  <si>
    <t>inc2.fem_lb</t>
  </si>
  <si>
    <t>inc3.4.fem_lb</t>
  </si>
  <si>
    <t>incidence.rate.fem_lb</t>
  </si>
  <si>
    <t>LG.fem_lb</t>
  </si>
  <si>
    <t>BC.death.female_lb</t>
  </si>
  <si>
    <t>Pop_alive_male</t>
  </si>
  <si>
    <t>Pop_alive_female</t>
  </si>
  <si>
    <t>Pop with events</t>
  </si>
  <si>
    <t>Pop without events</t>
  </si>
  <si>
    <t xml:space="preserve">Pop in thousands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</si>
</sst>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0" fillId="34" borderId="0" xfId="0" applyFill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11" fontId="0" fillId="0" borderId="16" xfId="0" applyNumberFormat="1" applyBorder="1"/>
    <xf numFmtId="11" fontId="0" fillId="0" borderId="0" xfId="0" applyNumberFormat="1" applyBorder="1"/>
    <xf numFmtId="11" fontId="0" fillId="0" borderId="17" xfId="0" applyNumberFormat="1" applyBorder="1"/>
    <xf numFmtId="11" fontId="0" fillId="0" borderId="18" xfId="0" applyNumberFormat="1" applyBorder="1"/>
    <xf numFmtId="11" fontId="0" fillId="0" borderId="19" xfId="0" applyNumberFormat="1" applyBorder="1"/>
    <xf numFmtId="11" fontId="0" fillId="0" borderId="2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B1" sqref="B1:M1"/>
    </sheetView>
  </sheetViews>
  <sheetFormatPr defaultRowHeight="15" x14ac:dyDescent="0.25"/>
  <cols>
    <col min="1" max="1" width="7.140625" bestFit="1" customWidth="1"/>
    <col min="3" max="6" width="12" bestFit="1" customWidth="1"/>
    <col min="7" max="7" width="18.140625" bestFit="1" customWidth="1"/>
    <col min="8" max="11" width="12" bestFit="1" customWidth="1"/>
    <col min="12" max="12" width="19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11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12</v>
      </c>
    </row>
    <row r="2" spans="1:13" x14ac:dyDescent="0.25">
      <c r="A2">
        <v>30</v>
      </c>
      <c r="B2" s="1">
        <v>9.7499999999999998E-7</v>
      </c>
      <c r="C2" s="1">
        <v>5.8299999999999997E-7</v>
      </c>
      <c r="D2" s="1">
        <v>1.44E-6</v>
      </c>
      <c r="E2">
        <v>3.0000000000000001E-6</v>
      </c>
      <c r="F2" s="1">
        <v>3.23E-6</v>
      </c>
      <c r="G2">
        <v>0</v>
      </c>
      <c r="H2" s="1">
        <v>6.5000000000000002E-7</v>
      </c>
      <c r="I2" s="1">
        <v>3.89E-7</v>
      </c>
      <c r="J2" s="1">
        <v>9.6200000000000006E-7</v>
      </c>
      <c r="K2">
        <v>1.9999999999999999E-6</v>
      </c>
      <c r="L2" s="1">
        <v>2.1500000000000002E-6</v>
      </c>
      <c r="M2">
        <v>9.9999999999999995E-7</v>
      </c>
    </row>
    <row r="3" spans="1:13" x14ac:dyDescent="0.25">
      <c r="A3">
        <v>35</v>
      </c>
      <c r="B3" s="1">
        <v>1.95E-6</v>
      </c>
      <c r="C3" s="1">
        <v>1.17E-6</v>
      </c>
      <c r="D3" s="1">
        <v>2.8899999999999999E-6</v>
      </c>
      <c r="E3">
        <v>6.0000000000000002E-6</v>
      </c>
      <c r="F3" s="1">
        <v>6.46E-6</v>
      </c>
      <c r="G3">
        <v>1.9999999999999999E-6</v>
      </c>
      <c r="H3" s="1">
        <v>1.3E-6</v>
      </c>
      <c r="I3" s="1">
        <v>7.7700000000000004E-7</v>
      </c>
      <c r="J3" s="1">
        <v>1.9199999999999998E-6</v>
      </c>
      <c r="K3">
        <v>3.9999999999999998E-6</v>
      </c>
      <c r="L3" s="1">
        <v>4.3100000000000002E-6</v>
      </c>
      <c r="M3">
        <v>1.9999999999999999E-6</v>
      </c>
    </row>
    <row r="4" spans="1:13" x14ac:dyDescent="0.25">
      <c r="A4">
        <v>40</v>
      </c>
      <c r="B4" s="1">
        <v>5.5199999999999997E-6</v>
      </c>
      <c r="C4" s="1">
        <v>3.3000000000000002E-6</v>
      </c>
      <c r="D4" s="1">
        <v>8.1699999999999997E-6</v>
      </c>
      <c r="E4">
        <v>1.7E-5</v>
      </c>
      <c r="F4" s="1">
        <v>1.8300000000000001E-5</v>
      </c>
      <c r="G4">
        <v>6.9999999999999999E-6</v>
      </c>
      <c r="H4" s="1">
        <v>3.2499999999999998E-6</v>
      </c>
      <c r="I4" s="1">
        <v>1.9400000000000001E-6</v>
      </c>
      <c r="J4" s="1">
        <v>4.8099999999999997E-6</v>
      </c>
      <c r="K4">
        <v>1.0000000000000001E-5</v>
      </c>
      <c r="L4" s="1">
        <v>1.08E-5</v>
      </c>
      <c r="M4">
        <v>5.0000000000000004E-6</v>
      </c>
    </row>
    <row r="5" spans="1:13" x14ac:dyDescent="0.25">
      <c r="A5">
        <v>45</v>
      </c>
      <c r="B5" s="1">
        <v>1.2E-5</v>
      </c>
      <c r="C5" s="1">
        <v>7.1899999999999998E-6</v>
      </c>
      <c r="D5" s="1">
        <v>1.7799999999999999E-5</v>
      </c>
      <c r="E5">
        <v>3.6999999999999998E-5</v>
      </c>
      <c r="F5" s="1">
        <v>3.9900000000000001E-5</v>
      </c>
      <c r="G5">
        <v>9.0000000000000002E-6</v>
      </c>
      <c r="H5" s="1">
        <v>5.8499999999999999E-6</v>
      </c>
      <c r="I5" s="1">
        <v>3.4999999999999999E-6</v>
      </c>
      <c r="J5" s="1">
        <v>8.6600000000000001E-6</v>
      </c>
      <c r="K5">
        <v>1.8E-5</v>
      </c>
      <c r="L5" s="1">
        <v>1.9400000000000001E-5</v>
      </c>
      <c r="M5">
        <v>9.0000000000000002E-6</v>
      </c>
    </row>
    <row r="6" spans="1:13" x14ac:dyDescent="0.25">
      <c r="A6">
        <v>50</v>
      </c>
      <c r="B6" s="1">
        <v>2.6299999999999999E-5</v>
      </c>
      <c r="C6" s="1">
        <v>1.5699999999999999E-5</v>
      </c>
      <c r="D6" s="1">
        <v>3.8899999999999997E-5</v>
      </c>
      <c r="E6">
        <v>8.1000000000000004E-5</v>
      </c>
      <c r="F6" s="1">
        <v>8.7299999999999994E-5</v>
      </c>
      <c r="G6">
        <v>2.0000000000000002E-5</v>
      </c>
      <c r="H6" s="1">
        <v>9.7499999999999998E-6</v>
      </c>
      <c r="I6" s="1">
        <v>5.8300000000000001E-6</v>
      </c>
      <c r="J6" s="1">
        <v>1.4399999999999999E-5</v>
      </c>
      <c r="K6">
        <v>3.0000000000000001E-5</v>
      </c>
      <c r="L6" s="1">
        <v>3.2299999999999999E-5</v>
      </c>
      <c r="M6">
        <v>1.4E-5</v>
      </c>
    </row>
    <row r="7" spans="1:13" x14ac:dyDescent="0.25">
      <c r="A7">
        <v>55</v>
      </c>
      <c r="B7" s="1">
        <v>4.9100000000000001E-5</v>
      </c>
      <c r="C7" s="1">
        <v>2.9300000000000001E-5</v>
      </c>
      <c r="D7" s="1">
        <v>7.2600000000000003E-5</v>
      </c>
      <c r="E7">
        <v>1.5100000000000001E-4</v>
      </c>
      <c r="F7">
        <v>1.6269099999999999E-4</v>
      </c>
      <c r="G7">
        <v>4.4000000000000006E-5</v>
      </c>
      <c r="H7" s="1">
        <v>1.88E-5</v>
      </c>
      <c r="I7" s="1">
        <v>1.13E-5</v>
      </c>
      <c r="J7" s="1">
        <v>2.7900000000000001E-5</v>
      </c>
      <c r="K7">
        <v>5.8E-5</v>
      </c>
      <c r="L7" s="1">
        <v>6.2500000000000001E-5</v>
      </c>
      <c r="M7">
        <v>2.2000000000000003E-5</v>
      </c>
    </row>
    <row r="8" spans="1:13" x14ac:dyDescent="0.25">
      <c r="A8">
        <v>60</v>
      </c>
      <c r="B8" s="1">
        <v>9.7499999999999998E-5</v>
      </c>
      <c r="C8" s="1">
        <v>5.8300000000000001E-5</v>
      </c>
      <c r="D8">
        <v>1.4425199999999999E-4</v>
      </c>
      <c r="E8">
        <v>2.9999999999999997E-4</v>
      </c>
      <c r="F8">
        <v>3.2322600000000003E-4</v>
      </c>
      <c r="G8">
        <v>9.0000000000000006E-5</v>
      </c>
      <c r="H8" s="1">
        <v>3.0899999999999999E-5</v>
      </c>
      <c r="I8" s="1">
        <v>1.8499999999999999E-5</v>
      </c>
      <c r="J8" s="1">
        <v>4.57E-5</v>
      </c>
      <c r="K8">
        <v>9.5000000000000005E-5</v>
      </c>
      <c r="L8">
        <v>1.0235500000000001E-4</v>
      </c>
      <c r="M8">
        <v>3.4999999999999997E-5</v>
      </c>
    </row>
    <row r="9" spans="1:13" x14ac:dyDescent="0.25">
      <c r="A9">
        <v>65</v>
      </c>
      <c r="B9">
        <v>1.7381100000000001E-4</v>
      </c>
      <c r="C9">
        <v>1.0394E-4</v>
      </c>
      <c r="D9">
        <v>2.5724899999999998E-4</v>
      </c>
      <c r="E9">
        <v>5.3499999999999999E-4</v>
      </c>
      <c r="F9">
        <v>5.7642100000000003E-4</v>
      </c>
      <c r="G9">
        <v>1.6699999999999999E-4</v>
      </c>
      <c r="H9" s="1">
        <v>5.0699999999999999E-5</v>
      </c>
      <c r="I9" s="1">
        <v>3.0300000000000001E-5</v>
      </c>
      <c r="J9" s="1">
        <v>7.4999999999999993E-5</v>
      </c>
      <c r="K9">
        <v>1.56E-4</v>
      </c>
      <c r="L9">
        <v>1.68078E-4</v>
      </c>
      <c r="M9">
        <v>7.0999999999999991E-5</v>
      </c>
    </row>
    <row r="10" spans="1:13" x14ac:dyDescent="0.25">
      <c r="A10">
        <v>70</v>
      </c>
      <c r="B10">
        <v>2.9304199999999998E-4</v>
      </c>
      <c r="C10">
        <v>1.75241E-4</v>
      </c>
      <c r="D10">
        <v>4.3371799999999998E-4</v>
      </c>
      <c r="E10">
        <v>9.0200000000000002E-4</v>
      </c>
      <c r="F10">
        <v>9.7183399999999998E-4</v>
      </c>
      <c r="G10">
        <v>3.3299999999999996E-4</v>
      </c>
      <c r="H10" s="1">
        <v>8.2200000000000006E-5</v>
      </c>
      <c r="I10" s="1">
        <v>4.9200000000000003E-5</v>
      </c>
      <c r="J10">
        <v>1.21653E-4</v>
      </c>
      <c r="K10">
        <v>2.5300000000000002E-4</v>
      </c>
      <c r="L10">
        <v>2.7258799999999999E-4</v>
      </c>
      <c r="M10">
        <v>1.11E-4</v>
      </c>
    </row>
    <row r="11" spans="1:13" x14ac:dyDescent="0.25">
      <c r="A11">
        <v>75</v>
      </c>
      <c r="B11">
        <v>4.4800900000000003E-4</v>
      </c>
      <c r="C11">
        <v>2.6791199999999998E-4</v>
      </c>
      <c r="D11">
        <v>6.6307900000000001E-4</v>
      </c>
      <c r="E11">
        <v>1.379E-3</v>
      </c>
      <c r="F11">
        <v>1.4857640000000001E-3</v>
      </c>
      <c r="G11">
        <v>6.0599999999999998E-4</v>
      </c>
      <c r="H11">
        <v>1.27353E-4</v>
      </c>
      <c r="I11" s="1">
        <v>7.6199999999999995E-5</v>
      </c>
      <c r="J11">
        <v>1.8848899999999999E-4</v>
      </c>
      <c r="K11">
        <v>3.9199999999999999E-4</v>
      </c>
      <c r="L11">
        <v>4.2234899999999998E-4</v>
      </c>
      <c r="M11">
        <v>2.0800000000000001E-4</v>
      </c>
    </row>
    <row r="12" spans="1:13" x14ac:dyDescent="0.25">
      <c r="A12">
        <v>80</v>
      </c>
      <c r="B12">
        <v>6.1304800000000004E-4</v>
      </c>
      <c r="C12">
        <v>3.6660600000000001E-4</v>
      </c>
      <c r="D12">
        <v>9.0734500000000005E-4</v>
      </c>
      <c r="E12">
        <v>1.887E-3</v>
      </c>
      <c r="F12">
        <v>2.033094E-3</v>
      </c>
      <c r="G12">
        <v>1.075E-3</v>
      </c>
      <c r="H12">
        <v>1.8030800000000001E-4</v>
      </c>
      <c r="I12">
        <v>1.0782500000000001E-4</v>
      </c>
      <c r="J12">
        <v>2.6686599999999999E-4</v>
      </c>
      <c r="K12">
        <v>5.5500000000000005E-4</v>
      </c>
      <c r="L12">
        <v>5.9796899999999995E-4</v>
      </c>
      <c r="M12">
        <v>3.8000000000000002E-4</v>
      </c>
    </row>
    <row r="13" spans="1:13" x14ac:dyDescent="0.25">
      <c r="A13">
        <v>85</v>
      </c>
      <c r="B13">
        <v>7.5274700000000001E-4</v>
      </c>
      <c r="C13">
        <v>4.5014700000000003E-4</v>
      </c>
      <c r="D13">
        <v>1.114107E-3</v>
      </c>
      <c r="E13">
        <v>2.317E-3</v>
      </c>
      <c r="F13">
        <v>2.4963860000000002E-3</v>
      </c>
      <c r="G13">
        <v>1.853E-3</v>
      </c>
      <c r="H13">
        <v>2.27741E-4</v>
      </c>
      <c r="I13">
        <v>1.3619000000000001E-4</v>
      </c>
      <c r="J13">
        <v>3.3706900000000001E-4</v>
      </c>
      <c r="K13">
        <v>7.0100000000000002E-4</v>
      </c>
      <c r="L13">
        <v>7.5527199999999997E-4</v>
      </c>
      <c r="M13">
        <v>5.7600000000000001E-4</v>
      </c>
    </row>
    <row r="14" spans="1:13" x14ac:dyDescent="0.25">
      <c r="A14">
        <v>90</v>
      </c>
      <c r="B14">
        <v>7.9010799999999998E-4</v>
      </c>
      <c r="C14">
        <v>4.7248899999999998E-4</v>
      </c>
      <c r="D14">
        <v>1.1694030000000001E-3</v>
      </c>
      <c r="E14">
        <v>2.4320000000000001E-3</v>
      </c>
      <c r="F14">
        <v>2.620289E-3</v>
      </c>
      <c r="G14">
        <v>2.8610000000000003E-3</v>
      </c>
      <c r="H14">
        <v>2.2286800000000001E-4</v>
      </c>
      <c r="I14">
        <v>1.3327599999999999E-4</v>
      </c>
      <c r="J14">
        <v>3.2985600000000001E-4</v>
      </c>
      <c r="K14">
        <v>6.8599999999999998E-4</v>
      </c>
      <c r="L14">
        <v>7.3911099999999998E-4</v>
      </c>
      <c r="M14">
        <v>8.0900000000000004E-4</v>
      </c>
    </row>
    <row r="15" spans="1:13" x14ac:dyDescent="0.25">
      <c r="A15">
        <v>95</v>
      </c>
      <c r="B15">
        <v>7.9010799999999998E-4</v>
      </c>
      <c r="C15">
        <v>4.7248899999999998E-4</v>
      </c>
      <c r="D15">
        <v>1.1694030000000001E-3</v>
      </c>
      <c r="E15">
        <v>2.4320000000000001E-3</v>
      </c>
      <c r="F15">
        <v>2.620289E-3</v>
      </c>
      <c r="G15">
        <v>2.8610000000000003E-3</v>
      </c>
      <c r="H15">
        <v>2.2286800000000001E-4</v>
      </c>
      <c r="I15">
        <v>1.3327599999999999E-4</v>
      </c>
      <c r="J15">
        <v>3.2985600000000001E-4</v>
      </c>
      <c r="K15">
        <v>6.8599999999999998E-4</v>
      </c>
      <c r="L15">
        <v>7.3911099999999998E-4</v>
      </c>
      <c r="M15">
        <v>8.0900000000000004E-4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CE01-295F-45EC-9C9E-E763DCCF493E}">
  <dimension ref="A1:AB39"/>
  <sheetViews>
    <sheetView tabSelected="1" topLeftCell="D1" workbookViewId="0">
      <selection activeCell="U4" sqref="U4"/>
    </sheetView>
  </sheetViews>
  <sheetFormatPr defaultRowHeight="15" x14ac:dyDescent="0.25"/>
  <cols>
    <col min="2" max="2" width="15.28515625" bestFit="1" customWidth="1"/>
    <col min="3" max="3" width="17.28515625" bestFit="1" customWidth="1"/>
    <col min="4" max="4" width="9.5703125" bestFit="1" customWidth="1"/>
    <col min="5" max="5" width="12.28515625" bestFit="1" customWidth="1"/>
    <col min="6" max="6" width="14" bestFit="1" customWidth="1"/>
    <col min="7" max="7" width="19" bestFit="1" customWidth="1"/>
    <col min="8" max="8" width="10.85546875" bestFit="1" customWidth="1"/>
    <col min="9" max="9" width="14.140625" bestFit="1" customWidth="1"/>
    <col min="10" max="11" width="11.42578125" bestFit="1" customWidth="1"/>
    <col min="12" max="12" width="13.140625" bestFit="1" customWidth="1"/>
    <col min="13" max="13" width="20.85546875" bestFit="1" customWidth="1"/>
    <col min="14" max="14" width="10" bestFit="1" customWidth="1"/>
    <col min="15" max="15" width="18.85546875" bestFit="1" customWidth="1"/>
    <col min="16" max="17" width="12.85546875" bestFit="1" customWidth="1"/>
    <col min="18" max="18" width="14.5703125" bestFit="1" customWidth="1"/>
    <col min="19" max="19" width="22.42578125" bestFit="1" customWidth="1"/>
    <col min="20" max="20" width="11.42578125" bestFit="1" customWidth="1"/>
    <col min="21" max="21" width="17.5703125" bestFit="1" customWidth="1"/>
    <col min="22" max="23" width="12" bestFit="1" customWidth="1"/>
    <col min="24" max="24" width="13.7109375" bestFit="1" customWidth="1"/>
    <col min="25" max="25" width="21.5703125" bestFit="1" customWidth="1"/>
    <col min="26" max="26" width="10.5703125" bestFit="1" customWidth="1"/>
    <col min="27" max="27" width="19.42578125" bestFit="1" customWidth="1"/>
  </cols>
  <sheetData>
    <row r="1" spans="1:28" ht="15.75" thickBot="1" x14ac:dyDescent="0.3">
      <c r="A1" s="8"/>
      <c r="B1" s="9"/>
      <c r="C1" s="10"/>
      <c r="D1" s="3" t="s">
        <v>39</v>
      </c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 t="s">
        <v>40</v>
      </c>
      <c r="Q1" s="6"/>
      <c r="R1" s="6"/>
      <c r="S1" s="6"/>
      <c r="T1" s="6"/>
      <c r="U1" s="6"/>
      <c r="V1" s="6"/>
      <c r="W1" s="6"/>
      <c r="X1" s="6"/>
      <c r="Y1" s="6"/>
      <c r="Z1" s="6"/>
      <c r="AA1" s="7"/>
    </row>
    <row r="2" spans="1:28" x14ac:dyDescent="0.25">
      <c r="A2" s="11" t="s">
        <v>0</v>
      </c>
      <c r="B2" s="12" t="s">
        <v>37</v>
      </c>
      <c r="C2" s="13" t="s">
        <v>38</v>
      </c>
      <c r="D2" s="20" t="s">
        <v>2</v>
      </c>
      <c r="E2" s="21" t="s">
        <v>3</v>
      </c>
      <c r="F2" s="21" t="s">
        <v>4</v>
      </c>
      <c r="G2" s="21" t="s">
        <v>1</v>
      </c>
      <c r="H2" s="21" t="s">
        <v>5</v>
      </c>
      <c r="I2" s="21" t="s">
        <v>11</v>
      </c>
      <c r="J2" s="21" t="s">
        <v>7</v>
      </c>
      <c r="K2" s="21" t="s">
        <v>8</v>
      </c>
      <c r="L2" s="21" t="s">
        <v>9</v>
      </c>
      <c r="M2" s="21" t="s">
        <v>6</v>
      </c>
      <c r="N2" s="21" t="s">
        <v>10</v>
      </c>
      <c r="O2" s="21" t="s">
        <v>12</v>
      </c>
      <c r="P2" s="21" t="s">
        <v>2</v>
      </c>
      <c r="Q2" s="21" t="s">
        <v>3</v>
      </c>
      <c r="R2" s="21" t="s">
        <v>4</v>
      </c>
      <c r="S2" s="21" t="s">
        <v>1</v>
      </c>
      <c r="T2" s="21" t="s">
        <v>5</v>
      </c>
      <c r="U2" s="21" t="s">
        <v>11</v>
      </c>
      <c r="V2" s="21" t="s">
        <v>7</v>
      </c>
      <c r="W2" s="21" t="s">
        <v>8</v>
      </c>
      <c r="X2" s="21" t="s">
        <v>9</v>
      </c>
      <c r="Y2" s="21" t="s">
        <v>6</v>
      </c>
      <c r="Z2" s="21" t="s">
        <v>10</v>
      </c>
      <c r="AA2" s="22" t="s">
        <v>12</v>
      </c>
      <c r="AB2" s="2"/>
    </row>
    <row r="3" spans="1:28" x14ac:dyDescent="0.25">
      <c r="A3" s="14">
        <v>30</v>
      </c>
      <c r="B3" s="15">
        <f>B26*1000</f>
        <v>2263511</v>
      </c>
      <c r="C3" s="16">
        <f>C26*1000</f>
        <v>2258464</v>
      </c>
      <c r="D3" s="23">
        <f>Calibration_targets!B2*Pop_size!$B3</f>
        <v>2.2069232250000002</v>
      </c>
      <c r="E3" s="24">
        <f>Calibration_targets!C2*Pop_size!$B3</f>
        <v>1.319626913</v>
      </c>
      <c r="F3" s="24">
        <f>Calibration_targets!D2*Pop_size!$B3</f>
        <v>3.2594558399999998</v>
      </c>
      <c r="G3" s="24">
        <f>Calibration_targets!E2*Pop_size!$B3</f>
        <v>6.7905329999999999</v>
      </c>
      <c r="H3" s="24">
        <f>Calibration_targets!F2*Pop_size!$B3</f>
        <v>7.3111405300000003</v>
      </c>
      <c r="I3" s="24">
        <f>Calibration_targets!G2*Pop_size!$B3</f>
        <v>0</v>
      </c>
      <c r="J3" s="24">
        <f>Calibration_targets!H2*Pop_size!$C3</f>
        <v>1.4680016</v>
      </c>
      <c r="K3" s="24">
        <f>Calibration_targets!I2*Pop_size!$C3</f>
        <v>0.87854249600000001</v>
      </c>
      <c r="L3" s="24">
        <f>Calibration_targets!J2*Pop_size!$C3</f>
        <v>2.172642368</v>
      </c>
      <c r="M3" s="24">
        <f>Calibration_targets!K2*Pop_size!$C3</f>
        <v>4.5169280000000001</v>
      </c>
      <c r="N3" s="24">
        <f>Calibration_targets!L2*Pop_size!$C3</f>
        <v>4.8556976000000001</v>
      </c>
      <c r="O3" s="24">
        <f>Calibration_targets!M2*Pop_size!$C3</f>
        <v>2.258464</v>
      </c>
      <c r="P3" s="24">
        <f>$B3-D3</f>
        <v>2263508.793076775</v>
      </c>
      <c r="Q3" s="24">
        <f>$B3-E3</f>
        <v>2263509.6803730871</v>
      </c>
      <c r="R3" s="24">
        <f t="shared" ref="R3:S3" si="0">$B3-F3</f>
        <v>2263507.7405441599</v>
      </c>
      <c r="S3" s="24">
        <f t="shared" si="0"/>
        <v>2263504.2094669999</v>
      </c>
      <c r="T3" s="24">
        <f>$B3-H3</f>
        <v>2263503.6888594702</v>
      </c>
      <c r="U3" s="24">
        <f>$B3-I3</f>
        <v>2263511</v>
      </c>
      <c r="V3" s="24">
        <f>$C3-J3</f>
        <v>2258462.5319984001</v>
      </c>
      <c r="W3" s="24">
        <f t="shared" ref="W3:AA3" si="1">$C3-K3</f>
        <v>2258463.1214575041</v>
      </c>
      <c r="X3" s="24">
        <f t="shared" si="1"/>
        <v>2258461.8273576321</v>
      </c>
      <c r="Y3" s="24">
        <f t="shared" si="1"/>
        <v>2258459.4830720001</v>
      </c>
      <c r="Z3" s="24">
        <f t="shared" si="1"/>
        <v>2258459.1443023998</v>
      </c>
      <c r="AA3" s="25">
        <f t="shared" si="1"/>
        <v>2258461.7415359998</v>
      </c>
    </row>
    <row r="4" spans="1:28" x14ac:dyDescent="0.25">
      <c r="A4" s="14">
        <v>35</v>
      </c>
      <c r="B4" s="15">
        <f t="shared" ref="B4:C4" si="2">B27*1000</f>
        <v>2179535</v>
      </c>
      <c r="C4" s="16">
        <f t="shared" si="2"/>
        <v>2224565</v>
      </c>
      <c r="D4" s="23">
        <f>Calibration_targets!B3*Pop_size!$B4</f>
        <v>4.2500932499999999</v>
      </c>
      <c r="E4" s="24">
        <f>Calibration_targets!C3*Pop_size!$B4</f>
        <v>2.55005595</v>
      </c>
      <c r="F4" s="24">
        <f>Calibration_targets!D3*Pop_size!$B4</f>
        <v>6.2988561499999998</v>
      </c>
      <c r="G4" s="24">
        <f>Calibration_targets!E3*Pop_size!$B4</f>
        <v>13.077210000000001</v>
      </c>
      <c r="H4" s="24">
        <f>Calibration_targets!F3*Pop_size!$B4</f>
        <v>14.079796099999999</v>
      </c>
      <c r="I4" s="24">
        <f>Calibration_targets!G3*Pop_size!$B4</f>
        <v>4.35907</v>
      </c>
      <c r="J4" s="24">
        <f>Calibration_targets!H3*Pop_size!$C4</f>
        <v>2.8919345000000001</v>
      </c>
      <c r="K4" s="24">
        <f>Calibration_targets!I3*Pop_size!$C4</f>
        <v>1.7284870050000001</v>
      </c>
      <c r="L4" s="24">
        <f>Calibration_targets!J3*Pop_size!$C4</f>
        <v>4.2711647999999993</v>
      </c>
      <c r="M4" s="24">
        <f>Calibration_targets!K3*Pop_size!$C4</f>
        <v>8.8982599999999987</v>
      </c>
      <c r="N4" s="24">
        <f>Calibration_targets!L3*Pop_size!$C4</f>
        <v>9.5878751500000003</v>
      </c>
      <c r="O4" s="24">
        <f>Calibration_targets!M3*Pop_size!$C4</f>
        <v>4.4491299999999994</v>
      </c>
      <c r="P4" s="24">
        <f t="shared" ref="P4:P16" si="3">$B4-D4</f>
        <v>2179530.7499067499</v>
      </c>
      <c r="Q4" s="24">
        <f t="shared" ref="Q4:Q16" si="4">$B4-E4</f>
        <v>2179532.4499440501</v>
      </c>
      <c r="R4" s="24">
        <f t="shared" ref="R4:R16" si="5">$B4-F4</f>
        <v>2179528.7011438501</v>
      </c>
      <c r="S4" s="24">
        <f t="shared" ref="S4:S16" si="6">$B4-G4</f>
        <v>2179521.9227900002</v>
      </c>
      <c r="T4" s="24">
        <f t="shared" ref="T4:T16" si="7">$B4-H4</f>
        <v>2179520.9202039</v>
      </c>
      <c r="U4" s="24">
        <f t="shared" ref="U4:U16" si="8">$B4-I4</f>
        <v>2179530.6409300002</v>
      </c>
      <c r="V4" s="24">
        <f t="shared" ref="V4:V16" si="9">$C4-J4</f>
        <v>2224562.1080654999</v>
      </c>
      <c r="W4" s="24">
        <f t="shared" ref="W4:W16" si="10">$C4-K4</f>
        <v>2224563.271512995</v>
      </c>
      <c r="X4" s="24">
        <f t="shared" ref="X4:X16" si="11">$C4-L4</f>
        <v>2224560.7288352</v>
      </c>
      <c r="Y4" s="24">
        <f t="shared" ref="Y4:Y16" si="12">$C4-M4</f>
        <v>2224556.1017399998</v>
      </c>
      <c r="Z4" s="24">
        <f t="shared" ref="Z4:Z16" si="13">$C4-N4</f>
        <v>2224555.4121248499</v>
      </c>
      <c r="AA4" s="25">
        <f t="shared" ref="AA4:AA16" si="14">$C4-O4</f>
        <v>2224560.5508699999</v>
      </c>
    </row>
    <row r="5" spans="1:28" x14ac:dyDescent="0.25">
      <c r="A5" s="14">
        <v>40</v>
      </c>
      <c r="B5" s="15">
        <f t="shared" ref="B5:C5" si="15">B28*1000</f>
        <v>2032071</v>
      </c>
      <c r="C5" s="16">
        <f t="shared" si="15"/>
        <v>2059472.0000000002</v>
      </c>
      <c r="D5" s="23">
        <f>Calibration_targets!B4*Pop_size!$B5</f>
        <v>11.21703192</v>
      </c>
      <c r="E5" s="24">
        <f>Calibration_targets!C4*Pop_size!$B5</f>
        <v>6.7058343000000002</v>
      </c>
      <c r="F5" s="24">
        <f>Calibration_targets!D4*Pop_size!$B5</f>
        <v>16.602020069999998</v>
      </c>
      <c r="G5" s="24">
        <f>Calibration_targets!E4*Pop_size!$B5</f>
        <v>34.545206999999998</v>
      </c>
      <c r="H5" s="24">
        <f>Calibration_targets!F4*Pop_size!$B5</f>
        <v>37.1868993</v>
      </c>
      <c r="I5" s="24">
        <f>Calibration_targets!G4*Pop_size!$B5</f>
        <v>14.224497</v>
      </c>
      <c r="J5" s="24">
        <f>Calibration_targets!H4*Pop_size!$C5</f>
        <v>6.6932840000000002</v>
      </c>
      <c r="K5" s="24">
        <f>Calibration_targets!I4*Pop_size!$C5</f>
        <v>3.9953756800000004</v>
      </c>
      <c r="L5" s="24">
        <f>Calibration_targets!J4*Pop_size!$C5</f>
        <v>9.9060603199999999</v>
      </c>
      <c r="M5" s="24">
        <f>Calibration_targets!K4*Pop_size!$C5</f>
        <v>20.594720000000002</v>
      </c>
      <c r="N5" s="24">
        <f>Calibration_targets!L4*Pop_size!$C5</f>
        <v>22.242297600000004</v>
      </c>
      <c r="O5" s="24">
        <f>Calibration_targets!M4*Pop_size!$C5</f>
        <v>10.297360000000001</v>
      </c>
      <c r="P5" s="24">
        <f t="shared" si="3"/>
        <v>2032059.7829680799</v>
      </c>
      <c r="Q5" s="24">
        <f t="shared" si="4"/>
        <v>2032064.2941657</v>
      </c>
      <c r="R5" s="24">
        <f t="shared" si="5"/>
        <v>2032054.39797993</v>
      </c>
      <c r="S5" s="24">
        <f t="shared" si="6"/>
        <v>2032036.4547929999</v>
      </c>
      <c r="T5" s="24">
        <f t="shared" si="7"/>
        <v>2032033.8131007</v>
      </c>
      <c r="U5" s="24">
        <f t="shared" si="8"/>
        <v>2032056.775503</v>
      </c>
      <c r="V5" s="24">
        <f t="shared" si="9"/>
        <v>2059465.3067160002</v>
      </c>
      <c r="W5" s="24">
        <f t="shared" si="10"/>
        <v>2059468.0046243202</v>
      </c>
      <c r="X5" s="24">
        <f t="shared" si="11"/>
        <v>2059462.0939396801</v>
      </c>
      <c r="Y5" s="24">
        <f t="shared" si="12"/>
        <v>2059451.4052800003</v>
      </c>
      <c r="Z5" s="24">
        <f t="shared" si="13"/>
        <v>2059449.7577024002</v>
      </c>
      <c r="AA5" s="25">
        <f t="shared" si="14"/>
        <v>2059461.7026400003</v>
      </c>
    </row>
    <row r="6" spans="1:28" x14ac:dyDescent="0.25">
      <c r="A6" s="14">
        <v>45</v>
      </c>
      <c r="B6" s="15">
        <f t="shared" ref="B6:C6" si="16">B29*1000</f>
        <v>2126397</v>
      </c>
      <c r="C6" s="16">
        <f t="shared" si="16"/>
        <v>2177570</v>
      </c>
      <c r="D6" s="23">
        <f>Calibration_targets!B5*Pop_size!$B6</f>
        <v>25.516764000000002</v>
      </c>
      <c r="E6" s="24">
        <f>Calibration_targets!C5*Pop_size!$B6</f>
        <v>15.288794429999999</v>
      </c>
      <c r="F6" s="24">
        <f>Calibration_targets!D5*Pop_size!$B6</f>
        <v>37.849866599999999</v>
      </c>
      <c r="G6" s="24">
        <f>Calibration_targets!E5*Pop_size!$B6</f>
        <v>78.676688999999996</v>
      </c>
      <c r="H6" s="24">
        <f>Calibration_targets!F5*Pop_size!$B6</f>
        <v>84.843240300000005</v>
      </c>
      <c r="I6" s="24">
        <f>Calibration_targets!G5*Pop_size!$B6</f>
        <v>19.137573</v>
      </c>
      <c r="J6" s="24">
        <f>Calibration_targets!H5*Pop_size!$C6</f>
        <v>12.7387845</v>
      </c>
      <c r="K6" s="24">
        <f>Calibration_targets!I5*Pop_size!$C6</f>
        <v>7.6214949999999995</v>
      </c>
      <c r="L6" s="24">
        <f>Calibration_targets!J5*Pop_size!$C6</f>
        <v>18.857756200000001</v>
      </c>
      <c r="M6" s="24">
        <f>Calibration_targets!K5*Pop_size!$C6</f>
        <v>39.196260000000002</v>
      </c>
      <c r="N6" s="24">
        <f>Calibration_targets!L5*Pop_size!$C6</f>
        <v>42.244858000000001</v>
      </c>
      <c r="O6" s="24">
        <f>Calibration_targets!M5*Pop_size!$C6</f>
        <v>19.598130000000001</v>
      </c>
      <c r="P6" s="24">
        <f t="shared" si="3"/>
        <v>2126371.4832359999</v>
      </c>
      <c r="Q6" s="24">
        <f t="shared" si="4"/>
        <v>2126381.71120557</v>
      </c>
      <c r="R6" s="24">
        <f t="shared" si="5"/>
        <v>2126359.1501334002</v>
      </c>
      <c r="S6" s="24">
        <f t="shared" si="6"/>
        <v>2126318.3233110001</v>
      </c>
      <c r="T6" s="24">
        <f t="shared" si="7"/>
        <v>2126312.1567596998</v>
      </c>
      <c r="U6" s="24">
        <f t="shared" si="8"/>
        <v>2126377.862427</v>
      </c>
      <c r="V6" s="24">
        <f t="shared" si="9"/>
        <v>2177557.2612155001</v>
      </c>
      <c r="W6" s="24">
        <f t="shared" si="10"/>
        <v>2177562.3785049999</v>
      </c>
      <c r="X6" s="24">
        <f t="shared" si="11"/>
        <v>2177551.1422438002</v>
      </c>
      <c r="Y6" s="24">
        <f t="shared" si="12"/>
        <v>2177530.8037399999</v>
      </c>
      <c r="Z6" s="24">
        <f t="shared" si="13"/>
        <v>2177527.755142</v>
      </c>
      <c r="AA6" s="25">
        <f t="shared" si="14"/>
        <v>2177550.4018700002</v>
      </c>
    </row>
    <row r="7" spans="1:28" x14ac:dyDescent="0.25">
      <c r="A7" s="14">
        <v>50</v>
      </c>
      <c r="B7" s="15">
        <f t="shared" ref="B7:C7" si="17">B30*1000</f>
        <v>2269897</v>
      </c>
      <c r="C7" s="16">
        <f t="shared" si="17"/>
        <v>2346120</v>
      </c>
      <c r="D7" s="23">
        <f>Calibration_targets!B6*Pop_size!$B7</f>
        <v>59.698291099999999</v>
      </c>
      <c r="E7" s="24">
        <f>Calibration_targets!C6*Pop_size!$B7</f>
        <v>35.637382899999999</v>
      </c>
      <c r="F7" s="24">
        <f>Calibration_targets!D6*Pop_size!$B7</f>
        <v>88.298993299999992</v>
      </c>
      <c r="G7" s="24">
        <f>Calibration_targets!E6*Pop_size!$B7</f>
        <v>183.86165700000001</v>
      </c>
      <c r="H7" s="24">
        <f>Calibration_targets!F6*Pop_size!$B7</f>
        <v>198.16200809999998</v>
      </c>
      <c r="I7" s="24">
        <f>Calibration_targets!G6*Pop_size!$B7</f>
        <v>45.397940000000006</v>
      </c>
      <c r="J7" s="24">
        <f>Calibration_targets!H6*Pop_size!$C7</f>
        <v>22.874669999999998</v>
      </c>
      <c r="K7" s="24">
        <f>Calibration_targets!I6*Pop_size!$C7</f>
        <v>13.677879600000001</v>
      </c>
      <c r="L7" s="24">
        <f>Calibration_targets!J6*Pop_size!$C7</f>
        <v>33.784127999999995</v>
      </c>
      <c r="M7" s="24">
        <f>Calibration_targets!K6*Pop_size!$C7</f>
        <v>70.383600000000001</v>
      </c>
      <c r="N7" s="24">
        <f>Calibration_targets!L6*Pop_size!$C7</f>
        <v>75.779675999999995</v>
      </c>
      <c r="O7" s="24">
        <f>Calibration_targets!M6*Pop_size!$C7</f>
        <v>32.845680000000002</v>
      </c>
      <c r="P7" s="24">
        <f t="shared" si="3"/>
        <v>2269837.3017088999</v>
      </c>
      <c r="Q7" s="24">
        <f t="shared" si="4"/>
        <v>2269861.3626171001</v>
      </c>
      <c r="R7" s="24">
        <f t="shared" si="5"/>
        <v>2269808.7010066998</v>
      </c>
      <c r="S7" s="24">
        <f t="shared" si="6"/>
        <v>2269713.1383429999</v>
      </c>
      <c r="T7" s="24">
        <f t="shared" si="7"/>
        <v>2269698.8379918998</v>
      </c>
      <c r="U7" s="24">
        <f t="shared" si="8"/>
        <v>2269851.6020599999</v>
      </c>
      <c r="V7" s="24">
        <f t="shared" si="9"/>
        <v>2346097.1253300002</v>
      </c>
      <c r="W7" s="24">
        <f t="shared" si="10"/>
        <v>2346106.3221204001</v>
      </c>
      <c r="X7" s="24">
        <f t="shared" si="11"/>
        <v>2346086.215872</v>
      </c>
      <c r="Y7" s="24">
        <f t="shared" si="12"/>
        <v>2346049.6164000002</v>
      </c>
      <c r="Z7" s="24">
        <f t="shared" si="13"/>
        <v>2346044.2203239999</v>
      </c>
      <c r="AA7" s="25">
        <f t="shared" si="14"/>
        <v>2346087.1543200002</v>
      </c>
    </row>
    <row r="8" spans="1:28" x14ac:dyDescent="0.25">
      <c r="A8" s="14">
        <v>55</v>
      </c>
      <c r="B8" s="15">
        <f t="shared" ref="B8:C8" si="18">B31*1000</f>
        <v>2216617</v>
      </c>
      <c r="C8" s="16">
        <f t="shared" si="18"/>
        <v>2294234</v>
      </c>
      <c r="D8" s="23">
        <f>Calibration_targets!B7*Pop_size!$B8</f>
        <v>108.8358947</v>
      </c>
      <c r="E8" s="24">
        <f>Calibration_targets!C7*Pop_size!$B8</f>
        <v>64.946878100000006</v>
      </c>
      <c r="F8" s="24">
        <f>Calibration_targets!D7*Pop_size!$B8</f>
        <v>160.9263942</v>
      </c>
      <c r="G8" s="24">
        <f>Calibration_targets!E7*Pop_size!$B8</f>
        <v>334.70916700000004</v>
      </c>
      <c r="H8" s="24">
        <f>Calibration_targets!F7*Pop_size!$B8</f>
        <v>360.623636347</v>
      </c>
      <c r="I8" s="24">
        <f>Calibration_targets!G7*Pop_size!$B8</f>
        <v>97.531148000000016</v>
      </c>
      <c r="J8" s="24">
        <f>Calibration_targets!H7*Pop_size!$C8</f>
        <v>43.131599199999997</v>
      </c>
      <c r="K8" s="24">
        <f>Calibration_targets!I7*Pop_size!$C8</f>
        <v>25.924844199999999</v>
      </c>
      <c r="L8" s="24">
        <f>Calibration_targets!J7*Pop_size!$C8</f>
        <v>64.009128599999997</v>
      </c>
      <c r="M8" s="24">
        <f>Calibration_targets!K7*Pop_size!$C8</f>
        <v>133.065572</v>
      </c>
      <c r="N8" s="24">
        <f>Calibration_targets!L7*Pop_size!$C8</f>
        <v>143.389625</v>
      </c>
      <c r="O8" s="24">
        <f>Calibration_targets!M7*Pop_size!$C8</f>
        <v>50.473148000000009</v>
      </c>
      <c r="P8" s="24">
        <f t="shared" si="3"/>
        <v>2216508.1641052999</v>
      </c>
      <c r="Q8" s="24">
        <f t="shared" si="4"/>
        <v>2216552.0531219002</v>
      </c>
      <c r="R8" s="24">
        <f t="shared" si="5"/>
        <v>2216456.0736058</v>
      </c>
      <c r="S8" s="24">
        <f t="shared" si="6"/>
        <v>2216282.2908330001</v>
      </c>
      <c r="T8" s="24">
        <f t="shared" si="7"/>
        <v>2216256.3763636532</v>
      </c>
      <c r="U8" s="24">
        <f t="shared" si="8"/>
        <v>2216519.4688519998</v>
      </c>
      <c r="V8" s="24">
        <f t="shared" si="9"/>
        <v>2294190.8684008</v>
      </c>
      <c r="W8" s="24">
        <f t="shared" si="10"/>
        <v>2294208.0751558002</v>
      </c>
      <c r="X8" s="24">
        <f t="shared" si="11"/>
        <v>2294169.9908714001</v>
      </c>
      <c r="Y8" s="24">
        <f t="shared" si="12"/>
        <v>2294100.9344279999</v>
      </c>
      <c r="Z8" s="24">
        <f t="shared" si="13"/>
        <v>2294090.6103750002</v>
      </c>
      <c r="AA8" s="25">
        <f t="shared" si="14"/>
        <v>2294183.526852</v>
      </c>
    </row>
    <row r="9" spans="1:28" x14ac:dyDescent="0.25">
      <c r="A9" s="14">
        <v>60</v>
      </c>
      <c r="B9" s="15">
        <f t="shared" ref="B9:C9" si="19">B32*1000</f>
        <v>1888526</v>
      </c>
      <c r="C9" s="16">
        <f t="shared" si="19"/>
        <v>1967292</v>
      </c>
      <c r="D9" s="23">
        <f>Calibration_targets!B8*Pop_size!$B9</f>
        <v>184.13128499999999</v>
      </c>
      <c r="E9" s="24">
        <f>Calibration_targets!C8*Pop_size!$B9</f>
        <v>110.1010658</v>
      </c>
      <c r="F9" s="24">
        <f>Calibration_targets!D8*Pop_size!$B9</f>
        <v>272.42365255199996</v>
      </c>
      <c r="G9" s="24">
        <f>Calibration_targets!E8*Pop_size!$B9</f>
        <v>566.55779999999993</v>
      </c>
      <c r="H9" s="24">
        <f>Calibration_targets!F8*Pop_size!$B9</f>
        <v>610.42070487600006</v>
      </c>
      <c r="I9" s="24">
        <f>Calibration_targets!G8*Pop_size!$B9</f>
        <v>169.96734000000001</v>
      </c>
      <c r="J9" s="24">
        <f>Calibration_targets!H8*Pop_size!$C9</f>
        <v>60.789322800000001</v>
      </c>
      <c r="K9" s="24">
        <f>Calibration_targets!I8*Pop_size!$C9</f>
        <v>36.394901999999995</v>
      </c>
      <c r="L9" s="24">
        <f>Calibration_targets!J8*Pop_size!$C9</f>
        <v>89.905244400000001</v>
      </c>
      <c r="M9" s="24">
        <f>Calibration_targets!K8*Pop_size!$C9</f>
        <v>186.89274</v>
      </c>
      <c r="N9" s="24">
        <f>Calibration_targets!L8*Pop_size!$C9</f>
        <v>201.36217266</v>
      </c>
      <c r="O9" s="24">
        <f>Calibration_targets!M8*Pop_size!$C9</f>
        <v>68.855219999999989</v>
      </c>
      <c r="P9" s="24">
        <f t="shared" si="3"/>
        <v>1888341.8687150001</v>
      </c>
      <c r="Q9" s="24">
        <f t="shared" si="4"/>
        <v>1888415.8989341999</v>
      </c>
      <c r="R9" s="24">
        <f t="shared" si="5"/>
        <v>1888253.5763474479</v>
      </c>
      <c r="S9" s="24">
        <f t="shared" si="6"/>
        <v>1887959.4421999999</v>
      </c>
      <c r="T9" s="24">
        <f t="shared" si="7"/>
        <v>1887915.5792951239</v>
      </c>
      <c r="U9" s="24">
        <f t="shared" si="8"/>
        <v>1888356.03266</v>
      </c>
      <c r="V9" s="24">
        <f t="shared" si="9"/>
        <v>1967231.2106772</v>
      </c>
      <c r="W9" s="24">
        <f t="shared" si="10"/>
        <v>1967255.605098</v>
      </c>
      <c r="X9" s="24">
        <f t="shared" si="11"/>
        <v>1967202.0947556</v>
      </c>
      <c r="Y9" s="24">
        <f t="shared" si="12"/>
        <v>1967105.10726</v>
      </c>
      <c r="Z9" s="24">
        <f t="shared" si="13"/>
        <v>1967090.63782734</v>
      </c>
      <c r="AA9" s="25">
        <f t="shared" si="14"/>
        <v>1967223.14478</v>
      </c>
    </row>
    <row r="10" spans="1:28" x14ac:dyDescent="0.25">
      <c r="A10" s="14">
        <v>65</v>
      </c>
      <c r="B10" s="15">
        <f t="shared" ref="B10:C10" si="20">B33*1000</f>
        <v>1624419</v>
      </c>
      <c r="C10" s="16">
        <f t="shared" si="20"/>
        <v>1730962</v>
      </c>
      <c r="D10" s="23">
        <f>Calibration_targets!B9*Pop_size!$B10</f>
        <v>282.34189080900001</v>
      </c>
      <c r="E10" s="24">
        <f>Calibration_targets!C9*Pop_size!$B10</f>
        <v>168.84211085999999</v>
      </c>
      <c r="F10" s="24">
        <f>Calibration_targets!D9*Pop_size!$B10</f>
        <v>417.88016333099995</v>
      </c>
      <c r="G10" s="24">
        <f>Calibration_targets!E9*Pop_size!$B10</f>
        <v>869.064165</v>
      </c>
      <c r="H10" s="24">
        <f>Calibration_targets!F9*Pop_size!$B10</f>
        <v>936.34922439900004</v>
      </c>
      <c r="I10" s="24">
        <f>Calibration_targets!G9*Pop_size!$B10</f>
        <v>271.27797299999997</v>
      </c>
      <c r="J10" s="24">
        <f>Calibration_targets!H9*Pop_size!$C10</f>
        <v>87.7597734</v>
      </c>
      <c r="K10" s="24">
        <f>Calibration_targets!I9*Pop_size!$C10</f>
        <v>52.448148600000003</v>
      </c>
      <c r="L10" s="24">
        <f>Calibration_targets!J9*Pop_size!$C10</f>
        <v>129.82214999999999</v>
      </c>
      <c r="M10" s="24">
        <f>Calibration_targets!K9*Pop_size!$C10</f>
        <v>270.03007200000002</v>
      </c>
      <c r="N10" s="24">
        <f>Calibration_targets!L9*Pop_size!$C10</f>
        <v>290.93663103599999</v>
      </c>
      <c r="O10" s="24">
        <f>Calibration_targets!M9*Pop_size!$C10</f>
        <v>122.89830199999999</v>
      </c>
      <c r="P10" s="24">
        <f t="shared" si="3"/>
        <v>1624136.6581091911</v>
      </c>
      <c r="Q10" s="24">
        <f t="shared" si="4"/>
        <v>1624250.1578891401</v>
      </c>
      <c r="R10" s="24">
        <f t="shared" si="5"/>
        <v>1624001.1198366689</v>
      </c>
      <c r="S10" s="24">
        <f t="shared" si="6"/>
        <v>1623549.9358349999</v>
      </c>
      <c r="T10" s="24">
        <f t="shared" si="7"/>
        <v>1623482.6507756009</v>
      </c>
      <c r="U10" s="24">
        <f t="shared" si="8"/>
        <v>1624147.722027</v>
      </c>
      <c r="V10" s="24">
        <f t="shared" si="9"/>
        <v>1730874.2402266001</v>
      </c>
      <c r="W10" s="24">
        <f t="shared" si="10"/>
        <v>1730909.5518513999</v>
      </c>
      <c r="X10" s="24">
        <f t="shared" si="11"/>
        <v>1730832.1778500001</v>
      </c>
      <c r="Y10" s="24">
        <f t="shared" si="12"/>
        <v>1730691.9699279999</v>
      </c>
      <c r="Z10" s="24">
        <f t="shared" si="13"/>
        <v>1730671.063368964</v>
      </c>
      <c r="AA10" s="25">
        <f t="shared" si="14"/>
        <v>1730839.101698</v>
      </c>
    </row>
    <row r="11" spans="1:28" x14ac:dyDescent="0.25">
      <c r="A11" s="14">
        <v>70</v>
      </c>
      <c r="B11" s="15">
        <f t="shared" ref="B11:C11" si="21">B34*1000</f>
        <v>1606864</v>
      </c>
      <c r="C11" s="16">
        <f t="shared" si="21"/>
        <v>1757042</v>
      </c>
      <c r="D11" s="23">
        <f>Calibration_targets!B10*Pop_size!$B11</f>
        <v>470.87864028799999</v>
      </c>
      <c r="E11" s="24">
        <f>Calibration_targets!C10*Pop_size!$B11</f>
        <v>281.58845422399997</v>
      </c>
      <c r="F11" s="24">
        <f>Calibration_targets!D10*Pop_size!$B11</f>
        <v>696.92584035200002</v>
      </c>
      <c r="G11" s="24">
        <f>Calibration_targets!E10*Pop_size!$B11</f>
        <v>1449.3913279999999</v>
      </c>
      <c r="H11" s="24">
        <f>Calibration_targets!F10*Pop_size!$B11</f>
        <v>1561.6050685759999</v>
      </c>
      <c r="I11" s="24">
        <f>Calibration_targets!G10*Pop_size!$B11</f>
        <v>535.08571199999994</v>
      </c>
      <c r="J11" s="24">
        <f>Calibration_targets!H10*Pop_size!$C11</f>
        <v>144.42885240000001</v>
      </c>
      <c r="K11" s="24">
        <f>Calibration_targets!I10*Pop_size!$C11</f>
        <v>86.446466400000006</v>
      </c>
      <c r="L11" s="24">
        <f>Calibration_targets!J10*Pop_size!$C11</f>
        <v>213.749430426</v>
      </c>
      <c r="M11" s="24">
        <f>Calibration_targets!K10*Pop_size!$C11</f>
        <v>444.53162600000002</v>
      </c>
      <c r="N11" s="24">
        <f>Calibration_targets!L10*Pop_size!$C11</f>
        <v>478.94856469599995</v>
      </c>
      <c r="O11" s="24">
        <f>Calibration_targets!M10*Pop_size!$C11</f>
        <v>195.03166200000001</v>
      </c>
      <c r="P11" s="24">
        <f t="shared" si="3"/>
        <v>1606393.121359712</v>
      </c>
      <c r="Q11" s="24">
        <f t="shared" si="4"/>
        <v>1606582.4115457761</v>
      </c>
      <c r="R11" s="24">
        <f t="shared" si="5"/>
        <v>1606167.074159648</v>
      </c>
      <c r="S11" s="24">
        <f t="shared" si="6"/>
        <v>1605414.608672</v>
      </c>
      <c r="T11" s="24">
        <f t="shared" si="7"/>
        <v>1605302.3949314239</v>
      </c>
      <c r="U11" s="24">
        <f t="shared" si="8"/>
        <v>1606328.914288</v>
      </c>
      <c r="V11" s="24">
        <f t="shared" si="9"/>
        <v>1756897.5711476</v>
      </c>
      <c r="W11" s="24">
        <f t="shared" si="10"/>
        <v>1756955.5535335999</v>
      </c>
      <c r="X11" s="24">
        <f t="shared" si="11"/>
        <v>1756828.2505695741</v>
      </c>
      <c r="Y11" s="24">
        <f t="shared" si="12"/>
        <v>1756597.4683739999</v>
      </c>
      <c r="Z11" s="24">
        <f t="shared" si="13"/>
        <v>1756563.0514353041</v>
      </c>
      <c r="AA11" s="25">
        <f t="shared" si="14"/>
        <v>1756846.9683379999</v>
      </c>
    </row>
    <row r="12" spans="1:28" x14ac:dyDescent="0.25">
      <c r="A12" s="14">
        <v>75</v>
      </c>
      <c r="B12" s="15">
        <f t="shared" ref="B12:C12" si="22">B35*1000</f>
        <v>1114488</v>
      </c>
      <c r="C12" s="16">
        <f t="shared" si="22"/>
        <v>1289271</v>
      </c>
      <c r="D12" s="23">
        <f>Calibration_targets!B11*Pop_size!$B12</f>
        <v>499.30065439200001</v>
      </c>
      <c r="E12" s="24">
        <f>Calibration_targets!C11*Pop_size!$B12</f>
        <v>298.58470905599995</v>
      </c>
      <c r="F12" s="24">
        <f>Calibration_targets!D11*Pop_size!$B12</f>
        <v>738.99358855200001</v>
      </c>
      <c r="G12" s="24">
        <f>Calibration_targets!E11*Pop_size!$B12</f>
        <v>1536.878952</v>
      </c>
      <c r="H12" s="24">
        <f>Calibration_targets!F11*Pop_size!$B12</f>
        <v>1655.8661488320001</v>
      </c>
      <c r="I12" s="24">
        <f>Calibration_targets!G11*Pop_size!$B12</f>
        <v>675.379728</v>
      </c>
      <c r="J12" s="24">
        <f>Calibration_targets!H11*Pop_size!$C12</f>
        <v>164.19252966299999</v>
      </c>
      <c r="K12" s="24">
        <f>Calibration_targets!I11*Pop_size!$C12</f>
        <v>98.242450199999993</v>
      </c>
      <c r="L12" s="24">
        <f>Calibration_targets!J11*Pop_size!$C12</f>
        <v>243.01340151899998</v>
      </c>
      <c r="M12" s="24">
        <f>Calibration_targets!K11*Pop_size!$C12</f>
        <v>505.39423199999999</v>
      </c>
      <c r="N12" s="24">
        <f>Calibration_targets!L11*Pop_size!$C12</f>
        <v>544.52231757899995</v>
      </c>
      <c r="O12" s="24">
        <f>Calibration_targets!M11*Pop_size!$C12</f>
        <v>268.16836800000004</v>
      </c>
      <c r="P12" s="24">
        <f t="shared" si="3"/>
        <v>1113988.699345608</v>
      </c>
      <c r="Q12" s="24">
        <f t="shared" si="4"/>
        <v>1114189.415290944</v>
      </c>
      <c r="R12" s="24">
        <f t="shared" si="5"/>
        <v>1113749.0064114479</v>
      </c>
      <c r="S12" s="24">
        <f t="shared" si="6"/>
        <v>1112951.1210479999</v>
      </c>
      <c r="T12" s="24">
        <f t="shared" si="7"/>
        <v>1112832.133851168</v>
      </c>
      <c r="U12" s="24">
        <f t="shared" si="8"/>
        <v>1113812.6202720001</v>
      </c>
      <c r="V12" s="24">
        <f t="shared" si="9"/>
        <v>1289106.807470337</v>
      </c>
      <c r="W12" s="24">
        <f t="shared" si="10"/>
        <v>1289172.7575498</v>
      </c>
      <c r="X12" s="24">
        <f t="shared" si="11"/>
        <v>1289027.986598481</v>
      </c>
      <c r="Y12" s="24">
        <f t="shared" si="12"/>
        <v>1288765.605768</v>
      </c>
      <c r="Z12" s="24">
        <f t="shared" si="13"/>
        <v>1288726.477682421</v>
      </c>
      <c r="AA12" s="25">
        <f t="shared" si="14"/>
        <v>1289002.8316319999</v>
      </c>
    </row>
    <row r="13" spans="1:28" x14ac:dyDescent="0.25">
      <c r="A13" s="14">
        <v>80</v>
      </c>
      <c r="B13" s="15">
        <f t="shared" ref="B13:C13" si="23">B36*1000</f>
        <v>759183</v>
      </c>
      <c r="C13" s="16">
        <f t="shared" si="23"/>
        <v>967040</v>
      </c>
      <c r="D13" s="23">
        <f>Calibration_targets!B12*Pop_size!$B13</f>
        <v>465.41561978400006</v>
      </c>
      <c r="E13" s="24">
        <f>Calibration_targets!C12*Pop_size!$B13</f>
        <v>278.32104289800003</v>
      </c>
      <c r="F13" s="24">
        <f>Calibration_targets!D12*Pop_size!$B13</f>
        <v>688.84089913500009</v>
      </c>
      <c r="G13" s="24">
        <f>Calibration_targets!E12*Pop_size!$B13</f>
        <v>1432.578321</v>
      </c>
      <c r="H13" s="24">
        <f>Calibration_targets!F12*Pop_size!$B13</f>
        <v>1543.490402202</v>
      </c>
      <c r="I13" s="24">
        <f>Calibration_targets!G12*Pop_size!$B13</f>
        <v>816.12172499999997</v>
      </c>
      <c r="J13" s="24">
        <f>Calibration_targets!H12*Pop_size!$C13</f>
        <v>174.36504832</v>
      </c>
      <c r="K13" s="24">
        <f>Calibration_targets!I12*Pop_size!$C13</f>
        <v>104.27108800000001</v>
      </c>
      <c r="L13" s="24">
        <f>Calibration_targets!J12*Pop_size!$C13</f>
        <v>258.07009663999997</v>
      </c>
      <c r="M13" s="24">
        <f>Calibration_targets!K12*Pop_size!$C13</f>
        <v>536.70720000000006</v>
      </c>
      <c r="N13" s="24">
        <f>Calibration_targets!L12*Pop_size!$C13</f>
        <v>578.25994175999995</v>
      </c>
      <c r="O13" s="24">
        <f>Calibration_targets!M12*Pop_size!$C13</f>
        <v>367.47520000000003</v>
      </c>
      <c r="P13" s="24">
        <f t="shared" si="3"/>
        <v>758717.58438021597</v>
      </c>
      <c r="Q13" s="24">
        <f t="shared" si="4"/>
        <v>758904.67895710201</v>
      </c>
      <c r="R13" s="24">
        <f t="shared" si="5"/>
        <v>758494.15910086501</v>
      </c>
      <c r="S13" s="24">
        <f t="shared" si="6"/>
        <v>757750.42167900002</v>
      </c>
      <c r="T13" s="24">
        <f t="shared" si="7"/>
        <v>757639.50959779799</v>
      </c>
      <c r="U13" s="24">
        <f>$B13-I13</f>
        <v>758366.87827500002</v>
      </c>
      <c r="V13" s="24">
        <f t="shared" si="9"/>
        <v>966865.63495167997</v>
      </c>
      <c r="W13" s="24">
        <f t="shared" si="10"/>
        <v>966935.72891199996</v>
      </c>
      <c r="X13" s="24">
        <f t="shared" si="11"/>
        <v>966781.92990335997</v>
      </c>
      <c r="Y13" s="24">
        <f t="shared" si="12"/>
        <v>966503.29280000005</v>
      </c>
      <c r="Z13" s="24">
        <f t="shared" si="13"/>
        <v>966461.74005824002</v>
      </c>
      <c r="AA13" s="25">
        <f t="shared" si="14"/>
        <v>966672.52480000001</v>
      </c>
    </row>
    <row r="14" spans="1:28" x14ac:dyDescent="0.25">
      <c r="A14" s="14">
        <v>85</v>
      </c>
      <c r="B14" s="15">
        <f t="shared" ref="B14:C14" si="24">B37*1000</f>
        <v>420012</v>
      </c>
      <c r="C14" s="16">
        <f t="shared" si="24"/>
        <v>629854</v>
      </c>
      <c r="D14" s="23">
        <f>Calibration_targets!B13*Pop_size!$B14</f>
        <v>316.162772964</v>
      </c>
      <c r="E14" s="24">
        <f>Calibration_targets!C13*Pop_size!$B14</f>
        <v>189.06714176400001</v>
      </c>
      <c r="F14" s="24">
        <f>Calibration_targets!D13*Pop_size!$B14</f>
        <v>467.93830928400001</v>
      </c>
      <c r="G14" s="24">
        <f>Calibration_targets!E13*Pop_size!$B14</f>
        <v>973.16780400000005</v>
      </c>
      <c r="H14" s="24">
        <f>Calibration_targets!F13*Pop_size!$B14</f>
        <v>1048.5120766320001</v>
      </c>
      <c r="I14" s="24">
        <f>Calibration_targets!G13*Pop_size!$B14</f>
        <v>778.28223600000001</v>
      </c>
      <c r="J14" s="24">
        <f>Calibration_targets!H13*Pop_size!$C14</f>
        <v>143.443579814</v>
      </c>
      <c r="K14" s="24">
        <f>Calibration_targets!I13*Pop_size!$C14</f>
        <v>85.779816260000004</v>
      </c>
      <c r="L14" s="24">
        <f>Calibration_targets!J13*Pop_size!$C14</f>
        <v>212.30425792599999</v>
      </c>
      <c r="M14" s="24">
        <f>Calibration_targets!K13*Pop_size!$C14</f>
        <v>441.52765399999998</v>
      </c>
      <c r="N14" s="24">
        <f>Calibration_targets!L13*Pop_size!$C14</f>
        <v>475.71109028799998</v>
      </c>
      <c r="O14" s="24">
        <f>Calibration_targets!M13*Pop_size!$C14</f>
        <v>362.79590400000001</v>
      </c>
      <c r="P14" s="24">
        <f t="shared" si="3"/>
        <v>419695.83722703601</v>
      </c>
      <c r="Q14" s="24">
        <f t="shared" si="4"/>
        <v>419822.93285823602</v>
      </c>
      <c r="R14" s="24">
        <f t="shared" si="5"/>
        <v>419544.06169071601</v>
      </c>
      <c r="S14" s="24">
        <f t="shared" si="6"/>
        <v>419038.83219599997</v>
      </c>
      <c r="T14" s="24">
        <f t="shared" si="7"/>
        <v>418963.487923368</v>
      </c>
      <c r="U14" s="24">
        <f t="shared" si="8"/>
        <v>419233.717764</v>
      </c>
      <c r="V14" s="24">
        <f t="shared" si="9"/>
        <v>629710.55642018595</v>
      </c>
      <c r="W14" s="24">
        <f t="shared" si="10"/>
        <v>629768.22018374002</v>
      </c>
      <c r="X14" s="24">
        <f t="shared" si="11"/>
        <v>629641.69574207405</v>
      </c>
      <c r="Y14" s="24">
        <f t="shared" si="12"/>
        <v>629412.47234600002</v>
      </c>
      <c r="Z14" s="24">
        <f t="shared" si="13"/>
        <v>629378.28890971199</v>
      </c>
      <c r="AA14" s="25">
        <f t="shared" si="14"/>
        <v>629491.20409599994</v>
      </c>
    </row>
    <row r="15" spans="1:28" x14ac:dyDescent="0.25">
      <c r="A15" s="14">
        <v>90</v>
      </c>
      <c r="B15" s="15">
        <f t="shared" ref="B15:C15" si="25">B38*1000</f>
        <v>162104</v>
      </c>
      <c r="C15" s="16">
        <f t="shared" si="25"/>
        <v>308570</v>
      </c>
      <c r="D15" s="23">
        <f>Calibration_targets!B14*Pop_size!$B15</f>
        <v>128.07966723199999</v>
      </c>
      <c r="E15" s="24">
        <f>Calibration_targets!C14*Pop_size!$B15</f>
        <v>76.592356855999995</v>
      </c>
      <c r="F15" s="24">
        <f>Calibration_targets!D14*Pop_size!$B15</f>
        <v>189.56490391200001</v>
      </c>
      <c r="G15" s="24">
        <f>Calibration_targets!E14*Pop_size!$B15</f>
        <v>394.23692800000003</v>
      </c>
      <c r="H15" s="24">
        <f>Calibration_targets!F14*Pop_size!$B15</f>
        <v>424.75932805600002</v>
      </c>
      <c r="I15" s="24">
        <f>Calibration_targets!G14*Pop_size!$B15</f>
        <v>463.77954400000004</v>
      </c>
      <c r="J15" s="24">
        <f>Calibration_targets!H14*Pop_size!$C15</f>
        <v>68.77037876</v>
      </c>
      <c r="K15" s="24">
        <f>Calibration_targets!I14*Pop_size!$C15</f>
        <v>41.124975319999997</v>
      </c>
      <c r="L15" s="24">
        <f>Calibration_targets!J14*Pop_size!$C15</f>
        <v>101.78366592</v>
      </c>
      <c r="M15" s="24">
        <f>Calibration_targets!K14*Pop_size!$C15</f>
        <v>211.67901999999998</v>
      </c>
      <c r="N15" s="24">
        <f>Calibration_targets!L14*Pop_size!$C15</f>
        <v>228.06748127</v>
      </c>
      <c r="O15" s="24">
        <f>Calibration_targets!M14*Pop_size!$C15</f>
        <v>249.63313000000002</v>
      </c>
      <c r="P15" s="24">
        <f t="shared" si="3"/>
        <v>161975.920332768</v>
      </c>
      <c r="Q15" s="24">
        <f t="shared" si="4"/>
        <v>162027.40764314399</v>
      </c>
      <c r="R15" s="24">
        <f t="shared" si="5"/>
        <v>161914.43509608801</v>
      </c>
      <c r="S15" s="24">
        <f t="shared" si="6"/>
        <v>161709.763072</v>
      </c>
      <c r="T15" s="24">
        <f t="shared" si="7"/>
        <v>161679.24067194399</v>
      </c>
      <c r="U15" s="24">
        <f t="shared" si="8"/>
        <v>161640.22045600001</v>
      </c>
      <c r="V15" s="24">
        <f t="shared" si="9"/>
        <v>308501.22962124</v>
      </c>
      <c r="W15" s="24">
        <f t="shared" si="10"/>
        <v>308528.87502467999</v>
      </c>
      <c r="X15" s="24">
        <f t="shared" si="11"/>
        <v>308468.21633407997</v>
      </c>
      <c r="Y15" s="24">
        <f t="shared" si="12"/>
        <v>308358.32098000002</v>
      </c>
      <c r="Z15" s="24">
        <f t="shared" si="13"/>
        <v>308341.93251873</v>
      </c>
      <c r="AA15" s="25">
        <f t="shared" si="14"/>
        <v>308320.36687000003</v>
      </c>
    </row>
    <row r="16" spans="1:28" ht="15.75" thickBot="1" x14ac:dyDescent="0.3">
      <c r="A16" s="17">
        <v>95</v>
      </c>
      <c r="B16" s="18">
        <f t="shared" ref="B16:C16" si="26">B39*1000</f>
        <v>32415.999999999996</v>
      </c>
      <c r="C16" s="19">
        <f t="shared" si="26"/>
        <v>91292</v>
      </c>
      <c r="D16" s="26">
        <f>Calibration_targets!B15*Pop_size!$B16</f>
        <v>25.612140927999995</v>
      </c>
      <c r="E16" s="27">
        <f>Calibration_targets!C15*Pop_size!$B16</f>
        <v>15.316203423999998</v>
      </c>
      <c r="F16" s="27">
        <f>Calibration_targets!D15*Pop_size!$B16</f>
        <v>37.907367647999997</v>
      </c>
      <c r="G16" s="27">
        <f>Calibration_targets!E15*Pop_size!$B16</f>
        <v>78.835712000000001</v>
      </c>
      <c r="H16" s="27">
        <f>Calibration_targets!F15*Pop_size!$B16</f>
        <v>84.939288223999995</v>
      </c>
      <c r="I16" s="27">
        <f>Calibration_targets!G15*Pop_size!$B16</f>
        <v>92.742176000000001</v>
      </c>
      <c r="J16" s="27">
        <f>Calibration_targets!H15*Pop_size!$C16</f>
        <v>20.346065456000002</v>
      </c>
      <c r="K16" s="27">
        <f>Calibration_targets!I15*Pop_size!$C16</f>
        <v>12.167032591999998</v>
      </c>
      <c r="L16" s="27">
        <f>Calibration_targets!J15*Pop_size!$C16</f>
        <v>30.113213952000002</v>
      </c>
      <c r="M16" s="27">
        <f>Calibration_targets!K15*Pop_size!$C16</f>
        <v>62.626311999999999</v>
      </c>
      <c r="N16" s="27">
        <f>Calibration_targets!L15*Pop_size!$C16</f>
        <v>67.474921412</v>
      </c>
      <c r="O16" s="27">
        <f>Calibration_targets!M15*Pop_size!$C16</f>
        <v>73.855227999999997</v>
      </c>
      <c r="P16" s="27">
        <f t="shared" si="3"/>
        <v>32390.387859071998</v>
      </c>
      <c r="Q16" s="27">
        <f t="shared" si="4"/>
        <v>32400.683796575995</v>
      </c>
      <c r="R16" s="27">
        <f t="shared" si="5"/>
        <v>32378.092632351996</v>
      </c>
      <c r="S16" s="27">
        <f t="shared" si="6"/>
        <v>32337.164287999996</v>
      </c>
      <c r="T16" s="27">
        <f t="shared" si="7"/>
        <v>32331.060711775997</v>
      </c>
      <c r="U16" s="27">
        <f t="shared" si="8"/>
        <v>32323.257823999997</v>
      </c>
      <c r="V16" s="27">
        <f t="shared" si="9"/>
        <v>91271.653934543996</v>
      </c>
      <c r="W16" s="27">
        <f t="shared" si="10"/>
        <v>91279.832967408001</v>
      </c>
      <c r="X16" s="27">
        <f t="shared" si="11"/>
        <v>91261.886786047995</v>
      </c>
      <c r="Y16" s="27">
        <f t="shared" si="12"/>
        <v>91229.373688000007</v>
      </c>
      <c r="Z16" s="27">
        <f t="shared" si="13"/>
        <v>91224.525078588005</v>
      </c>
      <c r="AA16" s="28">
        <f t="shared" si="14"/>
        <v>91218.144772</v>
      </c>
    </row>
    <row r="23" spans="1:3" x14ac:dyDescent="0.25">
      <c r="A23" t="s">
        <v>41</v>
      </c>
    </row>
    <row r="25" spans="1:3" x14ac:dyDescent="0.25">
      <c r="A25" s="2" t="s">
        <v>0</v>
      </c>
      <c r="B25" s="2" t="s">
        <v>37</v>
      </c>
      <c r="C25" s="2" t="s">
        <v>38</v>
      </c>
    </row>
    <row r="26" spans="1:3" x14ac:dyDescent="0.25">
      <c r="A26">
        <v>30</v>
      </c>
      <c r="B26">
        <v>2263.511</v>
      </c>
      <c r="C26">
        <v>2258.4639999999999</v>
      </c>
    </row>
    <row r="27" spans="1:3" x14ac:dyDescent="0.25">
      <c r="A27">
        <v>35</v>
      </c>
      <c r="B27">
        <v>2179.5349999999999</v>
      </c>
      <c r="C27">
        <v>2224.5650000000001</v>
      </c>
    </row>
    <row r="28" spans="1:3" x14ac:dyDescent="0.25">
      <c r="A28">
        <v>40</v>
      </c>
      <c r="B28">
        <v>2032.0709999999999</v>
      </c>
      <c r="C28">
        <v>2059.4720000000002</v>
      </c>
    </row>
    <row r="29" spans="1:3" x14ac:dyDescent="0.25">
      <c r="A29">
        <v>45</v>
      </c>
      <c r="B29">
        <v>2126.3969999999999</v>
      </c>
      <c r="C29">
        <v>2177.5700000000002</v>
      </c>
    </row>
    <row r="30" spans="1:3" x14ac:dyDescent="0.25">
      <c r="A30">
        <v>50</v>
      </c>
      <c r="B30">
        <v>2269.8969999999999</v>
      </c>
      <c r="C30">
        <v>2346.12</v>
      </c>
    </row>
    <row r="31" spans="1:3" x14ac:dyDescent="0.25">
      <c r="A31">
        <v>55</v>
      </c>
      <c r="B31">
        <v>2216.6170000000002</v>
      </c>
      <c r="C31">
        <v>2294.2339999999999</v>
      </c>
    </row>
    <row r="32" spans="1:3" x14ac:dyDescent="0.25">
      <c r="A32">
        <v>60</v>
      </c>
      <c r="B32">
        <v>1888.5260000000001</v>
      </c>
      <c r="C32">
        <v>1967.2919999999999</v>
      </c>
    </row>
    <row r="33" spans="1:3" x14ac:dyDescent="0.25">
      <c r="A33">
        <v>65</v>
      </c>
      <c r="B33">
        <v>1624.4190000000001</v>
      </c>
      <c r="C33">
        <v>1730.962</v>
      </c>
    </row>
    <row r="34" spans="1:3" x14ac:dyDescent="0.25">
      <c r="A34">
        <v>70</v>
      </c>
      <c r="B34">
        <v>1606.864</v>
      </c>
      <c r="C34">
        <v>1757.0419999999999</v>
      </c>
    </row>
    <row r="35" spans="1:3" x14ac:dyDescent="0.25">
      <c r="A35">
        <v>75</v>
      </c>
      <c r="B35">
        <v>1114.4880000000001</v>
      </c>
      <c r="C35">
        <v>1289.271</v>
      </c>
    </row>
    <row r="36" spans="1:3" x14ac:dyDescent="0.25">
      <c r="A36">
        <v>80</v>
      </c>
      <c r="B36">
        <v>759.18299999999999</v>
      </c>
      <c r="C36">
        <v>967.04</v>
      </c>
    </row>
    <row r="37" spans="1:3" x14ac:dyDescent="0.25">
      <c r="A37">
        <v>85</v>
      </c>
      <c r="B37">
        <v>420.012</v>
      </c>
      <c r="C37">
        <v>629.85400000000004</v>
      </c>
    </row>
    <row r="38" spans="1:3" x14ac:dyDescent="0.25">
      <c r="A38">
        <v>90</v>
      </c>
      <c r="B38">
        <v>162.10400000000001</v>
      </c>
      <c r="C38">
        <v>308.57</v>
      </c>
    </row>
    <row r="39" spans="1:3" x14ac:dyDescent="0.25">
      <c r="A39">
        <v>95</v>
      </c>
      <c r="B39">
        <v>32.415999999999997</v>
      </c>
      <c r="C39">
        <v>91.292000000000002</v>
      </c>
    </row>
  </sheetData>
  <mergeCells count="2">
    <mergeCell ref="D1:O1"/>
    <mergeCell ref="P1:A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7A70-9878-4031-91B8-BE08AB5CDA70}">
  <dimension ref="A1:X15"/>
  <sheetViews>
    <sheetView workbookViewId="0">
      <selection activeCell="C26" sqref="C26"/>
    </sheetView>
  </sheetViews>
  <sheetFormatPr defaultRowHeight="15" x14ac:dyDescent="0.25"/>
  <cols>
    <col min="1" max="2" width="12.28515625" bestFit="1" customWidth="1"/>
    <col min="3" max="3" width="14" bestFit="1" customWidth="1"/>
    <col min="4" max="4" width="19" bestFit="1" customWidth="1"/>
    <col min="5" max="5" width="10.85546875" bestFit="1" customWidth="1"/>
    <col min="6" max="6" width="14.140625" bestFit="1" customWidth="1"/>
    <col min="7" max="8" width="11.42578125" bestFit="1" customWidth="1"/>
    <col min="9" max="9" width="13.140625" bestFit="1" customWidth="1"/>
    <col min="10" max="10" width="20.85546875" bestFit="1" customWidth="1"/>
    <col min="11" max="11" width="10" bestFit="1" customWidth="1"/>
    <col min="12" max="12" width="18.85546875" bestFit="1" customWidth="1"/>
    <col min="13" max="14" width="12.85546875" bestFit="1" customWidth="1"/>
    <col min="15" max="15" width="14.5703125" bestFit="1" customWidth="1"/>
    <col min="16" max="16" width="22.42578125" bestFit="1" customWidth="1"/>
    <col min="17" max="17" width="11.42578125" bestFit="1" customWidth="1"/>
    <col min="18" max="18" width="17.5703125" bestFit="1" customWidth="1"/>
    <col min="19" max="20" width="12" bestFit="1" customWidth="1"/>
    <col min="21" max="21" width="13.7109375" bestFit="1" customWidth="1"/>
    <col min="22" max="22" width="21.5703125" bestFit="1" customWidth="1"/>
    <col min="23" max="23" width="10.5703125" bestFit="1" customWidth="1"/>
    <col min="24" max="24" width="19.42578125" bestFit="1" customWidth="1"/>
  </cols>
  <sheetData>
    <row r="1" spans="1:24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25">
      <c r="A2" s="1">
        <f>_xlfn.BETA.INV(0.025,Pop_size!D3,Pop_size!P3)</f>
        <v>1.3688745617134999E-7</v>
      </c>
      <c r="B2" s="1">
        <f>_xlfn.BETA.INV(0.025,Pop_size!E3,Pop_size!Q3)</f>
        <v>3.156170547265573E-8</v>
      </c>
      <c r="C2" s="1">
        <f>_xlfn.BETA.INV(0.025,Pop_size!F3,Pop_size!R3)</f>
        <v>3.2405831662491072E-7</v>
      </c>
      <c r="D2" s="1">
        <f>_xlfn.BETA.INV(0.025,Pop_size!G3,Pop_size!S3)</f>
        <v>1.1856102453839189E-6</v>
      </c>
      <c r="E2" s="1">
        <f>_xlfn.BETA.INV(0.025,Pop_size!H3,Pop_size!T3)</f>
        <v>1.3301024538386762E-6</v>
      </c>
      <c r="F2" s="1">
        <v>0</v>
      </c>
      <c r="G2" s="1">
        <f>_xlfn.BETA.INV(0.025,Pop_size!J3,Pop_size!V3)</f>
        <v>4.4684763623758087E-8</v>
      </c>
      <c r="H2" s="1">
        <f>_xlfn.BETA.INV(0.025,Pop_size!K3,Pop_size!W3)</f>
        <v>6.3531047855783949E-9</v>
      </c>
      <c r="I2" s="1">
        <f>_xlfn.BETA.INV(0.025,Pop_size!L3,Pop_size!X3)</f>
        <v>1.3204283157654979E-7</v>
      </c>
      <c r="J2" s="1">
        <f>_xlfn.BETA.INV(0.025,Pop_size!M3,Pop_size!Y3)</f>
        <v>6.018464026037999E-7</v>
      </c>
      <c r="K2" s="1">
        <f>_xlfn.BETA.INV(0.025,Pop_size!N3,Pop_size!Z3)</f>
        <v>6.8338569059300413E-7</v>
      </c>
      <c r="L2" s="1">
        <f>_xlfn.BETA.INV(0.025,Pop_size!O3,Pop_size!AA3)</f>
        <v>1.4507166862521763E-7</v>
      </c>
      <c r="M2">
        <f>_xlfn.BETA.INV(0.975,Pop_size!D3,Pop_size!P3)</f>
        <v>2.6182322599987984E-6</v>
      </c>
      <c r="N2">
        <f>_xlfn.BETA.INV(0.975,Pop_size!E3,Pop_size!Q3)</f>
        <v>1.9137530171686734E-6</v>
      </c>
      <c r="O2">
        <f>_xlfn.BETA.INV(0.975,Pop_size!F3,Pop_size!R3)</f>
        <v>3.3722909424938052E-6</v>
      </c>
      <c r="P2">
        <f>_xlfn.BETA.INV(0.975,Pop_size!G3,Pop_size!S3)</f>
        <v>5.6419369114379947E-6</v>
      </c>
      <c r="Q2">
        <f>_xlfn.BETA.INV(0.975,Pop_size!H3,Pop_size!T3)</f>
        <v>5.9581409141973296E-6</v>
      </c>
      <c r="R2">
        <v>0</v>
      </c>
      <c r="S2">
        <f>_xlfn.BETA.INV(0.975,Pop_size!J3,Pop_size!V3)</f>
        <v>2.0431251264163564E-6</v>
      </c>
      <c r="T2">
        <f>_xlfn.BETA.INV(0.975,Pop_size!K3,Pop_size!W3)</f>
        <v>1.5178385349701173E-6</v>
      </c>
      <c r="U2">
        <f>_xlfn.BETA.INV(0.975,Pop_size!L3,Pop_size!X3)</f>
        <v>2.5983042083455032E-6</v>
      </c>
      <c r="V2">
        <f>_xlfn.BETA.INV(0.975,Pop_size!M3,Pop_size!Y3)</f>
        <v>4.2224763869835868E-6</v>
      </c>
      <c r="W2">
        <f>_xlfn.BETA.INV(0.975,Pop_size!N3,Pop_size!Z3)</f>
        <v>4.4420146561030549E-6</v>
      </c>
      <c r="X2">
        <f>_xlfn.BETA.INV(0.975,Pop_size!O3,Pop_size!AA3)</f>
        <v>2.6626709261901027E-6</v>
      </c>
    </row>
    <row r="3" spans="1:24" x14ac:dyDescent="0.25">
      <c r="A3" s="1">
        <f>_xlfn.BETA.INV(0.025,Pop_size!D4,Pop_size!P4)</f>
        <v>5.5898302305657651E-7</v>
      </c>
      <c r="B3" s="1">
        <f>_xlfn.BETA.INV(0.025,Pop_size!E4,Pop_size!Q4)</f>
        <v>1.9945784073478055E-7</v>
      </c>
      <c r="C3" s="1">
        <f>_xlfn.BETA.INV(0.025,Pop_size!F4,Pop_size!R4)</f>
        <v>1.0927751176240693E-6</v>
      </c>
      <c r="D3" s="1">
        <f>_xlfn.BETA.INV(0.025,Pop_size!G4,Pop_size!S4)</f>
        <v>3.2016544333654727E-6</v>
      </c>
      <c r="E3" s="1">
        <f>_xlfn.BETA.INV(0.025,Pop_size!H4,Pop_size!T4)</f>
        <v>3.5387245702779184E-6</v>
      </c>
      <c r="F3" s="1">
        <f>_xlfn.BETA.INV(0.025,Pop_size!I4,Pop_size!U4)</f>
        <v>5.8517740539789766E-7</v>
      </c>
      <c r="G3" s="1">
        <f>_xlfn.BETA.INV(0.025,Pop_size!J4,Pop_size!V4)</f>
        <v>2.5741305760244964E-7</v>
      </c>
      <c r="H3" s="1">
        <f>_xlfn.BETA.INV(0.025,Pop_size!K4,Pop_size!W4)</f>
        <v>7.3576645149573068E-8</v>
      </c>
      <c r="I3" s="1">
        <f>_xlfn.BETA.INV(0.025,Pop_size!L4,Pop_size!X4)</f>
        <v>5.5260732571799627E-7</v>
      </c>
      <c r="J3" s="1">
        <f>_xlfn.BETA.INV(0.025,Pop_size!M4,Pop_size!Y4)</f>
        <v>1.8193115665208873E-6</v>
      </c>
      <c r="K3" s="1">
        <f>_xlfn.BETA.INV(0.025,Pop_size!N4,Pop_size!Z4)</f>
        <v>2.0287543533818017E-6</v>
      </c>
      <c r="L3" s="1">
        <f>_xlfn.BETA.INV(0.025,Pop_size!O4,Pop_size!AA4)</f>
        <v>5.9475992379017607E-7</v>
      </c>
      <c r="M3">
        <f>_xlfn.BETA.INV(0.975,Pop_size!D4,Pop_size!P4)</f>
        <v>4.1941771926623517E-6</v>
      </c>
      <c r="N3">
        <f>_xlfn.BETA.INV(0.975,Pop_size!E4,Pop_size!Q4)</f>
        <v>2.9816522884029695E-6</v>
      </c>
      <c r="O3">
        <f>_xlfn.BETA.INV(0.975,Pop_size!F4,Pop_size!R4)</f>
        <v>5.545858171362994E-6</v>
      </c>
      <c r="P3">
        <f>_xlfn.BETA.INV(0.975,Pop_size!G4,Pop_size!S4)</f>
        <v>9.6625576445630301E-6</v>
      </c>
      <c r="Q3">
        <f>_xlfn.BETA.INV(0.975,Pop_size!H4,Pop_size!T4)</f>
        <v>1.024584519648819E-5</v>
      </c>
      <c r="R3">
        <f>_xlfn.BETA.INV(0.975,Pop_size!I4,Pop_size!U4)</f>
        <v>4.2684131119630209E-6</v>
      </c>
      <c r="S3">
        <f>_xlfn.BETA.INV(0.975,Pop_size!J4,Pop_size!V4)</f>
        <v>3.1702713503278801E-6</v>
      </c>
      <c r="T3">
        <f>_xlfn.BETA.INV(0.975,Pop_size!K4,Pop_size!W4)</f>
        <v>2.289181224357506E-6</v>
      </c>
      <c r="U3">
        <f>_xlfn.BETA.INV(0.975,Pop_size!L4,Pop_size!X4)</f>
        <v>4.1233664686002314E-6</v>
      </c>
      <c r="V3">
        <f>_xlfn.BETA.INV(0.975,Pop_size!M4,Pop_size!Y4)</f>
        <v>7.0250604222721336E-6</v>
      </c>
      <c r="W3">
        <f>_xlfn.BETA.INV(0.975,Pop_size!N4,Pop_size!Z4)</f>
        <v>7.4361511160914162E-6</v>
      </c>
      <c r="X3">
        <f>_xlfn.BETA.INV(0.975,Pop_size!O4,Pop_size!AA4)</f>
        <v>4.2418838638313972E-6</v>
      </c>
    </row>
    <row r="4" spans="1:24" x14ac:dyDescent="0.25">
      <c r="A4" s="1">
        <f>_xlfn.BETA.INV(0.025,Pop_size!D5,Pop_size!P5)</f>
        <v>2.7774814985238815E-6</v>
      </c>
      <c r="B4" s="1">
        <f>_xlfn.BETA.INV(0.025,Pop_size!E5,Pop_size!Q5)</f>
        <v>1.2948021715219182E-6</v>
      </c>
      <c r="C4" s="1">
        <f>_xlfn.BETA.INV(0.025,Pop_size!F5,Pop_size!R5)</f>
        <v>4.7245868605473178E-6</v>
      </c>
      <c r="D4" s="1">
        <f>_xlfn.BETA.INV(0.025,Pop_size!G5,Pop_size!S5)</f>
        <v>1.1810512671087469E-5</v>
      </c>
      <c r="E4" s="1">
        <f>_xlfn.BETA.INV(0.025,Pop_size!H5,Pop_size!T5)</f>
        <v>1.2897313890536978E-5</v>
      </c>
      <c r="F4" s="1">
        <f>_xlfn.BETA.INV(0.025,Pop_size!I5,Pop_size!U5)</f>
        <v>3.8480988057384004E-6</v>
      </c>
      <c r="G4" s="1">
        <f>_xlfn.BETA.INV(0.025,Pop_size!J5,Pop_size!V5)</f>
        <v>1.2738052385060703E-6</v>
      </c>
      <c r="H4" s="1">
        <f>_xlfn.BETA.INV(0.025,Pop_size!K5,Pop_size!W5)</f>
        <v>5.280607260213516E-7</v>
      </c>
      <c r="I4" s="1">
        <f>_xlfn.BETA.INV(0.025,Pop_size!L5,Pop_size!X5)</f>
        <v>2.2970973873963389E-6</v>
      </c>
      <c r="J4" s="1">
        <f>_xlfn.BETA.INV(0.025,Pop_size!M5,Pop_size!Y5)</f>
        <v>6.1576268299622489E-6</v>
      </c>
      <c r="K4" s="1">
        <f>_xlfn.BETA.INV(0.025,Pop_size!N5,Pop_size!Z5)</f>
        <v>6.7876459617689918E-6</v>
      </c>
      <c r="L4" s="1">
        <f>_xlfn.BETA.INV(0.025,Pop_size!O5,Pop_size!AA5)</f>
        <v>2.4281710415037908E-6</v>
      </c>
      <c r="M4">
        <f>_xlfn.BETA.INV(0.975,Pop_size!D5,Pop_size!P5)</f>
        <v>9.1885447808248699E-6</v>
      </c>
      <c r="N4">
        <f>_xlfn.BETA.INV(0.975,Pop_size!E5,Pop_size!Q5)</f>
        <v>6.2268586140667992E-6</v>
      </c>
      <c r="O4">
        <f>_xlfn.BETA.INV(0.975,Pop_size!F5,Pop_size!R5)</f>
        <v>1.2543477741711051E-5</v>
      </c>
      <c r="P4">
        <f>_xlfn.BETA.INV(0.975,Pop_size!G5,Pop_size!S5)</f>
        <v>2.3119699997464771E-5</v>
      </c>
      <c r="Q4">
        <f>_xlfn.BETA.INV(0.975,Pop_size!H5,Pop_size!T5)</f>
        <v>2.4633036955323817E-5</v>
      </c>
      <c r="R4">
        <f>_xlfn.BETA.INV(0.975,Pop_size!I5,Pop_size!U5)</f>
        <v>1.1079261260649176E-5</v>
      </c>
      <c r="S4">
        <f>_xlfn.BETA.INV(0.975,Pop_size!J5,Pop_size!V5)</f>
        <v>6.1355725485823243E-6</v>
      </c>
      <c r="T4">
        <f>_xlfn.BETA.INV(0.975,Pop_size!K5,Pop_size!W5)</f>
        <v>4.2536678769300451E-6</v>
      </c>
      <c r="U4">
        <f>_xlfn.BETA.INV(0.975,Pop_size!L5,Pop_size!X5)</f>
        <v>8.235775275089452E-6</v>
      </c>
      <c r="V4">
        <f>_xlfn.BETA.INV(0.975,Pop_size!M5,Pop_size!Y5)</f>
        <v>1.4758889303911893E-5</v>
      </c>
      <c r="W4">
        <f>_xlfn.BETA.INV(0.975,Pop_size!N5,Pop_size!Z5)</f>
        <v>1.572911460456794E-5</v>
      </c>
      <c r="X4">
        <f>_xlfn.BETA.INV(0.975,Pop_size!O5,Pop_size!AA5)</f>
        <v>8.4849732678859979E-6</v>
      </c>
    </row>
    <row r="5" spans="1:24" x14ac:dyDescent="0.25">
      <c r="A5" s="1">
        <f>_xlfn.BETA.INV(0.025,Pop_size!D6,Pop_size!P6)</f>
        <v>7.8040149661240213E-6</v>
      </c>
      <c r="B5" s="1">
        <f>_xlfn.BETA.INV(0.025,Pop_size!E6,Pop_size!Q6)</f>
        <v>4.0496467907680834E-6</v>
      </c>
      <c r="C5" s="1">
        <f>_xlfn.BETA.INV(0.025,Pop_size!F6,Pop_size!R6)</f>
        <v>1.2586992163640748E-5</v>
      </c>
      <c r="D5" s="1">
        <f>_xlfn.BETA.INV(0.025,Pop_size!G6,Pop_size!S6)</f>
        <v>2.9278496683394263E-5</v>
      </c>
      <c r="E5" s="1">
        <f>_xlfn.BETA.INV(0.025,Pop_size!H6,Pop_size!T6)</f>
        <v>3.1863850163889696E-5</v>
      </c>
      <c r="F5" s="1">
        <f>_xlfn.BETA.INV(0.025,Pop_size!I6,Pop_size!U6)</f>
        <v>5.4297729900394444E-6</v>
      </c>
      <c r="G5" s="1">
        <f>_xlfn.BETA.INV(0.025,Pop_size!J6,Pop_size!V6)</f>
        <v>3.0917284033047838E-6</v>
      </c>
      <c r="H5" s="1">
        <f>_xlfn.BETA.INV(0.025,Pop_size!K6,Pop_size!W6)</f>
        <v>1.4736457886415218E-6</v>
      </c>
      <c r="I5" s="1">
        <f>_xlfn.BETA.INV(0.025,Pop_size!L6,Pop_size!X6)</f>
        <v>5.2026685223217719E-6</v>
      </c>
      <c r="J5" s="1">
        <f>_xlfn.BETA.INV(0.025,Pop_size!M6,Pop_size!Y6)</f>
        <v>1.2811681473948046E-5</v>
      </c>
      <c r="K5" s="1">
        <f>_xlfn.BETA.INV(0.025,Pop_size!N6,Pop_size!Z6)</f>
        <v>1.3996250165002667E-5</v>
      </c>
      <c r="L5" s="1">
        <f>_xlfn.BETA.INV(0.025,Pop_size!O6,Pop_size!AA6)</f>
        <v>5.4664097016402589E-6</v>
      </c>
      <c r="M5">
        <f>_xlfn.BETA.INV(0.975,Pop_size!D6,Pop_size!P6)</f>
        <v>1.708427063396023E-5</v>
      </c>
      <c r="N5">
        <f>_xlfn.BETA.INV(0.975,Pop_size!E6,Pop_size!Q6)</f>
        <v>1.121690455041513E-5</v>
      </c>
      <c r="O5">
        <f>_xlfn.BETA.INV(0.975,Pop_size!F6,Pop_size!R6)</f>
        <v>2.3902120374841296E-5</v>
      </c>
      <c r="P5">
        <f>_xlfn.BETA.INV(0.975,Pop_size!G6,Pop_size!S6)</f>
        <v>4.5611472148654464E-5</v>
      </c>
      <c r="Q5">
        <f>_xlfn.BETA.INV(0.975,Pop_size!H6,Pop_size!T6)</f>
        <v>4.8826173192795252E-5</v>
      </c>
      <c r="R5">
        <f>_xlfn.BETA.INV(0.975,Pop_size!I6,Pop_size!U6)</f>
        <v>1.3457653577741979E-5</v>
      </c>
      <c r="S5">
        <f>_xlfn.BETA.INV(0.975,Pop_size!J6,Pop_size!V6)</f>
        <v>9.4731295683381234E-6</v>
      </c>
      <c r="T5">
        <f>_xlfn.BETA.INV(0.975,Pop_size!K6,Pop_size!W6)</f>
        <v>6.3876674774032693E-6</v>
      </c>
      <c r="U5">
        <f>_xlfn.BETA.INV(0.975,Pop_size!L6,Pop_size!X6)</f>
        <v>1.2983853723280703E-5</v>
      </c>
      <c r="V5">
        <f>_xlfn.BETA.INV(0.975,Pop_size!M6,Pop_size!Y6)</f>
        <v>2.4056594349453064E-5</v>
      </c>
      <c r="W5">
        <f>_xlfn.BETA.INV(0.975,Pop_size!N6,Pop_size!Z6)</f>
        <v>2.5672140416821421E-5</v>
      </c>
      <c r="X5">
        <f>_xlfn.BETA.INV(0.975,Pop_size!O6,Pop_size!AA6)</f>
        <v>1.3400241968497539E-5</v>
      </c>
    </row>
    <row r="6" spans="1:24" x14ac:dyDescent="0.25">
      <c r="A6" s="1">
        <f>_xlfn.BETA.INV(0.025,Pop_size!D7,Pop_size!P7)</f>
        <v>2.0055109427429219E-5</v>
      </c>
      <c r="B6" s="1">
        <f>_xlfn.BETA.INV(0.025,Pop_size!E7,Pop_size!Q7)</f>
        <v>1.0974464591152328E-5</v>
      </c>
      <c r="C6" s="1">
        <f>_xlfn.BETA.INV(0.025,Pop_size!F7,Pop_size!R7)</f>
        <v>3.121138010047108E-5</v>
      </c>
      <c r="D6" s="1">
        <f>_xlfn.BETA.INV(0.025,Pop_size!G7,Pop_size!S7)</f>
        <v>6.9714963395443475E-5</v>
      </c>
      <c r="E6" s="1">
        <f>_xlfn.BETA.INV(0.025,Pop_size!H7,Pop_size!T7)</f>
        <v>7.5568030495494495E-5</v>
      </c>
      <c r="F6" s="1">
        <f>_xlfn.BETA.INV(0.025,Pop_size!I7,Pop_size!U7)</f>
        <v>1.4610020598787103E-5</v>
      </c>
      <c r="G6" s="1">
        <f>_xlfn.BETA.INV(0.025,Pop_size!J7,Pop_size!V7)</f>
        <v>6.1720839943253707E-6</v>
      </c>
      <c r="H6" s="1">
        <f>_xlfn.BETA.INV(0.025,Pop_size!K7,Pop_size!W7)</f>
        <v>3.1614206150827016E-6</v>
      </c>
      <c r="I6" s="1">
        <f>_xlfn.BETA.INV(0.025,Pop_size!L7,Pop_size!X7)</f>
        <v>9.9596742502843796E-6</v>
      </c>
      <c r="J6" s="1">
        <f>_xlfn.BETA.INV(0.025,Pop_size!M7,Pop_size!Y7)</f>
        <v>2.3403452036240649E-5</v>
      </c>
      <c r="K6" s="1">
        <f>_xlfn.BETA.INV(0.025,Pop_size!N7,Pop_size!Z7)</f>
        <v>2.5439474573635809E-5</v>
      </c>
      <c r="L6" s="1">
        <f>_xlfn.BETA.INV(0.025,Pop_size!O7,Pop_size!AA7)</f>
        <v>9.6277392224862608E-6</v>
      </c>
      <c r="M6">
        <f>_xlfn.BETA.INV(0.975,Pop_size!D7,Pop_size!P7)</f>
        <v>3.3378369541203767E-5</v>
      </c>
      <c r="N6">
        <f>_xlfn.BETA.INV(0.975,Pop_size!E7,Pop_size!Q7)</f>
        <v>2.1258342528751584E-5</v>
      </c>
      <c r="O6">
        <f>_xlfn.BETA.INV(0.975,Pop_size!F7,Pop_size!R7)</f>
        <v>4.7422406678765405E-5</v>
      </c>
      <c r="P6">
        <f>_xlfn.BETA.INV(0.975,Pop_size!G7,Pop_size!S7)</f>
        <v>9.3119108431682918E-5</v>
      </c>
      <c r="Q6">
        <f>_xlfn.BETA.INV(0.975,Pop_size!H7,Pop_size!T7)</f>
        <v>9.9866054455666209E-5</v>
      </c>
      <c r="R6">
        <f>_xlfn.BETA.INV(0.975,Pop_size!I7,Pop_size!U7)</f>
        <v>2.6223147865378493E-5</v>
      </c>
      <c r="S6">
        <f>_xlfn.BETA.INV(0.975,Pop_size!J7,Pop_size!V7)</f>
        <v>1.4132743275663273E-5</v>
      </c>
      <c r="T6">
        <f>_xlfn.BETA.INV(0.975,Pop_size!K7,Pop_size!W7)</f>
        <v>9.301634348424237E-6</v>
      </c>
      <c r="U6">
        <f>_xlfn.BETA.INV(0.975,Pop_size!L7,Pop_size!X7)</f>
        <v>1.9645986710670194E-5</v>
      </c>
      <c r="V6">
        <f>_xlfn.BETA.INV(0.975,Pop_size!M7,Pop_size!Y7)</f>
        <v>3.7403091360799223E-5</v>
      </c>
      <c r="W6">
        <f>_xlfn.BETA.INV(0.975,Pop_size!N7,Pop_size!Z7)</f>
        <v>3.9967124419892919E-5</v>
      </c>
      <c r="X6">
        <f>_xlfn.BETA.INV(0.975,Pop_size!O7,Pop_size!AA7)</f>
        <v>1.9177872226383563E-5</v>
      </c>
    </row>
    <row r="7" spans="1:24" x14ac:dyDescent="0.25">
      <c r="A7" s="1">
        <f>_xlfn.BETA.INV(0.025,Pop_size!D8,Pop_size!P8)</f>
        <v>4.0310107922983469E-5</v>
      </c>
      <c r="B7" s="1">
        <f>_xlfn.BETA.INV(0.025,Pop_size!E8,Pop_size!Q8)</f>
        <v>2.2610649889333617E-5</v>
      </c>
      <c r="C7" s="1">
        <f>_xlfn.BETA.INV(0.025,Pop_size!F8,Pop_size!R8)</f>
        <v>6.1816706229141186E-5</v>
      </c>
      <c r="D7" s="1">
        <f>_xlfn.BETA.INV(0.025,Pop_size!G8,Pop_size!S8)</f>
        <v>1.352557894172388E-4</v>
      </c>
      <c r="E7" s="1">
        <f>_xlfn.BETA.INV(0.025,Pop_size!H8,Pop_size!T8)</f>
        <v>1.4633221642045E-4</v>
      </c>
      <c r="F7" s="1">
        <f>_xlfn.BETA.INV(0.025,Pop_size!I8,Pop_size!U8)</f>
        <v>3.5702666770479532E-5</v>
      </c>
      <c r="G7" s="1">
        <f>_xlfn.BETA.INV(0.025,Pop_size!J8,Pop_size!V8)</f>
        <v>1.3612959154295728E-5</v>
      </c>
      <c r="H7" s="1">
        <f>_xlfn.BETA.INV(0.025,Pop_size!K8,Pop_size!W8)</f>
        <v>7.3765094811779959E-6</v>
      </c>
      <c r="I7" s="1">
        <f>_xlfn.BETA.INV(0.025,Pop_size!L8,Pop_size!X8)</f>
        <v>2.1486899943310191E-5</v>
      </c>
      <c r="J7" s="1">
        <f>_xlfn.BETA.INV(0.025,Pop_size!M8,Pop_size!Y8)</f>
        <v>4.8564648541281108E-5</v>
      </c>
      <c r="K7" s="1">
        <f>_xlfn.BETA.INV(0.025,Pop_size!N8,Pop_size!Z8)</f>
        <v>5.2689304211700626E-5</v>
      </c>
      <c r="L7" s="1">
        <f>_xlfn.BETA.INV(0.025,Pop_size!O8,Pop_size!AA8)</f>
        <v>1.6353478573243389E-5</v>
      </c>
      <c r="M7">
        <f>_xlfn.BETA.INV(0.975,Pop_size!D8,Pop_size!P8)</f>
        <v>5.8743835124275279E-5</v>
      </c>
      <c r="N7">
        <f>_xlfn.BETA.INV(0.975,Pop_size!E8,Pop_size!Q8)</f>
        <v>3.6842942118586741E-5</v>
      </c>
      <c r="O7">
        <f>_xlfn.BETA.INV(0.975,Pop_size!F8,Pop_size!R8)</f>
        <v>8.4237380405971507E-5</v>
      </c>
      <c r="P7">
        <f>_xlfn.BETA.INV(0.975,Pop_size!G8,Pop_size!S8)</f>
        <v>1.6759836211366341E-4</v>
      </c>
      <c r="Q7">
        <f>_xlfn.BETA.INV(0.975,Pop_size!H8,Pop_size!T8)</f>
        <v>1.7990392834732472E-4</v>
      </c>
      <c r="R7">
        <f>_xlfn.BETA.INV(0.975,Pop_size!I8,Pop_size!U8)</f>
        <v>5.3151219099212277E-5</v>
      </c>
      <c r="S7">
        <f>_xlfn.BETA.INV(0.975,Pop_size!J8,Pop_size!V8)</f>
        <v>2.4811303294347553E-5</v>
      </c>
      <c r="T7">
        <f>_xlfn.BETA.INV(0.975,Pop_size!K8,Pop_size!W8)</f>
        <v>1.6046831484706203E-5</v>
      </c>
      <c r="U7">
        <f>_xlfn.BETA.INV(0.975,Pop_size!L8,Pop_size!X8)</f>
        <v>3.5137802673168572E-5</v>
      </c>
      <c r="V7">
        <f>_xlfn.BETA.INV(0.975,Pop_size!M8,Pop_size!Y8)</f>
        <v>6.8260489687443915E-5</v>
      </c>
      <c r="W7">
        <f>_xlfn.BETA.INV(0.975,Pop_size!N8,Pop_size!Z8)</f>
        <v>7.3135858874917581E-5</v>
      </c>
      <c r="X7">
        <f>_xlfn.BETA.INV(0.975,Pop_size!O8,Pop_size!AA8)</f>
        <v>2.8470981889960889E-5</v>
      </c>
    </row>
    <row r="8" spans="1:24" x14ac:dyDescent="0.25">
      <c r="A8" s="1">
        <f>_xlfn.BETA.INV(0.025,Pop_size!D9,Pop_size!P9)</f>
        <v>8.3925832091506653E-5</v>
      </c>
      <c r="B8" s="1">
        <f>_xlfn.BETA.INV(0.025,Pop_size!E9,Pop_size!Q9)</f>
        <v>4.792030051593885E-5</v>
      </c>
      <c r="C8" s="1">
        <f>_xlfn.BETA.INV(0.025,Pop_size!F9,Pop_size!R9)</f>
        <v>1.2763039296077424E-4</v>
      </c>
      <c r="D8" s="1">
        <f>_xlfn.BETA.INV(0.025,Pop_size!G9,Pop_size!S9)</f>
        <v>2.7580584104543746E-4</v>
      </c>
      <c r="E8" s="1">
        <f>_xlfn.BETA.INV(0.025,Pop_size!H9,Pop_size!T9)</f>
        <v>2.9809369816788221E-4</v>
      </c>
      <c r="F8" s="1">
        <f>_xlfn.BETA.INV(0.025,Pop_size!I9,Pop_size!U9)</f>
        <v>7.697850179432901E-5</v>
      </c>
      <c r="G8" s="1">
        <f>_xlfn.BETA.INV(0.025,Pop_size!J9,Pop_size!V9)</f>
        <v>2.3624434711052741E-5</v>
      </c>
      <c r="H8" s="1">
        <f>_xlfn.BETA.INV(0.025,Pop_size!K9,Pop_size!W9)</f>
        <v>1.2984590217731679E-5</v>
      </c>
      <c r="I8" s="1">
        <f>_xlfn.BETA.INV(0.025,Pop_size!L9,Pop_size!X9)</f>
        <v>3.6743917042554033E-5</v>
      </c>
      <c r="J8" s="1">
        <f>_xlfn.BETA.INV(0.025,Pop_size!M9,Pop_size!Y9)</f>
        <v>8.1868260980471672E-5</v>
      </c>
      <c r="K8" s="1">
        <f>_xlfn.BETA.INV(0.025,Pop_size!N9,Pop_size!Z9)</f>
        <v>8.8705703142272866E-5</v>
      </c>
      <c r="L8" s="1">
        <f>_xlfn.BETA.INV(0.025,Pop_size!O9,Pop_size!AA9)</f>
        <v>2.7224565234444243E-5</v>
      </c>
      <c r="M8">
        <f>_xlfn.BETA.INV(0.975,Pop_size!D9,Pop_size!P9)</f>
        <v>1.1207664062284906E-4</v>
      </c>
      <c r="N8">
        <f>_xlfn.BETA.INV(0.975,Pop_size!E9,Pop_size!Q9)</f>
        <v>6.9681986112235528E-5</v>
      </c>
      <c r="O8">
        <f>_xlfn.BETA.INV(0.975,Pop_size!F9,Pop_size!R9)</f>
        <v>1.6187611331874852E-4</v>
      </c>
      <c r="P8">
        <f>_xlfn.BETA.INV(0.975,Pop_size!G9,Pop_size!S9)</f>
        <v>3.2519649049067567E-4</v>
      </c>
      <c r="Q8">
        <f>_xlfn.BETA.INV(0.975,Pop_size!H9,Pop_size!T9)</f>
        <v>3.4936059593215774E-4</v>
      </c>
      <c r="R8">
        <f>_xlfn.BETA.INV(0.975,Pop_size!I9,Pop_size!U9)</f>
        <v>1.0402395319408786E-4</v>
      </c>
      <c r="S8">
        <f>_xlfn.BETA.INV(0.975,Pop_size!J9,Pop_size!V9)</f>
        <v>3.9137260589905409E-5</v>
      </c>
      <c r="T8">
        <f>_xlfn.BETA.INV(0.975,Pop_size!K9,Pop_size!W9)</f>
        <v>2.4976353539596374E-5</v>
      </c>
      <c r="U8">
        <f>_xlfn.BETA.INV(0.975,Pop_size!L9,Pop_size!X9)</f>
        <v>5.5618122237754974E-5</v>
      </c>
      <c r="V8">
        <f>_xlfn.BETA.INV(0.975,Pop_size!M9,Pop_size!Y9)</f>
        <v>1.090940853369915E-4</v>
      </c>
      <c r="W8">
        <f>_xlfn.BETA.INV(0.975,Pop_size!N9,Pop_size!Z9)</f>
        <v>1.1696665572813458E-4</v>
      </c>
      <c r="X8">
        <f>_xlfn.BETA.INV(0.975,Pop_size!O9,Pop_size!AA9)</f>
        <v>4.3737257067411051E-5</v>
      </c>
    </row>
    <row r="9" spans="1:24" x14ac:dyDescent="0.25">
      <c r="A9" s="1">
        <f>_xlfn.BETA.INV(0.025,Pop_size!D10,Pop_size!P10)</f>
        <v>1.5412786504162787E-4</v>
      </c>
      <c r="B9" s="1">
        <f>_xlfn.BETA.INV(0.025,Pop_size!E10,Pop_size!Q10)</f>
        <v>8.8853666643942154E-5</v>
      </c>
      <c r="C9" s="1">
        <f>_xlfn.BETA.INV(0.025,Pop_size!F10,Pop_size!R10)</f>
        <v>2.3317532241950341E-4</v>
      </c>
      <c r="D9" s="1">
        <f>_xlfn.BETA.INV(0.025,Pop_size!G10,Pop_size!S10)</f>
        <v>5.0002616296424907E-4</v>
      </c>
      <c r="E9" s="1">
        <f>_xlfn.BETA.INV(0.025,Pop_size!H10,Pop_size!T10)</f>
        <v>5.400968477009537E-4</v>
      </c>
      <c r="F9" s="1">
        <f>_xlfn.BETA.INV(0.025,Pop_size!I10,Pop_size!U10)</f>
        <v>1.4771809016030917E-4</v>
      </c>
      <c r="G9" s="1">
        <f>_xlfn.BETA.INV(0.025,Pop_size!J10,Pop_size!V10)</f>
        <v>4.0650144896476991E-5</v>
      </c>
      <c r="H9" s="1">
        <f>_xlfn.BETA.INV(0.025,Pop_size!K10,Pop_size!W10)</f>
        <v>2.2659963125127304E-5</v>
      </c>
      <c r="I9" s="1">
        <f>_xlfn.BETA.INV(0.025,Pop_size!L10,Pop_size!X10)</f>
        <v>6.2654645520224581E-5</v>
      </c>
      <c r="J9" s="1">
        <f>_xlfn.BETA.INV(0.025,Pop_size!M10,Pop_size!Y10)</f>
        <v>1.3794778035347975E-4</v>
      </c>
      <c r="K9" s="1">
        <f>_xlfn.BETA.INV(0.025,Pop_size!N10,Pop_size!Z10)</f>
        <v>1.493188661644112E-4</v>
      </c>
      <c r="L9" s="1">
        <f>_xlfn.BETA.INV(0.025,Pop_size!O10,Pop_size!AA10)</f>
        <v>5.9003585089831785E-5</v>
      </c>
      <c r="M9">
        <f>_xlfn.BETA.INV(0.975,Pop_size!D10,Pop_size!P10)</f>
        <v>1.9465957617914587E-4</v>
      </c>
      <c r="N9">
        <f>_xlfn.BETA.INV(0.975,Pop_size!E10,Pop_size!Q10)</f>
        <v>1.2019173723354371E-4</v>
      </c>
      <c r="O9">
        <f>_xlfn.BETA.INV(0.975,Pop_size!F10,Pop_size!R10)</f>
        <v>2.8248802072361467E-4</v>
      </c>
      <c r="P9">
        <f>_xlfn.BETA.INV(0.975,Pop_size!G10,Pop_size!S10)</f>
        <v>5.7113863668201148E-4</v>
      </c>
      <c r="Q9">
        <f>_xlfn.BETA.INV(0.975,Pop_size!H10,Pop_size!T10)</f>
        <v>6.1390986227782829E-4</v>
      </c>
      <c r="R9">
        <f>_xlfn.BETA.INV(0.975,Pop_size!I10,Pop_size!U10)</f>
        <v>1.8744735480291652E-4</v>
      </c>
      <c r="S9">
        <f>_xlfn.BETA.INV(0.975,Pop_size!J10,Pop_size!V10)</f>
        <v>6.184321010316296E-5</v>
      </c>
      <c r="T9">
        <f>_xlfn.BETA.INV(0.975,Pop_size!K10,Pop_size!W10)</f>
        <v>3.9032826275930965E-5</v>
      </c>
      <c r="U9">
        <f>_xlfn.BETA.INV(0.975,Pop_size!L10,Pop_size!X10)</f>
        <v>8.8438948777858073E-5</v>
      </c>
      <c r="V9">
        <f>_xlfn.BETA.INV(0.975,Pop_size!M10,Pop_size!Y10)</f>
        <v>1.7514595264589428E-4</v>
      </c>
      <c r="W9">
        <f>_xlfn.BETA.INV(0.975,Pop_size!N10,Pop_size!Z10)</f>
        <v>1.8793086139223814E-4</v>
      </c>
      <c r="X9">
        <f>_xlfn.BETA.INV(0.975,Pop_size!O10,Pop_size!AA10)</f>
        <v>8.408998362319231E-5</v>
      </c>
    </row>
    <row r="10" spans="1:24" x14ac:dyDescent="0.25">
      <c r="A10" s="1">
        <f>_xlfn.BETA.INV(0.025,Pop_size!D11,Pop_size!P11)</f>
        <v>2.6717167860908431E-4</v>
      </c>
      <c r="B10" s="1">
        <f>_xlfn.BETA.INV(0.025,Pop_size!E11,Pop_size!Q11)</f>
        <v>1.5537020990917291E-4</v>
      </c>
      <c r="C10" s="1">
        <f>_xlfn.BETA.INV(0.025,Pop_size!F11,Pop_size!R11)</f>
        <v>4.0211744110761957E-4</v>
      </c>
      <c r="D10" s="1">
        <f>_xlfn.BETA.INV(0.025,Pop_size!G11,Pop_size!S11)</f>
        <v>8.5617537126714694E-4</v>
      </c>
      <c r="E10" s="1">
        <f>_xlfn.BETA.INV(0.025,Pop_size!H11,Pop_size!T11)</f>
        <v>9.2424757989735843E-4</v>
      </c>
      <c r="F10" s="1">
        <f>_xlfn.BETA.INV(0.025,Pop_size!I11,Pop_size!U11)</f>
        <v>3.0538326162561549E-4</v>
      </c>
      <c r="G10" s="1">
        <f>_xlfn.BETA.INV(0.025,Pop_size!J11,Pop_size!V11)</f>
        <v>6.9341584073765643E-5</v>
      </c>
      <c r="H10" s="1">
        <f>_xlfn.BETA.INV(0.025,Pop_size!K11,Pop_size!W11)</f>
        <v>3.9377865044595782E-5</v>
      </c>
      <c r="I10" s="1">
        <f>_xlfn.BETA.INV(0.025,Pop_size!L11,Pop_size!X11)</f>
        <v>1.0589076635207366E-4</v>
      </c>
      <c r="J10" s="1">
        <f>_xlfn.BETA.INV(0.025,Pop_size!M11,Pop_size!Y11)</f>
        <v>2.3002740686569248E-4</v>
      </c>
      <c r="K10" s="1">
        <f>_xlfn.BETA.INV(0.025,Pop_size!N11,Pop_size!Z11)</f>
        <v>2.4872209471095283E-4</v>
      </c>
      <c r="L10" s="1">
        <f>_xlfn.BETA.INV(0.025,Pop_size!O11,Pop_size!AA11)</f>
        <v>9.5968367207812104E-5</v>
      </c>
      <c r="M10">
        <f>_xlfn.BETA.INV(0.975,Pop_size!D11,Pop_size!P11)</f>
        <v>3.2009033439395207E-4</v>
      </c>
      <c r="N10">
        <f>_xlfn.BETA.INV(0.975,Pop_size!E11,Pop_size!Q11)</f>
        <v>1.9628995959120044E-4</v>
      </c>
      <c r="O10">
        <f>_xlfn.BETA.INV(0.975,Pop_size!F11,Pop_size!R11)</f>
        <v>4.6649629867323572E-4</v>
      </c>
      <c r="P10">
        <f>_xlfn.BETA.INV(0.975,Pop_size!G11,Pop_size!S11)</f>
        <v>9.4900132760211697E-4</v>
      </c>
      <c r="Q10">
        <f>_xlfn.BETA.INV(0.975,Pop_size!H11,Pop_size!T11)</f>
        <v>1.0205969585238561E-3</v>
      </c>
      <c r="R10">
        <f>_xlfn.BETA.INV(0.975,Pop_size!I11,Pop_size!U11)</f>
        <v>3.6179467879626781E-4</v>
      </c>
      <c r="S10">
        <f>_xlfn.BETA.INV(0.975,Pop_size!J11,Pop_size!V11)</f>
        <v>9.6135823038578927E-5</v>
      </c>
      <c r="T10">
        <f>_xlfn.BETA.INV(0.975,Pop_size!K11,Pop_size!W11)</f>
        <v>6.0099250847378549E-5</v>
      </c>
      <c r="U10">
        <f>_xlfn.BETA.INV(0.975,Pop_size!L11,Pop_size!X11)</f>
        <v>1.3849273047283894E-4</v>
      </c>
      <c r="V10">
        <f>_xlfn.BETA.INV(0.975,Pop_size!M11,Pop_size!Y11)</f>
        <v>2.7704999548294751E-4</v>
      </c>
      <c r="W10">
        <f>_xlfn.BETA.INV(0.975,Pop_size!N11,Pop_size!Z11)</f>
        <v>2.9753127795129064E-4</v>
      </c>
      <c r="X10">
        <f>_xlfn.BETA.INV(0.975,Pop_size!O11,Pop_size!AA11)</f>
        <v>1.271091176605621E-4</v>
      </c>
    </row>
    <row r="11" spans="1:24" x14ac:dyDescent="0.25">
      <c r="A11" s="1">
        <f>_xlfn.BETA.INV(0.025,Pop_size!D12,Pop_size!P12)</f>
        <v>4.0957720120744751E-4</v>
      </c>
      <c r="B11" s="1">
        <f>_xlfn.BETA.INV(0.025,Pop_size!E12,Pop_size!Q12)</f>
        <v>2.3838589524565886E-4</v>
      </c>
      <c r="C11" s="1">
        <f>_xlfn.BETA.INV(0.025,Pop_size!F12,Pop_size!R12)</f>
        <v>6.1614202027768488E-4</v>
      </c>
      <c r="D11" s="1">
        <f>_xlfn.BETA.INV(0.025,Pop_size!G12,Pop_size!S12)</f>
        <v>1.3109556117387804E-3</v>
      </c>
      <c r="E11" s="1">
        <f>_xlfn.BETA.INV(0.025,Pop_size!H12,Pop_size!T12)</f>
        <v>1.4151058245000158E-3</v>
      </c>
      <c r="F11" s="1">
        <f>_xlfn.BETA.INV(0.025,Pop_size!I12,Pop_size!U12)</f>
        <v>5.611653266277244E-4</v>
      </c>
      <c r="G11" s="1">
        <f>_xlfn.BETA.INV(0.025,Pop_size!J12,Pop_size!V12)</f>
        <v>1.0861915161737732E-4</v>
      </c>
      <c r="H11" s="1">
        <f>_xlfn.BETA.INV(0.025,Pop_size!K12,Pop_size!W12)</f>
        <v>6.1880073157245937E-5</v>
      </c>
      <c r="I11" s="1">
        <f>_xlfn.BETA.INV(0.025,Pop_size!L12,Pop_size!X12)</f>
        <v>1.6553553977719798E-4</v>
      </c>
      <c r="J11" s="1">
        <f>_xlfn.BETA.INV(0.025,Pop_size!M12,Pop_size!Y12)</f>
        <v>3.5857077654982044E-4</v>
      </c>
      <c r="K11" s="1">
        <f>_xlfn.BETA.INV(0.025,Pop_size!N12,Pop_size!Z12)</f>
        <v>3.8762201449842688E-4</v>
      </c>
      <c r="L11" s="1">
        <f>_xlfn.BETA.INV(0.025,Pop_size!O12,Pop_size!AA12)</f>
        <v>1.838501321403341E-4</v>
      </c>
      <c r="M11">
        <f>_xlfn.BETA.INV(0.975,Pop_size!D12,Pop_size!P12)</f>
        <v>4.881387410611282E-4</v>
      </c>
      <c r="N11">
        <f>_xlfn.BETA.INV(0.975,Pop_size!E12,Pop_size!Q12)</f>
        <v>2.9913649440038714E-4</v>
      </c>
      <c r="O11">
        <f>_xlfn.BETA.INV(0.975,Pop_size!F12,Pop_size!R12)</f>
        <v>7.1171327036056997E-4</v>
      </c>
      <c r="P11">
        <f>_xlfn.BETA.INV(0.975,Pop_size!G12,Pop_size!S12)</f>
        <v>1.4487393310986807E-3</v>
      </c>
      <c r="Q11">
        <f>_xlfn.BETA.INV(0.975,Pop_size!H12,Pop_size!T12)</f>
        <v>1.5581167611181668E-3</v>
      </c>
      <c r="R11">
        <f>_xlfn.BETA.INV(0.975,Pop_size!I12,Pop_size!U12)</f>
        <v>6.525321424539765E-4</v>
      </c>
      <c r="S11">
        <f>_xlfn.BETA.INV(0.975,Pop_size!J12,Pop_size!V12)</f>
        <v>1.4755511431252533E-4</v>
      </c>
      <c r="T11">
        <f>_xlfn.BETA.INV(0.975,Pop_size!K12,Pop_size!W12)</f>
        <v>9.198790865827533E-5</v>
      </c>
      <c r="U11">
        <f>_xlfn.BETA.INV(0.975,Pop_size!L12,Pop_size!X12)</f>
        <v>2.1291075594742637E-4</v>
      </c>
      <c r="V11">
        <f>_xlfn.BETA.INV(0.975,Pop_size!M12,Pop_size!Y12)</f>
        <v>4.2689714732091488E-4</v>
      </c>
      <c r="W11">
        <f>_xlfn.BETA.INV(0.975,Pop_size!N12,Pop_size!Z12)</f>
        <v>4.585438352303628E-4</v>
      </c>
      <c r="X11">
        <f>_xlfn.BETA.INV(0.975,Pop_size!O12,Pop_size!AA12)</f>
        <v>2.3361814714151219E-4</v>
      </c>
    </row>
    <row r="12" spans="1:24" x14ac:dyDescent="0.25">
      <c r="A12" s="1">
        <f>_xlfn.BETA.INV(0.025,Pop_size!D13,Pop_size!P13)</f>
        <v>5.5862571756358612E-4</v>
      </c>
      <c r="B12" s="1">
        <f>_xlfn.BETA.INV(0.025,Pop_size!E13,Pop_size!Q13)</f>
        <v>3.2480386737080233E-4</v>
      </c>
      <c r="C12" s="1">
        <f>_xlfn.BETA.INV(0.025,Pop_size!F13,Pop_size!R13)</f>
        <v>8.408715340821601E-4</v>
      </c>
      <c r="D12" s="1">
        <f>_xlfn.BETA.INV(0.025,Pop_size!G13,Pop_size!S13)</f>
        <v>1.7906261950383789E-3</v>
      </c>
      <c r="E12" s="1">
        <f>_xlfn.BETA.INV(0.025,Pop_size!H13,Pop_size!T13)</f>
        <v>1.933018440262176E-3</v>
      </c>
      <c r="F12" s="1">
        <f>_xlfn.BETA.INV(0.025,Pop_size!I13,Pop_size!U13)</f>
        <v>1.0025395249742605E-3</v>
      </c>
      <c r="G12" s="1">
        <f>_xlfn.BETA.INV(0.025,Pop_size!J13,Pop_size!V13)</f>
        <v>1.5453964053808821E-4</v>
      </c>
      <c r="H12" s="1">
        <f>_xlfn.BETA.INV(0.025,Pop_size!K13,Pop_size!W13)</f>
        <v>8.8126090377308532E-5</v>
      </c>
      <c r="I12" s="1">
        <f>_xlfn.BETA.INV(0.025,Pop_size!L13,Pop_size!X13)</f>
        <v>2.3530095076475414E-4</v>
      </c>
      <c r="J12" s="1">
        <f>_xlfn.BETA.INV(0.025,Pop_size!M13,Pop_size!Y13)</f>
        <v>5.0904496613589888E-4</v>
      </c>
      <c r="K12" s="1">
        <f>_xlfn.BETA.INV(0.025,Pop_size!N13,Pop_size!Z13)</f>
        <v>5.5023140909595957E-4</v>
      </c>
      <c r="L12" s="1">
        <f>_xlfn.BETA.INV(0.025,Pop_size!O13,Pop_size!AA13)</f>
        <v>3.4214278561756458E-4</v>
      </c>
      <c r="M12">
        <f>_xlfn.BETA.INV(0.975,Pop_size!D13,Pop_size!P13)</f>
        <v>6.6996202877023237E-4</v>
      </c>
      <c r="N12">
        <f>_xlfn.BETA.INV(0.975,Pop_size!E13,Pop_size!Q13)</f>
        <v>4.1090084914874314E-4</v>
      </c>
      <c r="O12">
        <f>_xlfn.BETA.INV(0.975,Pop_size!F13,Pop_size!R13)</f>
        <v>9.7630886878452561E-4</v>
      </c>
      <c r="P12">
        <f>_xlfn.BETA.INV(0.975,Pop_size!G13,Pop_size!S13)</f>
        <v>1.9858594542900843E-3</v>
      </c>
      <c r="Q12">
        <f>_xlfn.BETA.INV(0.975,Pop_size!H13,Pop_size!T13)</f>
        <v>2.1356544890045459E-3</v>
      </c>
      <c r="R12">
        <f>_xlfn.BETA.INV(0.975,Pop_size!I13,Pop_size!U13)</f>
        <v>1.1499500818867858E-3</v>
      </c>
      <c r="S12">
        <f>_xlfn.BETA.INV(0.975,Pop_size!J13,Pop_size!V13)</f>
        <v>2.0803371475375254E-4</v>
      </c>
      <c r="T12">
        <f>_xlfn.BETA.INV(0.975,Pop_size!K13,Pop_size!W13)</f>
        <v>1.2948100291421127E-4</v>
      </c>
      <c r="U12">
        <f>_xlfn.BETA.INV(0.975,Pop_size!L13,Pop_size!X13)</f>
        <v>3.0038832830792117E-4</v>
      </c>
      <c r="V12">
        <f>_xlfn.BETA.INV(0.975,Pop_size!M13,Pop_size!Y13)</f>
        <v>6.0291146801572104E-4</v>
      </c>
      <c r="W12">
        <f>_xlfn.BETA.INV(0.975,Pop_size!N13,Pop_size!Z13)</f>
        <v>6.4766287559536728E-4</v>
      </c>
      <c r="X12">
        <f>_xlfn.BETA.INV(0.975,Pop_size!O13,Pop_size!AA13)</f>
        <v>4.1981421309023048E-4</v>
      </c>
    </row>
    <row r="13" spans="1:24" x14ac:dyDescent="0.25">
      <c r="A13" s="1">
        <f>_xlfn.BETA.INV(0.025,Pop_size!D14,Pop_size!P14)</f>
        <v>6.7207853266425168E-4</v>
      </c>
      <c r="B13" s="1">
        <f>_xlfn.BETA.INV(0.025,Pop_size!E14,Pop_size!Q14)</f>
        <v>3.8827898143337347E-4</v>
      </c>
      <c r="C13" s="1">
        <f>_xlfn.BETA.INV(0.025,Pop_size!F14,Pop_size!R14)</f>
        <v>1.0154879121631005E-3</v>
      </c>
      <c r="D13" s="1">
        <f>_xlfn.BETA.INV(0.025,Pop_size!G14,Pop_size!S14)</f>
        <v>2.1738536446079693E-3</v>
      </c>
      <c r="E13" s="1">
        <f>_xlfn.BETA.INV(0.025,Pop_size!H14,Pop_size!T14)</f>
        <v>2.3477281518733835E-3</v>
      </c>
      <c r="F13" s="1">
        <f>_xlfn.BETA.INV(0.025,Pop_size!I14,Pop_size!U14)</f>
        <v>1.7251987631179667E-3</v>
      </c>
      <c r="G13" s="1">
        <f>_xlfn.BETA.INV(0.025,Pop_size!J14,Pop_size!V14)</f>
        <v>1.9200127064961437E-4</v>
      </c>
      <c r="H13" s="1">
        <f>_xlfn.BETA.INV(0.025,Pop_size!K14,Pop_size!W14)</f>
        <v>1.0890303165143208E-4</v>
      </c>
      <c r="I13" s="1">
        <f>_xlfn.BETA.INV(0.025,Pop_size!L14,Pop_size!X14)</f>
        <v>2.9325700379994425E-4</v>
      </c>
      <c r="J13" s="1">
        <f>_xlfn.BETA.INV(0.025,Pop_size!M14,Pop_size!Y14)</f>
        <v>6.3715100555744478E-4</v>
      </c>
      <c r="K13" s="1">
        <f>_xlfn.BETA.INV(0.025,Pop_size!N14,Pop_size!Z14)</f>
        <v>6.889411480365626E-4</v>
      </c>
      <c r="L13" s="1">
        <f>_xlfn.BETA.INV(0.025,Pop_size!O14,Pop_size!AA14)</f>
        <v>5.1826256375790138E-4</v>
      </c>
      <c r="M13">
        <f>_xlfn.BETA.INV(0.975,Pop_size!D14,Pop_size!P14)</f>
        <v>8.3791777827368907E-4</v>
      </c>
      <c r="N13">
        <f>_xlfn.BETA.INV(0.975,Pop_size!E14,Pop_size!Q14)</f>
        <v>5.1651936747132421E-4</v>
      </c>
      <c r="O13">
        <f>_xlfn.BETA.INV(0.975,Pop_size!F14,Pop_size!R14)</f>
        <v>1.2172254725195675E-3</v>
      </c>
      <c r="P13">
        <f>_xlfn.BETA.INV(0.975,Pop_size!G14,Pop_size!S14)</f>
        <v>2.4646352498537416E-3</v>
      </c>
      <c r="Q13">
        <f>_xlfn.BETA.INV(0.975,Pop_size!H14,Pop_size!T14)</f>
        <v>2.6495311484424633E-3</v>
      </c>
      <c r="R13">
        <f>_xlfn.BETA.INV(0.975,Pop_size!I14,Pop_size!U14)</f>
        <v>1.9852942332333479E-3</v>
      </c>
      <c r="S13">
        <f>_xlfn.BETA.INV(0.975,Pop_size!J14,Pop_size!V14)</f>
        <v>2.6648538192941551E-4</v>
      </c>
      <c r="T13">
        <f>_xlfn.BETA.INV(0.975,Pop_size!K14,Pop_size!W14)</f>
        <v>1.6648115145923015E-4</v>
      </c>
      <c r="U13">
        <f>_xlfn.BETA.INV(0.975,Pop_size!L14,Pop_size!X14)</f>
        <v>3.838854821642812E-4</v>
      </c>
      <c r="V13">
        <f>_xlfn.BETA.INV(0.975,Pop_size!M14,Pop_size!Y14)</f>
        <v>7.6785182144234465E-4</v>
      </c>
      <c r="W13">
        <f>_xlfn.BETA.INV(0.975,Pop_size!N14,Pop_size!Z14)</f>
        <v>8.2460538776096826E-4</v>
      </c>
      <c r="X13">
        <f>_xlfn.BETA.INV(0.975,Pop_size!O14,Pop_size!AA14)</f>
        <v>6.3674090865073474E-4</v>
      </c>
    </row>
    <row r="14" spans="1:24" x14ac:dyDescent="0.25">
      <c r="A14" s="1">
        <f>_xlfn.BETA.INV(0.025,Pop_size!D15,Pop_size!P15)</f>
        <v>6.592522232166106E-4</v>
      </c>
      <c r="B14" s="1">
        <f>_xlfn.BETA.INV(0.025,Pop_size!E15,Pop_size!Q15)</f>
        <v>3.7265205094145999E-4</v>
      </c>
      <c r="C14" s="1">
        <f>_xlfn.BETA.INV(0.025,Pop_size!F15,Pop_size!R15)</f>
        <v>1.0089357608264154E-3</v>
      </c>
      <c r="D14" s="1">
        <f>_xlfn.BETA.INV(0.025,Pop_size!G15,Pop_size!S15)</f>
        <v>2.1980921950041756E-3</v>
      </c>
      <c r="E14" s="1">
        <f>_xlfn.BETA.INV(0.025,Pop_size!H15,Pop_size!T15)</f>
        <v>2.3772917761059921E-3</v>
      </c>
      <c r="F14" s="1">
        <f>_xlfn.BETA.INV(0.025,Pop_size!I15,Pop_size!U15)</f>
        <v>2.6068496565950007E-3</v>
      </c>
      <c r="G14" s="1">
        <f>_xlfn.BETA.INV(0.025,Pop_size!J15,Pop_size!V15)</f>
        <v>1.7333198997426544E-4</v>
      </c>
      <c r="H14" s="1">
        <f>_xlfn.BETA.INV(0.025,Pop_size!K15,Pop_size!W15)</f>
        <v>9.5695428059156397E-5</v>
      </c>
      <c r="I14" s="1">
        <f>_xlfn.BETA.INV(0.025,Pop_size!L15,Pop_size!X15)</f>
        <v>2.6890546388380621E-4</v>
      </c>
      <c r="J14" s="1">
        <f>_xlfn.BETA.INV(0.025,Pop_size!M15,Pop_size!Y15)</f>
        <v>5.967212819220232E-4</v>
      </c>
      <c r="K14" s="1">
        <f>_xlfn.BETA.INV(0.025,Pop_size!N15,Pop_size!Z15)</f>
        <v>6.4632370559880321E-4</v>
      </c>
      <c r="L14" s="1">
        <f>_xlfn.BETA.INV(0.025,Pop_size!O15,Pop_size!AA15)</f>
        <v>7.1178312170479502E-4</v>
      </c>
      <c r="M14">
        <f>_xlfn.BETA.INV(0.975,Pop_size!D15,Pop_size!P15)</f>
        <v>9.3262450677655817E-4</v>
      </c>
      <c r="N14">
        <f>_xlfn.BETA.INV(0.975,Pop_size!E15,Pop_size!Q15)</f>
        <v>5.8398965948880388E-4</v>
      </c>
      <c r="O14">
        <f>_xlfn.BETA.INV(0.975,Pop_size!F15,Pop_size!R15)</f>
        <v>1.3415242421674911E-3</v>
      </c>
      <c r="P14">
        <f>_xlfn.BETA.INV(0.975,Pop_size!G15,Pop_size!S15)</f>
        <v>2.6775346066523209E-3</v>
      </c>
      <c r="Q14">
        <f>_xlfn.BETA.INV(0.975,Pop_size!H15,Pop_size!T15)</f>
        <v>2.8749087783604965E-3</v>
      </c>
      <c r="R14">
        <f>_xlfn.BETA.INV(0.975,Pop_size!I15,Pop_size!U15)</f>
        <v>3.1267674387798206E-3</v>
      </c>
      <c r="S14">
        <f>_xlfn.BETA.INV(0.975,Pop_size!J15,Pop_size!V15)</f>
        <v>2.7853381284470569E-4</v>
      </c>
      <c r="T14">
        <f>_xlfn.BETA.INV(0.975,Pop_size!K15,Pop_size!W15)</f>
        <v>1.7698309990565875E-4</v>
      </c>
      <c r="U14">
        <f>_xlfn.BETA.INV(0.975,Pop_size!L15,Pop_size!X15)</f>
        <v>3.9693712531441161E-4</v>
      </c>
      <c r="V14">
        <f>_xlfn.BETA.INV(0.975,Pop_size!M15,Pop_size!Y15)</f>
        <v>7.8140719765851241E-4</v>
      </c>
      <c r="W14">
        <f>_xlfn.BETA.INV(0.975,Pop_size!N15,Pop_size!Z15)</f>
        <v>8.3802627221218895E-4</v>
      </c>
      <c r="X14">
        <f>_xlfn.BETA.INV(0.975,Pop_size!O15,Pop_size!AA15)</f>
        <v>9.1234416570651344E-4</v>
      </c>
    </row>
    <row r="15" spans="1:24" x14ac:dyDescent="0.25">
      <c r="A15" s="1">
        <f>_xlfn.BETA.INV(0.025,Pop_size!D16,Pop_size!P16)</f>
        <v>5.1436918490846873E-4</v>
      </c>
      <c r="B15" s="1">
        <f>_xlfn.BETA.INV(0.025,Pop_size!E16,Pop_size!Q16)</f>
        <v>2.6630915975654724E-4</v>
      </c>
      <c r="C15" s="1">
        <f>_xlfn.BETA.INV(0.025,Pop_size!F16,Pop_size!R16)</f>
        <v>8.2731359082626409E-4</v>
      </c>
      <c r="D15" s="1">
        <f>_xlfn.BETA.INV(0.025,Pop_size!G16,Pop_size!S16)</f>
        <v>1.9254594175275991E-3</v>
      </c>
      <c r="E15" s="1">
        <f>_xlfn.BETA.INV(0.025,Pop_size!H16,Pop_size!T16)</f>
        <v>2.0934008966177029E-3</v>
      </c>
      <c r="F15" s="1">
        <f>_xlfn.BETA.INV(0.025,Pop_size!I16,Pop_size!U16)</f>
        <v>2.3091456659795734E-3</v>
      </c>
      <c r="G15" s="1">
        <f>_xlfn.BETA.INV(0.025,Pop_size!J16,Pop_size!V16)</f>
        <v>1.3678552744430866E-4</v>
      </c>
      <c r="H15" s="1">
        <f>_xlfn.BETA.INV(0.025,Pop_size!K16,Pop_size!W16)</f>
        <v>6.9234037826130325E-5</v>
      </c>
      <c r="I15" s="1">
        <f>_xlfn.BETA.INV(0.025,Pop_size!L16,Pop_size!X16)</f>
        <v>2.2274681633730639E-4</v>
      </c>
      <c r="J15" s="1">
        <f>_xlfn.BETA.INV(0.025,Pop_size!M16,Pop_size!Y16)</f>
        <v>5.2674494709255293E-4</v>
      </c>
      <c r="K15" s="1">
        <f>_xlfn.BETA.INV(0.025,Pop_size!N16,Pop_size!Z16)</f>
        <v>5.7339966128337153E-4</v>
      </c>
      <c r="L15" s="1">
        <f>_xlfn.BETA.INV(0.025,Pop_size!O16,Pop_size!AA16)</f>
        <v>6.3513805239617284E-4</v>
      </c>
      <c r="M15">
        <f>_xlfn.BETA.INV(0.975,Pop_size!D16,Pop_size!P16)</f>
        <v>1.1240262408951374E-3</v>
      </c>
      <c r="N15">
        <f>_xlfn.BETA.INV(0.975,Pop_size!E16,Pop_size!Q16)</f>
        <v>7.3677094603619153E-4</v>
      </c>
      <c r="O15">
        <f>_xlfn.BETA.INV(0.975,Pop_size!F16,Pop_size!R16)</f>
        <v>1.5696819692718744E-3</v>
      </c>
      <c r="P15">
        <f>_xlfn.BETA.INV(0.975,Pop_size!G16,Pop_size!S16)</f>
        <v>2.9966409280122175E-3</v>
      </c>
      <c r="Q15">
        <f>_xlfn.BETA.INV(0.975,Pop_size!H16,Pop_size!T16)</f>
        <v>3.2052593059128665E-3</v>
      </c>
      <c r="R15">
        <f>_xlfn.BETA.INV(0.975,Pop_size!I16,Pop_size!U16)</f>
        <v>3.4709125988534595E-3</v>
      </c>
      <c r="S15">
        <f>_xlfn.BETA.INV(0.975,Pop_size!J16,Pop_size!V16)</f>
        <v>3.2961665811104268E-4</v>
      </c>
      <c r="T15">
        <f>_xlfn.BETA.INV(0.975,Pop_size!K16,Pop_size!W16)</f>
        <v>2.1793622538623936E-4</v>
      </c>
      <c r="U15">
        <f>_xlfn.BETA.INV(0.975,Pop_size!L16,Pop_size!X16)</f>
        <v>4.5765141998421743E-4</v>
      </c>
      <c r="V15">
        <f>_xlfn.BETA.INV(0.975,Pop_size!M16,Pop_size!Y16)</f>
        <v>8.6595268568190331E-4</v>
      </c>
      <c r="W15">
        <f>_xlfn.BETA.INV(0.975,Pop_size!N16,Pop_size!Z16)</f>
        <v>9.2551949815555812E-4</v>
      </c>
      <c r="X15">
        <f>_xlfn.BETA.INV(0.975,Pop_size!O16,Pop_size!AA16)</f>
        <v>1.0035581362319856E-3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Calibration_targets</vt:lpstr>
      <vt:lpstr>Pop_size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2022-11-29T17:04:23Z</dcterms:created>
  <dcterms:modified xsi:type="dcterms:W3CDTF">2023-02-15T13:14:28Z</dcterms:modified>
</cp:coreProperties>
</file>