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995" tabRatio="666" firstSheet="3" activeTab="16"/>
  </bookViews>
  <sheets>
    <sheet name="2Portlan" sheetId="1" r:id="rId1"/>
    <sheet name="Data length" sheetId="16" state="hidden" r:id="rId2"/>
    <sheet name="gdb" sheetId="8" r:id="rId3"/>
    <sheet name="git" sheetId="19" r:id="rId4"/>
    <sheet name="BackupNVRam_Investigate" sheetId="13" state="hidden" r:id="rId5"/>
    <sheet name="BackupNVRam_Solution" sheetId="14" state="hidden" r:id="rId6"/>
    <sheet name="No56_MediaMapFile" sheetId="15" state="hidden" r:id="rId7"/>
    <sheet name="No81_SipSDK" sheetId="17" state="hidden" r:id="rId8"/>
    <sheet name="No52_AirPressureSensor" sheetId="18" state="hidden" r:id="rId9"/>
    <sheet name="ARM8Soc_Inves" sheetId="20" state="hidden" r:id="rId10"/>
    <sheet name="RQ-475" sheetId="21" state="hidden" r:id="rId11"/>
    <sheet name="RQ-571_UT" sheetId="22" state="hidden" r:id="rId12"/>
    <sheet name="RQ-686_UT_SMB" sheetId="24" state="hidden" r:id="rId13"/>
    <sheet name="No44_Dipsw_Inves" sheetId="23" state="hidden" r:id="rId14"/>
    <sheet name="Sparrow_No22_No23" sheetId="25" r:id="rId15"/>
    <sheet name="Eagle_No.103" sheetId="26" r:id="rId16"/>
    <sheet name="Sheet1" sheetId="28" r:id="rId17"/>
    <sheet name="HDD_Data_Backup" sheetId="27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3" l="1"/>
  <c r="J16" i="23"/>
  <c r="F180" i="14" l="1"/>
  <c r="K146" i="14"/>
  <c r="K143" i="14" l="1"/>
  <c r="J141" i="14"/>
  <c r="B131" i="14" l="1"/>
  <c r="C127" i="14"/>
  <c r="B127" i="14"/>
  <c r="B126" i="14"/>
  <c r="C126" i="14" s="1"/>
  <c r="C128" i="14" s="1"/>
  <c r="C124" i="14"/>
  <c r="B124" i="14"/>
  <c r="C117" i="14"/>
  <c r="C118" i="14"/>
  <c r="C119" i="14" s="1"/>
  <c r="D114" i="14"/>
  <c r="C112" i="14"/>
  <c r="D115" i="14" l="1"/>
  <c r="C120" i="14"/>
  <c r="K7" i="13"/>
</calcChain>
</file>

<file path=xl/sharedStrings.xml><?xml version="1.0" encoding="utf-8"?>
<sst xmlns="http://schemas.openxmlformats.org/spreadsheetml/2006/main" count="1611" uniqueCount="1269">
  <si>
    <t>APIC_MailSendSetting</t>
  </si>
  <si>
    <t>Perform range check on NW 2 side.
If "TYPE_SmtpCertificationBoth" and "TYPE_SmtpCertificationPopBeforeSMTP" are specified as arguments, call LOGF_debug_PutEventLog().</t>
    <phoneticPr fontId="11"/>
  </si>
  <si>
    <t>git clone git@192.168.106.17:/root/work/git/2PortLan.git</t>
    <phoneticPr fontId="11"/>
  </si>
  <si>
    <t>\\192.168.106.167\07_Personal\huy\000_Development\01_IT5_4.2_RQ-686_2portLAN\002_output\00_Meeting_20170814</t>
  </si>
  <si>
    <t>CD_RQ-686_2PortLAN_CommonAPI_Readme_確認結果追記_170809_EN.xlsm</t>
  </si>
  <si>
    <t>追加修正_(三河分)_複数ネットワーク対応調査_修正_20170810.xlsx</t>
  </si>
  <si>
    <t xml:space="preserve">Branch: RQ686_Venus </t>
    <phoneticPr fontId="11"/>
  </si>
  <si>
    <t xml:space="preserve"> // 2017/08/14 RQ-686 HIENG.</t>
  </si>
  <si>
    <t>void setSmtpCertification</t>
    <phoneticPr fontId="11"/>
  </si>
  <si>
    <t>TYPE_ServerLoadReduction getServerLoadReductionSetting</t>
    <phoneticPr fontId="11"/>
  </si>
  <si>
    <t>TYPE_SmtpCertificationMethodFunc getSmtpCertificationMethod</t>
    <phoneticPr fontId="11"/>
  </si>
  <si>
    <t>DEVICE=eth2</t>
  </si>
  <si>
    <t>BOOTPROTO=dhcp</t>
  </si>
  <si>
    <t>#IPV6INIT=yes</t>
  </si>
  <si>
    <t>#IPV6_AUTOCONF=yes</t>
  </si>
  <si>
    <t>#IPADDR=150.17.150.88</t>
  </si>
  <si>
    <t>#NETMASK=255.255.252.0</t>
  </si>
  <si>
    <t>#NETWORK=150.17.150.255</t>
  </si>
  <si>
    <t>#ONBOOT=yes</t>
  </si>
  <si>
    <t>#DHCP_HOSTNAME=newsim</t>
  </si>
  <si>
    <t>#NM_CONTROLLED=no</t>
  </si>
  <si>
    <t>TYPE=Ethernet</t>
  </si>
  <si>
    <t>#GATEWAY=150.17.148.1</t>
  </si>
  <si>
    <t>git@192.168.106.17:/root/work/git/IT5_42_2PortLan.git</t>
  </si>
  <si>
    <t>RollBack</t>
  </si>
  <si>
    <t>APIC_TcpIpSetting</t>
  </si>
  <si>
    <t>getBasePortNumber()</t>
  </si>
  <si>
    <t>Additional implementation</t>
  </si>
  <si>
    <t>APIC_PrinterPortSetting</t>
  </si>
  <si>
    <t>ushort getPortNumberRaw1()</t>
  </si>
  <si>
    <t>setBasePortNumber()</t>
    <phoneticPr fontId="11"/>
  </si>
  <si>
    <t>MIO_OBJCLS_EXTEND_LAN_TCPIP</t>
    <phoneticPr fontId="11"/>
  </si>
  <si>
    <t>APIC_PrinterPortSetting</t>
    <phoneticPr fontId="11"/>
  </si>
  <si>
    <t>Bool setPortNumberRaw1( ushort us_PortNumberRaw1, JLGE_InspectLogOperateNum e_InspectLogOpeNum, JLGE_InspectLogIF e_InspectLogIF, Bool b_NoInspectionLog = False )</t>
    <phoneticPr fontId="11"/>
  </si>
  <si>
    <t>TYPE_SmtpCertification getSmtpCertification</t>
    <phoneticPr fontId="11"/>
  </si>
  <si>
    <t>APIC_ScanJobSetting</t>
  </si>
  <si>
    <t>Other3(Rollback)</t>
  </si>
  <si>
    <t>Other3</t>
  </si>
  <si>
    <t>APIC_SmimeSetting</t>
    <phoneticPr fontId="11"/>
  </si>
  <si>
    <t>Other3(Don't Rollback)</t>
    <phoneticPr fontId="11"/>
  </si>
  <si>
    <t>void getSmtpCertificationMethod(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</si>
  <si>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void setSmimeEncryptionType(TYPE_SmimeEncryptionType e_SmimeSignature, JLGE_InspectLogIF e_InspectLogIF = JLGE_InspectLogIfNon, Bool b_NoInspectionLog = False, APIC_User* pc_User = NULL, short ss_AuthorityID = TYPD_NotSetting,  TYPE_WiredLANSelect e_WiredLANSelect = TYPE_WiredLANSelect_1)</t>
    <phoneticPr fontId="11"/>
  </si>
  <si>
    <t>Other3(Implement)</t>
    <phoneticPr fontId="11"/>
  </si>
  <si>
    <t>Other3(Implement)</t>
    <phoneticPr fontId="11"/>
  </si>
  <si>
    <t>Added: -lgcov</t>
    <phoneticPr fontId="11"/>
  </si>
  <si>
    <t>Z:\work\repository\IT5_42_2PortLan\mfp\Linux\main.cpp:3997</t>
    <phoneticPr fontId="11"/>
  </si>
  <si>
    <t>Imple for UT</t>
    <phoneticPr fontId="11"/>
  </si>
  <si>
    <t>Z:\work\KM3\KM\work\zse3\Makefile: 2902</t>
    <phoneticPr fontId="11"/>
  </si>
  <si>
    <t>Z:\work\KM3\KM\pmake\make\Rule.makes :1241, 1242</t>
    <phoneticPr fontId="11"/>
  </si>
  <si>
    <t>void getServerLoadReductionSetting(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</si>
  <si>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void setEnableScanToEmail( const Bool b_EnableScanToEmail, TYPE_WiredLANSelect e_WiredLANSelect = TYPE_WiredLANSelect_1)</t>
    <phoneticPr fontId="11"/>
  </si>
  <si>
    <t>void setServerLoadReductionSetting( TYPE_ServerLoadReduction e_ServerLoadRed, long sl_SizeDesignation, JLGE_InspectLogIF e_InspectLogIF, Bool b_NoInspectionLog = False, APIC_User* pc_User = NULL, short ss_AuthorityID = TYPD_NotSetting , TYPE_WiredLANSelect e_WiredLANSelect = TYPE_WiredLANSelect_1)</t>
    <phoneticPr fontId="11"/>
  </si>
  <si>
    <t>Coverage:</t>
    <phoneticPr fontId="11"/>
  </si>
  <si>
    <t>gdb debuger:</t>
    <phoneticPr fontId="11"/>
  </si>
  <si>
    <t>./start_mfp.sh server</t>
    <phoneticPr fontId="11"/>
  </si>
  <si>
    <t>gdb</t>
    <phoneticPr fontId="11"/>
  </si>
  <si>
    <t>file /km/fw/bin/mfp000_allQt</t>
    <phoneticPr fontId="11"/>
  </si>
  <si>
    <t>target remote 192.168.56.102:1234</t>
    <phoneticPr fontId="11"/>
  </si>
  <si>
    <t>killall -USR2 mfp000_allQt &amp;&amp;  gcov -o /root/work/KM3/KM/work/zse3/objects/allQt/nvd -s /root/work/KM3/KM/application/mfp/system/nvd/nvdg NVDC_Setting.cpp</t>
    <phoneticPr fontId="11"/>
  </si>
  <si>
    <t>Nho touch file NVDC_NetworkSetting.cpp</t>
    <phoneticPr fontId="11"/>
  </si>
  <si>
    <t>void setSmtpCertificationMethod( TYPE_SmtpCertificationMethod e_SmtpCertificationMethod, TYPE_SmtpCertificationMethodFunc e_MethodOnOff, JLGE_InspectLogOperateNum e_InspectLogOpeNum, JLGE_InspectLogIF e_InspectLogIF, Bool b_NoInspectionLog = False, TYPE_WiredLANSelect e_WiredLANSelect = TYPE_WiredLANSelect_1)</t>
    <phoneticPr fontId="11"/>
  </si>
  <si>
    <t>BackUp Table Group 1 --------------------------------------</t>
  </si>
  <si>
    <t>Table[0] ClassID[0] Offset[0x00000000] DataSize[98] DataType[0]</t>
  </si>
  <si>
    <t>Table[1] ClassID[1] Offset[0x00000062] DataSize[174] DataType[0]</t>
  </si>
  <si>
    <t>Table[2] ClassID[2] Offset[0x00000110] DataSize[53] DataType[0]</t>
  </si>
  <si>
    <t>Table[3] ClassID[4] Offset[0x00000145] DataSize[52] DataType[0]</t>
  </si>
  <si>
    <t>Table[4] ClassID[5] Offset[0x00000179] DataSize[102] DataType[0]</t>
  </si>
  <si>
    <t>Table[5] ClassID[6] Offset[0x000001df] DataSize[11253] DataType[0]</t>
  </si>
  <si>
    <t>Table[6] ClassID[7] Offset[0x00002dd4] DataSize[60] DataType[0]</t>
  </si>
  <si>
    <t>Table[7] ClassID[8] Offset[0x00002e10] DataSize[55] DataType[0]</t>
  </si>
  <si>
    <t>Table[8] ClassID[9] Offset[0x00002e47] DataSize[65] DataType[0]</t>
  </si>
  <si>
    <t>Table[9] ClassID[51] Offset[0x00002e88] DataSize[4658] DataType[0]</t>
  </si>
  <si>
    <t>Table[10] ClassID[58] Offset[0x000040ba] DataSize[55] DataType[0]</t>
  </si>
  <si>
    <t>Table[11] ClassID[60] Offset[0x000040f1] DataSize[65] DataType[0]</t>
  </si>
  <si>
    <t>Table[12] ClassID[65] Offset[0x00004132] DataSize[5] DataType[0]</t>
  </si>
  <si>
    <t>Table[13] ClassID[159] Offset[0x00004137] DataSize[1] DataType[0]</t>
  </si>
  <si>
    <t>Table[14] ClassID[101] Offset[0x00004138] DataSize[1] DataType[0]</t>
  </si>
  <si>
    <t>Table[15] ClassID[109] Offset[0x00004139] DataSize[1143] DataType[0]</t>
  </si>
  <si>
    <t>Table[16] ClassID[72] Offset[0x000045b0] DataSize[29] DataType[0]</t>
  </si>
  <si>
    <t>Table[17] ClassID[170] Offset[0x000045cd] DataSize[75] DataType[0]</t>
  </si>
  <si>
    <t>Table[18] ClassID[182] Offset[0x00004618] DataSize[93] DataType[0]</t>
  </si>
  <si>
    <t>Table[19] ClassID[194] Offset[0x00004675] DataSize[2046] DataType[0]</t>
  </si>
  <si>
    <t>Table[20] ClassID[195] Offset[0x00004e73] DataSize[35] DataType[0]</t>
  </si>
  <si>
    <t>Table[21] ClassID[213] Offset[0x00004e96] DataSize[4608] DataType[0]</t>
  </si>
  <si>
    <t>Table[22] ClassID[245] Offset[0x00006096] DataSize[12] DataType[0]</t>
  </si>
  <si>
    <t>Table[23] ClassID[223] Offset[0x000060a2] DataSize[11736] DataType[0]</t>
  </si>
  <si>
    <t>Table[24] ClassID[59] Offset[0x00008e7a] DataSize[2] DataType[0]</t>
  </si>
  <si>
    <t>Table[25] ClassID[3] Offset[0x00008e7c] DataSize[344] DataType[0]</t>
  </si>
  <si>
    <t>Table[26] ClassID[29] Offset[0x00008fd4] DataSize[2457] DataType[0]</t>
  </si>
  <si>
    <t>Table[27] ClassID[68] Offset[0x0000996d] DataSize[1300] DataType[0]</t>
  </si>
  <si>
    <t>Table[28] ClassID[268] Offset[0x00009e81] DataSize[51] DataType[0]</t>
  </si>
  <si>
    <t>Table[29] ClassID[273] Offset[0x00009eb4] DataSize[280] DataType[0]</t>
  </si>
  <si>
    <t>Table[30] ClassID[275] Offset[0x00009fcc] DataSize[1138] DataType[0]</t>
  </si>
  <si>
    <t>Table[31] ClassID[285] Offset[0x0000a43e] DataSize[5] DataType[0]</t>
  </si>
  <si>
    <t>Table[32] ClassID[286] Offset[0x0000a443] DataSize[1] DataType[0]</t>
  </si>
  <si>
    <t>Table[33] ClassID[300] Offset[0x0000a444] DataSize[1] DataType[0]</t>
  </si>
  <si>
    <t>Table[34] ClassID[306] Offset[0x0000a445] DataSize[1] DataType[0]</t>
  </si>
  <si>
    <t>Table[35] ClassID[328] Offset[0x0000a446] DataSize[7] DataType[0]</t>
  </si>
  <si>
    <t>Table[36] ClassID[334] Offset[0x0000a44d] DataSize[32] DataType[0]</t>
  </si>
  <si>
    <t>Table[37] ClassID[337] Offset[0x0000a46d] DataSize[1] DataType[0]</t>
  </si>
  <si>
    <t>Table[38] ClassID[358] Offset[0x0000a46e] DataSize[3] DataType[0]</t>
  </si>
  <si>
    <t>Table[39] ClassID[0] Offset[0x0000a471] DataSize[172] DataType[1]</t>
  </si>
  <si>
    <t>Table[40] ClassID[2] Offset[0x0000a51d] DataSize[88] DataType[1]</t>
  </si>
  <si>
    <t>Table[41] ClassID[39] Offset[0x0000a575] DataSize[226] DataType[1]</t>
  </si>
  <si>
    <t>Table[42] ClassID[4] Offset[0x0000a657] DataSize[904] DataType[1]</t>
  </si>
  <si>
    <t>Table[43] ClassID[40] Offset[0x0000a9df] DataSize[140] DataType[1]</t>
  </si>
  <si>
    <t>Table[44] ClassID[5] Offset[0x0000aa6b] DataSize[560] DataType[1]</t>
  </si>
  <si>
    <t>Table[45] ClassID[7] Offset[0x0000ac9b] DataSize[128] DataType[1]</t>
  </si>
  <si>
    <t>Table[46] ClassID[8] Offset[0x0000ad1b] DataSize[24] DataType[1]</t>
  </si>
  <si>
    <t>Table[47] ClassID[9] Offset[0x0000ad33] DataSize[20] DataType[1]</t>
  </si>
  <si>
    <t>Table[48] ClassID[10] Offset[0x0000ad47] DataSize[292] DataType[1]</t>
  </si>
  <si>
    <t>Table[49] ClassID[11] Offset[0x0000ae6b] DataSize[508] DataType[1]</t>
  </si>
  <si>
    <t>Table[50] ClassID[12] Offset[0x0000b067] DataSize[128] DataType[1]</t>
  </si>
  <si>
    <t>Table[51] ClassID[13] Offset[0x0000b0e7] DataSize[120] DataType[1]</t>
  </si>
  <si>
    <t>Table[52] ClassID[14] Offset[0x0000b15f] DataSize[64] DataType[1]</t>
  </si>
  <si>
    <t>Table[53] ClassID[15] Offset[0x0000b19f] DataSize[28] DataType[1]</t>
  </si>
  <si>
    <t>Table[54] ClassID[16] Offset[0x0000b1bb] DataSize[24] DataType[1]</t>
  </si>
  <si>
    <t>Table[55] ClassID[17] Offset[0x0000b1d3] DataSize[168] DataType[1]</t>
  </si>
  <si>
    <t>Table[56] ClassID[18] Offset[0x0000b27b] DataSize[1602] DataType[1]</t>
  </si>
  <si>
    <t>Table[57] ClassID[19] Offset[0x0000b8bd] DataSize[8002] DataType[1]</t>
  </si>
  <si>
    <t>Table[58] ClassID[20] Offset[0x0000d7ff] DataSize[2552] DataType[1]</t>
  </si>
  <si>
    <t>Table[59] ClassID[21] Offset[0x0000e1f7] DataSize[5852] DataType[1]</t>
  </si>
  <si>
    <t>Table[60] ClassID[38] Offset[0x0000f8d3] DataSize[2312] DataType[1]</t>
  </si>
  <si>
    <t>Table[61] ClassID[22] Offset[0x000101db] DataSize[140] DataType[1]</t>
  </si>
  <si>
    <t>Table[62] ClassID[3] Offset[0x00010267] DataSize[116] DataType[1]</t>
  </si>
  <si>
    <t>Table[63] ClassID[6] Offset[0x000102db] DataSize[80] DataType[1]</t>
  </si>
  <si>
    <t>Table[64] ClassID[24] Offset[0x0001032b] DataSize[28] DataType[1]</t>
  </si>
  <si>
    <t>Table[65] ClassID[1] Offset[0x00010347] DataSize[860] DataType[1]</t>
  </si>
  <si>
    <t>Table[66] ClassID[23] Offset[0x000106a3] DataSize[392] DataType[1]</t>
  </si>
  <si>
    <t>Table[67] ClassID[29] Offset[0x0001082b] DataSize[24] DataType[1]</t>
  </si>
  <si>
    <t>Table[68] ClassID[31] Offset[0x00010843] DataSize[2160] DataType[1]</t>
  </si>
  <si>
    <t>Table[69] ClassID[32] Offset[0x000110b3] DataSize[2] DataType[1]</t>
  </si>
  <si>
    <t>Table[70] ClassID[33] Offset[0x000110b5] DataSize[16] DataType[1]</t>
  </si>
  <si>
    <t>Table[71] ClassID[34] Offset[0x000110c5] DataSize[2] DataType[1]</t>
  </si>
  <si>
    <t>Table[72] ClassID[35] Offset[0x000110c7] DataSize[60] DataType[1]</t>
  </si>
  <si>
    <t>Table[73] ClassID[25] Offset[0x00011103] DataSize[276] DataType[1]</t>
  </si>
  <si>
    <t>Table[74] ClassID[26] Offset[0x00011217] DataSize[69] DataType[1]</t>
  </si>
  <si>
    <t>Table[75] ClassID[27] Offset[0x0001125c] DataSize[204] DataType[1]</t>
  </si>
  <si>
    <t>Table[76] ClassID[28] Offset[0x00011328] DataSize[224] DataType[1]</t>
  </si>
  <si>
    <t>Table[77] ClassID[36] Offset[0x00011408] DataSize[40] DataType[1]</t>
  </si>
  <si>
    <t>Table[78] ClassID[37] Offset[0x00011430] DataSize[1400] DataType[1]</t>
  </si>
  <si>
    <t>Table[79] ClassID[41] Offset[0x000119a8] DataSize[160] DataType[1]</t>
  </si>
  <si>
    <t>Table[80] ClassID[42] Offset[0x00011a48] DataSize[1502] DataType[1]</t>
  </si>
  <si>
    <t>Table[81] ClassID[43] Offset[0x00012026] DataSize[2] DataType[1]</t>
  </si>
  <si>
    <t>Table[82] ClassID[44] Offset[0x00012028] DataSize[720] DataType[1]</t>
  </si>
  <si>
    <t>Table[83] ClassID[45] Offset[0x000122f8] DataSize[8] DataType[1]</t>
  </si>
  <si>
    <t>Table[84] ClassID[46] Offset[0x00012300] DataSize[102] DataType[1]</t>
  </si>
  <si>
    <t>Table[85] ClassID[47] Offset[0x00012366] DataSize[280] DataType[1]</t>
  </si>
  <si>
    <t>Table[86] ClassID[48] Offset[0x0001247e] DataSize[420] DataType[1]</t>
  </si>
  <si>
    <t>Table[87] ClassID[49] Offset[0x00012622] DataSize[105] DataType[1]</t>
  </si>
  <si>
    <t>Table[88] ClassID[50] Offset[0x0001268b] DataSize[20] DataType[1]</t>
  </si>
  <si>
    <t>Table[89] ClassID[51] Offset[0x0001269f] DataSize[1632] DataType[1]</t>
  </si>
  <si>
    <t>Table[90] ClassID[52] Offset[0x00012cff] DataSize[1400] DataType[1]</t>
  </si>
  <si>
    <t>Table[91] ClassID[53] Offset[0x00013277] DataSize[1400] DataType[1]</t>
  </si>
  <si>
    <t>Table[92] ClassID[54] Offset[0x000137ef] DataSize[15012] DataType[1]</t>
  </si>
  <si>
    <t>Table[93] ClassID[55] Offset[0x00017293] DataSize[4152] DataType[1]</t>
  </si>
  <si>
    <t>Table[94] ClassID[58] Offset[0x000182cb] DataSize[48] DataType[1]</t>
  </si>
  <si>
    <t>Table[95] ClassID[59] Offset[0x000182fb] DataSize[12] DataType[1]</t>
  </si>
  <si>
    <t>Table[96] ClassID[60] Offset[0x00018307] DataSize[48] DataType[1]</t>
  </si>
  <si>
    <t>Table[97] ClassID[61] Offset[0x00018337] DataSize[24] DataType[1]</t>
  </si>
  <si>
    <t>Table[98] ClassID[0] Offset[0x00000000] DataSize[0] DataType[0]</t>
  </si>
  <si>
    <t>Table[99] ClassID[0] Offset[0x00000000] DataSize[0] DataType[0]</t>
  </si>
  <si>
    <t>Table[100] ClassID[0] Offset[0x00000000] DataSize[0] DataType[0]</t>
  </si>
  <si>
    <t>Table[101] ClassID[0] Offset[0x00000000] DataSize[0] DataType[0]</t>
  </si>
  <si>
    <t>Table[102] ClassID[0] Offset[0x00000000] DataSize[0] DataType[0]</t>
  </si>
  <si>
    <t>Table[103] ClassID[0] Offset[0x00000000] DataSize[0] DataType[0]</t>
  </si>
  <si>
    <t>Table[104] ClassID[0] Offset[0x00000000] DataSize[0] DataType[0]</t>
  </si>
  <si>
    <t>Table[105] ClassID[0] Offset[0x00000000] DataSize[0] DataType[0]</t>
  </si>
  <si>
    <t>Table[106] ClassID[0] Offset[0x00000000] DataSize[0] DataType[0]</t>
  </si>
  <si>
    <t>Table[107] ClassID[0] Offset[0x00000000] DataSize[0] DataType[0]</t>
  </si>
  <si>
    <t>Table[108] ClassID[0] Offset[0x00000000] DataSize[0] DataType[0]</t>
  </si>
  <si>
    <t>Table[109] ClassID[0] Offset[0x00000000] DataSize[0] DataType[0]</t>
  </si>
  <si>
    <t>Table[110] ClassID[0] Offset[0x00000000] DataSize[0] DataType[0]</t>
  </si>
  <si>
    <t>Table[111] ClassID[0] Offset[0x00000000] DataSize[0] DataType[0]</t>
  </si>
  <si>
    <t>Table[112] ClassID[0] Offset[0x00000000] DataSize[0] DataType[0]</t>
  </si>
  <si>
    <t>Table[113] ClassID[0] Offset[0x00000000] DataSize[0] DataType[0]</t>
  </si>
  <si>
    <t>Table[114] ClassID[0] Offset[0x00000000] DataSize[0] DataType[0]</t>
  </si>
  <si>
    <t>Table[115] ClassID[0] Offset[0x00000000] DataSize[0] DataType[0]</t>
  </si>
  <si>
    <t>Table[116] ClassID[0] Offset[0x00000000] DataSize[0] DataType[0]</t>
  </si>
  <si>
    <t>Table[117] ClassID[0] Offset[0x00000000] DataSize[0] DataType[0]</t>
  </si>
  <si>
    <t>Table[118] ClassID[0] Offset[0x00000000] DataSize[0] DataType[0]</t>
  </si>
  <si>
    <t>Table[119] ClassID[0] Offset[0x00000000] DataSize[0] DataType[0]</t>
  </si>
  <si>
    <t>BackUpAreaSize[99318] : BackUpDataTotalsize[99151]</t>
  </si>
  <si>
    <t>BackUp Table Group 2 --------------------------------------</t>
  </si>
  <si>
    <t>Table[0] ClassID[56] Offset[0x00000000] DataSize[12002] DataType[1]</t>
  </si>
  <si>
    <t>Table[1] ClassID[62] Offset[0x00002ee2] DataSize[18812] DataType[1]</t>
  </si>
  <si>
    <t>Table[2] ClassID[63] Offset[0x0000785e] DataSize[100] DataType[1]</t>
  </si>
  <si>
    <t>Table[3] ClassID[0] Offset[0x00000000] DataSize[0] DataType[0]</t>
  </si>
  <si>
    <t>Table[4] ClassID[0] Offset[0x00000000] DataSize[0] DataType[0]</t>
  </si>
  <si>
    <t>Table[5] ClassID[0] Offset[0x00000000] DataSize[0] DataType[0]</t>
  </si>
  <si>
    <t>Table[6] ClassID[0] Offset[0x00000000] DataSize[0] DataType[0]</t>
  </si>
  <si>
    <t>Table[7] ClassID[0] Offset[0x00000000] DataSize[0] DataType[0]</t>
  </si>
  <si>
    <t>Table[8] ClassID[0] Offset[0x00000000] DataSize[0] DataType[0]</t>
  </si>
  <si>
    <t>Table[9] ClassID[0] Offset[0x00000000] DataSize[0] DataType[0]</t>
  </si>
  <si>
    <t>BackUpAreaSize[122358] : BackUpDataTotalsize[30914]</t>
  </si>
  <si>
    <t>writeBackupDataTable</t>
  </si>
  <si>
    <t>writeStack( sp_NVDC_StructArray[ us_loopCnt ]-&gt;GetNVDS_Vars(), ul_tableNum++, NVDE_BackupDataGroup1 )</t>
  </si>
  <si>
    <t>recoverNVRAMData</t>
  </si>
  <si>
    <t>// Setting (NVDS_Struct) Data.</t>
  </si>
  <si>
    <t>// All NVRAM Data restoration</t>
  </si>
  <si>
    <t>WriteData</t>
  </si>
  <si>
    <t>WriteMagicNumber</t>
  </si>
  <si>
    <t>c_NvramBackupGroup1.write( 0, addr, size );</t>
  </si>
  <si>
    <t>c_NvramBackupGroup2.write</t>
    <phoneticPr fontId="11"/>
  </si>
  <si>
    <t>c_NvramBackup.writeBackupData</t>
  </si>
  <si>
    <t>backupToFlash</t>
  </si>
  <si>
    <t>exeNVBackupOperation</t>
  </si>
  <si>
    <t>called</t>
    <phoneticPr fontId="11"/>
  </si>
  <si>
    <t>dealWithNVStruct( e_CMD_GET_NVRAM_DATA_FROM_DRAM )</t>
  </si>
  <si>
    <t>setNvramBackup( uc_NVBackupStack2, sizeof(uc_NVBackupStack2), NVDE_BackupDataGroup2 )</t>
  </si>
  <si>
    <t>// Save the backup data information table in the backup data.
memcpy( ( uc_NVBackupStack2 + NVBK_TABLE_OFFSET_GROUP2 ), s_BackupDataTable2, sizeof(s_BackupDataTable2) );
memcpy( ( uc_NVBackupStack2 + NVBK_TABLE_MAGIC_NO_OFFSET_GROUP2 ), &amp;ul_MagicNo, NVBK_TABLE_MAGIC_NO_SIZE );
memset( uc_flashFake2, 0x00, sizeof(uc_flashFake2) );
memcpy( uc_flashFake2, uc_NVBackupStack2, sizeof(uc_NVBackupStack2) );</t>
    <phoneticPr fontId="11"/>
  </si>
  <si>
    <t>called</t>
    <phoneticPr fontId="11"/>
  </si>
  <si>
    <t>True: called</t>
    <phoneticPr fontId="11"/>
  </si>
  <si>
    <t>// NVRAM backup: group 1.</t>
  </si>
  <si>
    <t>// NVRAM backup: group 2.</t>
  </si>
  <si>
    <t>// NVRAM backup: group 3.</t>
  </si>
  <si>
    <t>//NVRAM, DRAM Data processing
Argument: e_PROCESS_CMD_TYPE_DEAL_WITH_NVSTRUCT
e_CMD_MAKE_BACKUP_DATA_TABLE - Create data table
e_CMD_GET_NVRAM_DATA_FROM_ DRAM - Copy NV Data from DRAM
e_CMD_RECOVER_NVRAM - NV DATA recovery</t>
    <phoneticPr fontId="11"/>
  </si>
  <si>
    <t>// Create Backup Data Table</t>
    <phoneticPr fontId="11"/>
  </si>
  <si>
    <t>e_CMD_GET_NVRAM_DATA_FROM_DRAM</t>
  </si>
  <si>
    <t>// Get NV Data from DRAM</t>
  </si>
  <si>
    <t>memcpy( reinterpret_cast&lt;void *&gt;(uc_NVBackupStack + s_BackupDataTable[ tableNum ].ul_flash_dataOffset), p_NVDS_Vars-&gt;datap, p_NVDS_Vars-&gt;datasize );</t>
  </si>
  <si>
    <t>//Write data to internal stack
Using for: // For manual backup or regular backup of group 2.
+ // Setting Data
+ // Counter Data
+ // ISW Download Flag
+ // Backup Flag（おしりデータ）</t>
    <phoneticPr fontId="11"/>
  </si>
  <si>
    <t>e_CMD_RECOVER_NVRAM</t>
  </si>
  <si>
    <t>s_NVRecoveryInfo-&gt;e_DataType</t>
  </si>
  <si>
    <t>NVDE_DataTypeSetting</t>
  </si>
  <si>
    <t>NVDE_DataTypeCounter</t>
  </si>
  <si>
    <t>// For Counter (NVDS_FstStruct) Data.</t>
  </si>
  <si>
    <t>// In case of ISW Download Flag.</t>
  </si>
  <si>
    <t>NVDE_DataTypeFlagOfISW</t>
  </si>
  <si>
    <t>NVDE_DataTypeFlagOfBackUp</t>
  </si>
  <si>
    <t>// In the case of Backup Flag (data of the buttocks).</t>
  </si>
  <si>
    <t>all cases: called</t>
    <phoneticPr fontId="11"/>
  </si>
  <si>
    <t>e_CMD_RECOVER_ALL_NVRAM</t>
  </si>
  <si>
    <t xml:space="preserve">// For manual backup or regular backup of group 1.
memcpy( ( uc_NVBackupStack + NVBK_TABLE_OFFSET_GROUP1 ), s_BackupDataTable, sizeof(s_BackupDataTable) );
memcpy( ( uc_NVBackupStack + NVBK_TABLE_MAGIC_NO_OFFSET_GROUP1 ), &amp;ul_MagicNo, NVBK_TABLE_MAGIC_NO_SIZE );
</t>
    <phoneticPr fontId="11"/>
  </si>
  <si>
    <t>setupBackupData</t>
  </si>
  <si>
    <t>called</t>
    <phoneticPr fontId="11"/>
  </si>
  <si>
    <t>//Setup of backup data.</t>
    <phoneticPr fontId="11"/>
  </si>
  <si>
    <t>setBackupAreaAddress</t>
  </si>
  <si>
    <t>called</t>
    <phoneticPr fontId="11"/>
  </si>
  <si>
    <t>// NVRAM Data restoration. For Group 1,2,3</t>
    <phoneticPr fontId="11"/>
  </si>
  <si>
    <t>taskMessageLoop</t>
    <phoneticPr fontId="11"/>
  </si>
  <si>
    <t>called</t>
    <phoneticPr fontId="11"/>
  </si>
  <si>
    <t>setTargetBackupDataGroup</t>
  </si>
  <si>
    <t>//BackUp target group setting.</t>
    <phoneticPr fontId="11"/>
  </si>
  <si>
    <t>e_NVBK_BACKUP_IF_BACKUP_TIME</t>
  </si>
  <si>
    <t>// Backup if specified time</t>
    <phoneticPr fontId="11"/>
  </si>
  <si>
    <t>// When running in line mode, make sure that the scheduled backup function does not work.</t>
    <phoneticPr fontId="11"/>
  </si>
  <si>
    <t>// Regular backup.</t>
  </si>
  <si>
    <t>regularBackupByMachineType</t>
  </si>
  <si>
    <t>checkBackupTime</t>
  </si>
  <si>
    <t>/ / Backup specified time check.</t>
  </si>
  <si>
    <t>e_NVBK_BACKUP</t>
    <phoneticPr fontId="11"/>
  </si>
  <si>
    <t xml:space="preserve"> 71 {</t>
  </si>
  <si>
    <t xml:space="preserve"> 72     int32_t datasize ;                  // データサイズ</t>
  </si>
  <si>
    <t xml:space="preserve"> 73     char *datap ;                       // データ領域のポインタ</t>
  </si>
  <si>
    <t xml:space="preserve"> 74     off_t FileOffset ;                  // FileOffset値</t>
  </si>
  <si>
    <t xml:space="preserve"> 75     uint32_t ChkInheritClass ;          // CheckSamOffset値</t>
  </si>
  <si>
    <t xml:space="preserve"> 76     int32_t Result ;                    // パワーON時の結果</t>
  </si>
  <si>
    <t xml:space="preserve"> 77     int32_t InitErr ;                   // 発生エラー</t>
  </si>
  <si>
    <t xml:space="preserve"> 78     SEM_ID SemID ;                      // セマフォID</t>
  </si>
  <si>
    <t xml:space="preserve"> 79     int32_t mul_BlockSize;              // 分割サイズ(基本).</t>
  </si>
  <si>
    <t xml:space="preserve"> 80     ushort  mus_LargeBlockNo;           // 1byte多い分割領域数.</t>
  </si>
  <si>
    <t xml:space="preserve"> 81     ushort  mus_SplitNo;                // 分割数.</t>
  </si>
  <si>
    <t xml:space="preserve"> 82 };</t>
  </si>
  <si>
    <t>// data size</t>
  </si>
  <si>
    <t>// pointer to data area</t>
  </si>
  <si>
    <t>// FileOffset value</t>
  </si>
  <si>
    <t>// CheckSamOffset value</t>
  </si>
  <si>
    <t>// semaphore ID</t>
  </si>
  <si>
    <t>// Split size (basic).</t>
  </si>
  <si>
    <t>// 1 byte Number of divided areas.</t>
  </si>
  <si>
    <t>// number of partitions.</t>
  </si>
  <si>
    <t>// Occurrence error</t>
  </si>
  <si>
    <t>/ / Result at power ON</t>
  </si>
  <si>
    <t>Need to know:</t>
    <phoneticPr fontId="11"/>
  </si>
  <si>
    <t>NVBK_TABLE_OFFSET_GROUP2</t>
    <phoneticPr fontId="11"/>
  </si>
  <si>
    <t>NVBK_TABLE_OFFSET_GROUP2 &gt; (s_BackupDataTable2[ tableNum ].ul_flash_dataOffset + s_BackupDataTable2[ tableNum ].ul_dataSize)</t>
  </si>
  <si>
    <t xml:space="preserve"> 106 uchar                NVDC_NVBackup::uc_NVBackupStack2[ NVBK_FLASH_MEMORY_SIZE_GROUP2 ];             // Backup Data Stack (グループ2用).</t>
  </si>
  <si>
    <t xml:space="preserve"> 70 struct NVDS_Variable</t>
    <phoneticPr fontId="11"/>
  </si>
  <si>
    <t>223 typedef struct t_s_BACKUP_DATA_TABLE</t>
  </si>
  <si>
    <t>224 {</t>
  </si>
  <si>
    <t>225     uint32_t ul_classID;                            // Class ID</t>
  </si>
  <si>
    <t>226     uint32_t ul_flash_dataOffset;                   // Flash Memory上のDataOffset</t>
  </si>
  <si>
    <t>227     uint32_t ul_dataSize;                           // Data Size</t>
  </si>
  <si>
    <t>228     NVDE_DataType e_dataType;                    // Data Type.                  // 2015/09/18【FQ-OPSD-1500205-OFP143】不揮発バックアップ機能のVerUp/Down対応 日立 田澤 ADD.</t>
  </si>
  <si>
    <t>229 } s_BACKUP_DATA_TABLE;</t>
  </si>
  <si>
    <t>86:#define NVBK_TABLE_OFFSET_GROUP2                              (NVBK_FLASH_MEMORY_SIZE_GROUP2 - NVBK_TABLE_AREA_SIZE_GROUP2)</t>
  </si>
  <si>
    <t xml:space="preserve"> 82 static const int32_t NVBK_TABLE_AREA_SIZE_GROUP2 =              (512);</t>
  </si>
  <si>
    <t xml:space="preserve"> 74 static const int32_t NVBK_FLASH_MEMORY_SIZE_GROUP2 =     ((120*1024)-10);</t>
  </si>
  <si>
    <t>67 static const int32_t NVBK_BACKUP_DATA_TABLE2 =             10;</t>
  </si>
  <si>
    <t xml:space="preserve"> 108 s_BACKUP_DATA_TABLE  NVDC_NVBackup::s_BackupDataTable2[ NVBK_BACKUP_DATA_TABLE2 ];</t>
    <phoneticPr fontId="11"/>
  </si>
  <si>
    <t>//Copy data table to uc_NVBackupStack2
643: memcpy( ( uc_NVBackupStack2 + NVBK_TABLE_OFFSET_GROUP2 ), s_BackupDataTable2, sizeof(s_BackupDataTable2) );</t>
    <phoneticPr fontId="11"/>
  </si>
  <si>
    <t>2720                 memcpy( reinterpret_cast&lt;void *&gt;(uc_NVBackupStack2 + s_BackupDataTable2[ tableNum ].ul_flash_dataOffset), p_NVDS_Vars-&gt;datap, p_NVDS_Vars-&gt;datasize );</t>
  </si>
  <si>
    <t>// Copy data area to uc_NVBackupStack2
2720 memcpy( reinterpret_cast&lt;void *&gt;(uc_NVBackupStack2 + s_BackupDataTable2[ tableNum ].ul_flash_dataOffset), p_NVDS_Vars-&gt;datap, p_NVDS_Vars-&gt;datasize );</t>
    <phoneticPr fontId="11"/>
  </si>
  <si>
    <t xml:space="preserve"> 93 #define NVBK_TABLE_MAGIC_NO_OFFSET_GROUP2       (NVBK_FLASH_MEMORY_SIZE_GROUP2 - NVBK_TABLE_MAGIC_NO_SIZE)</t>
    <phoneticPr fontId="11"/>
  </si>
  <si>
    <t xml:space="preserve"> 90 static const int32_t NVBK_TABLE_MAGIC_NO_SIZE =             (sizeof(uint32_t));</t>
  </si>
  <si>
    <t>How to fix:</t>
    <phoneticPr fontId="11"/>
  </si>
  <si>
    <t>1. Backup data table</t>
    <phoneticPr fontId="11"/>
  </si>
  <si>
    <t>Original source</t>
    <phoneticPr fontId="11"/>
  </si>
  <si>
    <t>New source</t>
    <phoneticPr fontId="11"/>
  </si>
  <si>
    <t xml:space="preserve"> 643         memcpy( ( uc_NVBackupStack2 + NVBK_TABLE_OFFSET_GROUP2 ), s_BackupDataTable2, sizeof(s_BackupDataTable2) );</t>
  </si>
  <si>
    <t xml:space="preserve"> 644         memcpy( ( uc_NVBackupStack2 + NVBK_TABLE_MAGIC_NO_OFFSET_GROUP2 ), &amp;ul_MagicNo, NVBK_TABLE_MAGIC_NO_SIZE );</t>
  </si>
  <si>
    <t>2. Backup data area</t>
    <phoneticPr fontId="11"/>
  </si>
  <si>
    <t>2717             if ( NVBK_TABLE_OFFSET_GROUP2 &gt; (s_BackupDataTable2[ tableNum ].ul_flash_dataOffset + s_BackupDataTable2[ tableNum ].ul_dataSize) )</t>
  </si>
  <si>
    <t>2718 // 2015/09/18【FQ-OPSD-1500205-OFP143】不揮発バックアップ機能のVerUp/Down対応 日立 田澤 MOD End.</t>
  </si>
  <si>
    <t>2719             {   // DRAM（Structure）からNV Dataをコピー.</t>
  </si>
  <si>
    <t>2721                 return True;</t>
  </si>
  <si>
    <t>2722             }</t>
  </si>
  <si>
    <t>KM3/KM/application/mfp/system/nvd/nvdg/NVDC_NVBackup.cpp</t>
  </si>
  <si>
    <r>
      <t xml:space="preserve">2717             if (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&gt; (s_BackupDataTable2[ tableNum ].ul_flash_dataOffset + s_BackupDataTable2[ tableNum ].ul_dataSize) )</t>
    </r>
    <phoneticPr fontId="11"/>
  </si>
  <si>
    <t>called</t>
    <phoneticPr fontId="11"/>
  </si>
  <si>
    <t xml:space="preserve"> 691     if ( NVDE_BackupTargetGroup2 &amp; e_TargetBackupDataGroupLocal )</t>
  </si>
  <si>
    <t xml:space="preserve"> 692     {</t>
  </si>
  <si>
    <t xml:space="preserve"> 693 // 2015/09/18【FQ-OPSD-1500205-OFP143】不揮発バックアップ機能のVerUp/Down対応 日立 田澤 ADD Start.</t>
  </si>
  <si>
    <t xml:space="preserve"> 694         // バックアップデータ内にバックアップデータ情報テーブルを保存.</t>
  </si>
  <si>
    <t xml:space="preserve"> 695         memcpy( ( uc_NVBackupStack2 + NVBK_TABLE_OFFSET_GROUP2 ), s_BackupDataTable2, sizeof(s_BackupDataTable2) );</t>
  </si>
  <si>
    <t xml:space="preserve"> 696         memcpy( ( uc_NVBackupStack2 + NVBK_TABLE_MAGIC_NO_OFFSET_GROUP2 ), &amp;ul_MagicNo, NVBK_TABLE_MAGIC_NO_SIZE );</t>
  </si>
  <si>
    <t xml:space="preserve"> 697 // 2015/09/18【FQ-OPSD-1500205-OFP143】不揮発バックアップ機能のVerUp/Down対応 日立 田澤 ADD End.</t>
  </si>
  <si>
    <t xml:space="preserve"> 699         memset( uc_flashFake2, 0x00, sizeof(uc_flashFake2) );</t>
  </si>
  <si>
    <t xml:space="preserve"> 700         memcpy( uc_flashFake2, uc_NVBackupStack2, sizeof(uc_NVBackupStack2) );</t>
  </si>
  <si>
    <t xml:space="preserve"> 701     }</t>
  </si>
  <si>
    <r>
      <t xml:space="preserve"> 643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>), s_BackupDataTable2, sizeof(s_BackupDataTable2) );</t>
    </r>
    <phoneticPr fontId="11"/>
  </si>
  <si>
    <r>
      <t xml:space="preserve"> 695         memcpy( ( uc_NVBackupStack2 + </t>
    </r>
    <r>
      <rPr>
        <sz val="11"/>
        <color rgb="FFFF0000"/>
        <rFont val="Calibri"/>
        <family val="3"/>
        <charset val="128"/>
        <scheme val="minor"/>
      </rPr>
      <t>(NVBK_TABLE_MAGIC_NO_OFFSET_GROUP2 - sizeof(s_BackupDataTable2))</t>
    </r>
    <r>
      <rPr>
        <sz val="11"/>
        <color theme="1"/>
        <rFont val="Calibri"/>
        <family val="2"/>
        <charset val="128"/>
        <scheme val="minor"/>
      </rPr>
      <t xml:space="preserve"> ), s_BackupDataTable2, sizeof(s_BackupDataTable2) );</t>
    </r>
    <phoneticPr fontId="11"/>
  </si>
  <si>
    <t>called:  #if defined(TORNADO) &amp;&amp; !defined(FUM_LINUX)</t>
    <phoneticPr fontId="11"/>
  </si>
  <si>
    <t>called #else</t>
    <phoneticPr fontId="11"/>
  </si>
  <si>
    <t>getNvramBackup( e_BackupDataGroup )</t>
  </si>
  <si>
    <t>called  #if defined(TORNADO) &amp;&amp; !defined(FUM_LINUX)</t>
    <phoneticPr fontId="11"/>
  </si>
  <si>
    <t>static THRC_SPI_FlashCtrlBackup c_NvramBackupGroup2</t>
  </si>
  <si>
    <t>IT5_Group1</t>
  </si>
  <si>
    <t>IT6_Group1</t>
  </si>
  <si>
    <t>NVDC_EmperorUseCntPdl</t>
  </si>
  <si>
    <t>NVDC_EmperorUseCntOoxmlApl</t>
  </si>
  <si>
    <t>NVDC_EmperorUseCntPdfVersion</t>
  </si>
  <si>
    <t>NVDC_EmperorUseCntOoxmlVersion</t>
  </si>
  <si>
    <t>CC_BackupIRIndi</t>
  </si>
  <si>
    <t>CC_Feed</t>
  </si>
  <si>
    <t>CC_WarningStatus</t>
  </si>
  <si>
    <t>SYSC_HddInfo</t>
  </si>
  <si>
    <t>SYSC_SystemStatus</t>
  </si>
  <si>
    <t>NVDC_SystemSetting</t>
  </si>
  <si>
    <t>NVDC_MachineSetting</t>
  </si>
  <si>
    <t>NVDC_PrinterSetting</t>
  </si>
  <si>
    <t>NVDC_ScanerSetting</t>
  </si>
  <si>
    <t>NVDC_FaxProtcolTrace</t>
  </si>
  <si>
    <t>NVDC_SystemSetting2</t>
  </si>
  <si>
    <t>CC_BackupIRIndi2</t>
  </si>
  <si>
    <t>NVDC_SystemSetting3</t>
  </si>
  <si>
    <t>NVDC_MachineSetting3</t>
  </si>
  <si>
    <t>NVDC_SystemSetting4</t>
  </si>
  <si>
    <t>NVDC_EnablerSetting</t>
  </si>
  <si>
    <t>SYSC_SystemInfo3</t>
  </si>
  <si>
    <t>NVDC_SystemSetting9</t>
  </si>
  <si>
    <t>NVDC_MachineSetting6</t>
  </si>
  <si>
    <t>SYSC_SystemInfo6</t>
  </si>
  <si>
    <t>NVDC_WTLearningInfo</t>
  </si>
  <si>
    <t>NVDC_FaxProtcolTrace2</t>
  </si>
  <si>
    <t>SYSC_SystemInfo7</t>
  </si>
  <si>
    <t>NVDC_FWUpdateSetting</t>
  </si>
  <si>
    <t>SYSC_SystemInfo2</t>
  </si>
  <si>
    <t>SYSC_SystemInfo</t>
  </si>
  <si>
    <t>NVDC_RdsSetting</t>
  </si>
  <si>
    <t>SYSC_InternetISW</t>
  </si>
  <si>
    <t>NVDC_MachineSetting8</t>
  </si>
  <si>
    <t>NVDC_TonerCoverageSetting</t>
  </si>
  <si>
    <t>NVDC_FWUpdateSetting2</t>
  </si>
  <si>
    <t>SYSC_InternetISW2</t>
  </si>
  <si>
    <t>NVDC_MachineSetting9</t>
  </si>
  <si>
    <t>NVDC_PrintJobSettingZeusS</t>
  </si>
  <si>
    <t>SYSC_SystemInfoZeusS</t>
  </si>
  <si>
    <t>SYSC_SystemInfoHeliosL</t>
  </si>
  <si>
    <t>SYSC_SystemInfoMinervaSBK</t>
  </si>
  <si>
    <t>SYSC_SystemStatusMinervaSBK</t>
  </si>
  <si>
    <t>NVDC_FWUpdateSettingMAv3</t>
  </si>
  <si>
    <t>NVDC_TotalCnt</t>
  </si>
  <si>
    <t>NVDC_PaperSizeCnt</t>
  </si>
  <si>
    <t>NVDC_TroubleTotalCnt</t>
  </si>
  <si>
    <t>NVDC_TroubleCnt</t>
  </si>
  <si>
    <t>NVDC_JamTotalCnt</t>
  </si>
  <si>
    <t>NVDC_JamCnt</t>
  </si>
  <si>
    <t>NVDC_WarningCnt</t>
  </si>
  <si>
    <t>NVDC_PmCnt</t>
  </si>
  <si>
    <t>NVDC_FaxErrorCnt</t>
  </si>
  <si>
    <t>NVDC_CopyModeCnt</t>
  </si>
  <si>
    <t>NVDC_PartsCnt</t>
  </si>
  <si>
    <t>NVDC_LifeCnt</t>
  </si>
  <si>
    <t>NVDC_ReuseCnt</t>
  </si>
  <si>
    <t>NVDC_AdfCnt</t>
  </si>
  <si>
    <t>NVDC_FaxCnt</t>
  </si>
  <si>
    <t>NVDC_CompressRateCnt</t>
  </si>
  <si>
    <t>NVDC_CoverageCnt</t>
  </si>
  <si>
    <t>NVDC_LogJam</t>
  </si>
  <si>
    <t>NVDC_LogTrouble</t>
  </si>
  <si>
    <t>NVDC_LogRdsJnlDataModem</t>
  </si>
  <si>
    <t>NVDC_LogRdsJnlEmail</t>
  </si>
  <si>
    <t>NVDC_OptionPartsCnt</t>
  </si>
  <si>
    <t>NVDC_AccumulateCoverageCnt</t>
  </si>
  <si>
    <t>NVDC_PaperSizeCntCSRC</t>
  </si>
  <si>
    <t>NVDC_DustCnt</t>
  </si>
  <si>
    <t>NVDC_CopyKitCounter</t>
  </si>
  <si>
    <t>NVDC_TotalCnt2</t>
  </si>
  <si>
    <t>NVDC_HighRankCoverageCnt</t>
  </si>
  <si>
    <t>NVDC_TonerChangeCnt</t>
  </si>
  <si>
    <t>NVDC_CSRCCoverageCnt</t>
  </si>
  <si>
    <t>NVDC_WebDAVdPenaltyCnt</t>
  </si>
  <si>
    <t>NVDC_JamDailyCnt</t>
  </si>
  <si>
    <t>NVDC_SNMPv3PenaltyCnt</t>
  </si>
  <si>
    <t>NVDC_LifeCnt2</t>
  </si>
  <si>
    <t>NVDC_TroubleCnt2</t>
  </si>
  <si>
    <t>NVDC_TroubleTotalCnt2</t>
  </si>
  <si>
    <t>NVDC_LifeCnt3</t>
  </si>
  <si>
    <t>NVDC_WarningCnt2</t>
  </si>
  <si>
    <t>NVDC_LifeCnt4</t>
  </si>
  <si>
    <t>NVDC_FuncUseCnt</t>
  </si>
  <si>
    <t>NVDC_TemporaryRescueUnitCnt</t>
  </si>
  <si>
    <t>NVDC_LogThreadAssert</t>
  </si>
  <si>
    <t>NVDC_RemotePanelServerPenaltyCnt</t>
  </si>
  <si>
    <t>NVDC_CSRCCoverageCnt2</t>
  </si>
  <si>
    <t>NVDC_FtpServerPenaltyCnt</t>
  </si>
  <si>
    <t>NVDC_LogMomentaryPowerOff</t>
  </si>
  <si>
    <t>NVDC_TonerCoverageCnt</t>
  </si>
  <si>
    <t>NVDC_TroubleCnt3</t>
  </si>
  <si>
    <t>NVDC_TroubleTotalCnt3</t>
  </si>
  <si>
    <t>NVDC_CoverageCntMinervaSBK</t>
  </si>
  <si>
    <t>NVDC_FuncCombinationUseCnt_Scan</t>
  </si>
  <si>
    <t>NVDC_FuncUseCnt2</t>
  </si>
  <si>
    <t>NVDC_OperateCnt</t>
  </si>
  <si>
    <t>NVDC_OpenApiCnt</t>
  </si>
  <si>
    <t>NVDC_IwsCnt</t>
  </si>
  <si>
    <t># The number of used class ID (aka table entry): 98 table entries</t>
  </si>
  <si>
    <t># The number of used data area: 99151bytes</t>
  </si>
  <si>
    <t># The average number of bytes per each class ID:  1011 bytes</t>
  </si>
  <si>
    <t>Group1</t>
  </si>
  <si>
    <t>Group2</t>
  </si>
  <si>
    <t xml:space="preserve"># Max register Class num </t>
  </si>
  <si>
    <t xml:space="preserve"># Max register Data area </t>
  </si>
  <si>
    <t># max register Data table</t>
  </si>
  <si>
    <t>=&gt;</t>
  </si>
  <si>
    <t>NVBK_TABLE_AREA_SIZE_GROUP2</t>
  </si>
  <si>
    <t>NVBK_BACKUP_DATA_TABLE2</t>
  </si>
  <si>
    <t>NVBK_FLASH_MEMORY_SIZE_GROUP2</t>
  </si>
  <si>
    <t>NVBK_TABLE_MAGIC_NO_OFFSET_GROUP2</t>
  </si>
  <si>
    <t># Data remaining</t>
  </si>
  <si>
    <t># To be added class num</t>
  </si>
  <si>
    <t>File : KM3\KM\application\mfp\system\nvd\nvdVenusMLK\MediaMapFile</t>
  </si>
  <si>
    <t>A3</t>
  </si>
  <si>
    <t>A4</t>
  </si>
  <si>
    <t>1001,     NVDC_RdsSetting10</t>
  </si>
  <si>
    <t>1003,     NVDC_SystemSetting_VenusMLK</t>
  </si>
  <si>
    <t>1004,     NVDC_SystemSetting_VenusMLK2</t>
  </si>
  <si>
    <t>1005,     CC_BackupIRIndi3</t>
  </si>
  <si>
    <t>1000,       NVDC_LifeCnt5,                  0x0003F9D4</t>
  </si>
  <si>
    <t>1002,       NVDC_LifeCnt6,                  0x0003FAA4</t>
  </si>
  <si>
    <t>450,       NVDC_EmperorUseCntPdl,           0x0003FB70</t>
  </si>
  <si>
    <t>451,       NVDC_EmperorUseCntOoxmlApl,      0x0003FBA4</t>
  </si>
  <si>
    <t>452,       NVDC_EmperorUseCntPdfVersion,    0x0003FBB4</t>
  </si>
  <si>
    <t>453,       NVDC_EmperorUseCntOoxmlVersion,  0x0003FBE8</t>
  </si>
  <si>
    <t>450,       NVDC_EmperorUseCntPdl,           0x0003F9D4</t>
  </si>
  <si>
    <t>451,       NVDC_EmperorUseCntOoxmlApl,      0x0003FA08</t>
  </si>
  <si>
    <t>452,       NVDC_EmperorUseCntPdfVersion,    0x0003FA18</t>
  </si>
  <si>
    <t>453,       NVDC_EmperorUseCntOoxmlVersion,  0x0003FA4C</t>
  </si>
  <si>
    <t>454,       NVDC_UbiquitousPrintOpHistoryList,   0x0003FC04</t>
  </si>
  <si>
    <t>454,       NVDC_UbiquitousPrintOpHistoryList,   0x0003FA68</t>
  </si>
  <si>
    <t>Bytes</t>
  </si>
  <si>
    <t>1C</t>
  </si>
  <si>
    <t xml:space="preserve">Used data </t>
  </si>
  <si>
    <t>Max register data area</t>
  </si>
  <si>
    <t>ClassID[62] Old</t>
  </si>
  <si>
    <t>NVDS_NewDetailCode</t>
  </si>
  <si>
    <t>debug_printBackupDataTable</t>
  </si>
  <si>
    <t>ul_flashBackupAreaAddress</t>
  </si>
  <si>
    <t>Class name on Group 2</t>
  </si>
  <si>
    <t>NVDC_UbiquitousPrintOpHistoryList</t>
  </si>
  <si>
    <t>NVDC_LogTroubleIT5_40</t>
  </si>
  <si>
    <t>NVDC_NewDetailCode</t>
  </si>
  <si>
    <r>
      <rPr>
        <sz val="11"/>
        <color rgb="FF000000"/>
        <rFont val="Arial"/>
        <family val="2"/>
      </rPr>
      <t>Data length</t>
    </r>
  </si>
  <si>
    <r>
      <rPr>
        <sz val="11"/>
        <color rgb="FF000000"/>
        <rFont val="Arial"/>
        <family val="2"/>
      </rPr>
      <t>Data type</t>
    </r>
  </si>
  <si>
    <r>
      <rPr>
        <sz val="11"/>
        <color rgb="FF000000"/>
        <rFont val="Arial"/>
        <family val="2"/>
      </rPr>
      <t>64bit
(LP64)</t>
    </r>
  </si>
  <si>
    <r>
      <rPr>
        <sz val="11"/>
        <color rgb="FF000000"/>
        <rFont val="Arial"/>
        <family val="2"/>
      </rPr>
      <t>32bit
(ILP32)</t>
    </r>
  </si>
  <si>
    <r>
      <rPr>
        <sz val="11"/>
        <color rgb="FF000000"/>
        <rFont val="Arial"/>
        <family val="2"/>
      </rPr>
      <t>char</t>
    </r>
  </si>
  <si>
    <r>
      <rPr>
        <sz val="11"/>
        <color rgb="FF000000"/>
        <rFont val="Arial"/>
        <family val="2"/>
      </rPr>
      <t>short</t>
    </r>
  </si>
  <si>
    <r>
      <rPr>
        <sz val="11"/>
        <color rgb="FF000000"/>
        <rFont val="Arial"/>
        <family val="2"/>
      </rPr>
      <t>int</t>
    </r>
  </si>
  <si>
    <r>
      <rPr>
        <sz val="11"/>
        <color rgb="FF000000"/>
        <rFont val="Arial"/>
        <family val="2"/>
      </rPr>
      <t>long</t>
    </r>
  </si>
  <si>
    <r>
      <rPr>
        <sz val="11"/>
        <color rgb="FF000000"/>
        <rFont val="Arial"/>
        <family val="2"/>
      </rPr>
      <t>long long</t>
    </r>
  </si>
  <si>
    <r>
      <rPr>
        <sz val="11"/>
        <color rgb="FF000000"/>
        <rFont val="Arial"/>
        <family val="2"/>
      </rPr>
      <t>float</t>
    </r>
  </si>
  <si>
    <r>
      <rPr>
        <sz val="11"/>
        <color rgb="FF000000"/>
        <rFont val="Arial"/>
        <family val="2"/>
      </rPr>
      <t>double</t>
    </r>
  </si>
  <si>
    <r>
      <rPr>
        <sz val="11"/>
        <color rgb="FF000000"/>
        <rFont val="Arial"/>
        <family val="2"/>
      </rPr>
      <t>pointer</t>
    </r>
  </si>
  <si>
    <r>
      <rPr>
        <b/>
        <u/>
        <sz val="12"/>
        <color rgb="FF000000"/>
        <rFont val="Arial"/>
        <family val="2"/>
      </rPr>
      <t>3. Usable data type in 64bit support</t>
    </r>
  </si>
  <si>
    <r>
      <rPr>
        <sz val="11"/>
        <color rgb="FF000000"/>
        <rFont val="Arial"/>
        <family val="2"/>
      </rPr>
      <t>In 64bit environment, as mentioned in the above 2. =, long type/pointer changes to 4Byte→8Byte. Due to this impact, the variables defined as data type in long type do not have consistency as the Byte length in 32bit environment and 64bit environment is different.</t>
    </r>
  </si>
  <si>
    <r>
      <rPr>
        <sz val="11"/>
        <color rgb="FF000000"/>
        <rFont val="Arial"/>
        <family val="2"/>
      </rPr>
      <t>In relation to this, in 64bit support, change should be made to data types which do not have environment dependency in 32bit/64bit and support should be provided. (So that it runs it in either 32bit environment/64bit environment)</t>
    </r>
  </si>
  <si>
    <r>
      <rPr>
        <sz val="11"/>
        <color rgb="FF000000"/>
        <rFont val="Arial"/>
        <family val="2"/>
      </rPr>
      <t>The basic policy of 64bit support is given below.</t>
    </r>
  </si>
  <si>
    <r>
      <rPr>
        <sz val="11"/>
        <color rgb="FF000000"/>
        <rFont val="Arial"/>
        <family val="2"/>
      </rPr>
      <t>　・</t>
    </r>
    <r>
      <rPr>
        <sz val="11"/>
        <color rgb="FFFF0000"/>
        <rFont val="Arial"/>
        <family val="2"/>
      </rPr>
      <t xml:space="preserve">Use of </t>
    </r>
    <r>
      <rPr>
        <b/>
        <sz val="11"/>
        <color rgb="FFFF0000"/>
        <rFont val="Arial"/>
        <family val="2"/>
      </rPr>
      <t xml:space="preserve">long type </t>
    </r>
    <r>
      <rPr>
        <sz val="11"/>
        <color rgb="FF000000"/>
        <rFont val="Arial"/>
        <family val="2"/>
      </rPr>
      <t xml:space="preserve">which has different byte length in 32bit/64bit, </t>
    </r>
    <r>
      <rPr>
        <b/>
        <sz val="11"/>
        <color rgb="FF000000"/>
        <rFont val="Arial"/>
        <family val="2"/>
      </rPr>
      <t xml:space="preserve">as data type should be restricted </t>
    </r>
    <r>
      <rPr>
        <sz val="11"/>
        <color rgb="FF000000"/>
        <rFont val="Arial"/>
        <family val="2"/>
      </rPr>
      <t>(variables defined in long type are changed to type like int32_t which do depend on the environment)</t>
    </r>
  </si>
  <si>
    <r>
      <rPr>
        <sz val="11"/>
        <color rgb="FF000000"/>
        <rFont val="Arial"/>
        <family val="2"/>
      </rPr>
      <t>　・</t>
    </r>
    <r>
      <rPr>
        <b/>
        <sz val="11"/>
        <color rgb="FFFF0000"/>
        <rFont val="Arial"/>
        <family val="2"/>
      </rPr>
      <t>Use of int should also be restricted</t>
    </r>
    <r>
      <rPr>
        <sz val="11"/>
        <color rgb="FF000000"/>
        <rFont val="Arial"/>
        <family val="2"/>
      </rPr>
      <t>. (like long type, types like int32_t which do not depend on the environment should be used)</t>
    </r>
  </si>
  <si>
    <r>
      <rPr>
        <sz val="11"/>
        <color rgb="FF000000"/>
        <rFont val="Arial"/>
        <family val="2"/>
      </rPr>
      <t xml:space="preserve">　・intptr_t type should be used in the data type which store the data denoting logical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</si>
  <si>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 xml:space="preserve">　・off_t type should be used in the data type which store the data denoting physical address (ensure that switching can be done between data length of 4 byte in 32bit environment and 8 byte in 64bit environment) </t>
    </r>
  </si>
  <si>
    <r>
      <rPr>
        <sz val="11"/>
        <color rgb="FF000000"/>
        <rFont val="Arial"/>
        <family val="2"/>
      </rPr>
      <t>Below is the list of standard data type that can be used in 64bit support and the data length and list of purpose of use in 64/32bit environment.</t>
    </r>
  </si>
  <si>
    <r>
      <rPr>
        <sz val="11"/>
        <color rgb="FF000000"/>
        <rFont val="Arial"/>
        <family val="2"/>
      </rPr>
      <t>Purpose</t>
    </r>
  </si>
  <si>
    <r>
      <rPr>
        <sz val="11"/>
        <color rgb="FF000000"/>
        <rFont val="Arial"/>
        <family val="2"/>
      </rPr>
      <t>char/unsigned char</t>
    </r>
  </si>
  <si>
    <r>
      <rPr>
        <sz val="11"/>
        <color rgb="FF000000"/>
        <rFont val="Arial"/>
        <family val="2"/>
      </rPr>
      <t>Stored values are the integer data within the 1Byte data length range</t>
    </r>
  </si>
  <si>
    <r>
      <rPr>
        <sz val="11"/>
        <color rgb="FF000000"/>
        <rFont val="Arial"/>
        <family val="2"/>
      </rPr>
      <t>short/unsigned short</t>
    </r>
  </si>
  <si>
    <r>
      <rPr>
        <sz val="11"/>
        <color rgb="FF000000"/>
        <rFont val="Arial"/>
        <family val="2"/>
      </rPr>
      <t>Stored values are the integer data within the 2Byte data length range</t>
    </r>
  </si>
  <si>
    <r>
      <rPr>
        <sz val="11"/>
        <color rgb="FF000000"/>
        <rFont val="Arial"/>
        <family val="2"/>
      </rPr>
      <t>int/unsigned int</t>
    </r>
  </si>
  <si>
    <r>
      <rPr>
        <b/>
        <sz val="11"/>
        <color rgb="FFFF0000"/>
        <rFont val="Arial"/>
        <family val="2"/>
      </rPr>
      <t>※Do not use as far as possible (Use int32_t/uint32_t)</t>
    </r>
    <r>
      <rPr>
        <sz val="11"/>
        <color rgb="FF000000"/>
        <rFont val="Arial"/>
        <family val="2"/>
      </rPr>
      <t xml:space="preserve"> Stored values are the integer data within 4Byte data length range</t>
    </r>
  </si>
  <si>
    <r>
      <rPr>
        <sz val="11"/>
        <color rgb="FF000000"/>
        <rFont val="Arial"/>
        <family val="2"/>
      </rPr>
      <t>int32_t/uint32_t</t>
    </r>
  </si>
  <si>
    <r>
      <rPr>
        <sz val="11"/>
        <color rgb="FF000000"/>
        <rFont val="Arial"/>
        <family val="2"/>
      </rPr>
      <t>Stored values are the integer data within the 4Byte data length range</t>
    </r>
  </si>
  <si>
    <r>
      <rPr>
        <sz val="11"/>
        <color rgb="FF000000"/>
        <rFont val="Arial"/>
        <family val="2"/>
      </rPr>
      <t>int64_t/uint64_t</t>
    </r>
  </si>
  <si>
    <r>
      <rPr>
        <sz val="11"/>
        <color rgb="FF000000"/>
        <rFont val="Arial"/>
        <family val="2"/>
      </rPr>
      <t>Stored values are the integer data within the 8Byte data length range</t>
    </r>
  </si>
  <si>
    <r>
      <rPr>
        <sz val="11"/>
        <color rgb="FF000000"/>
        <rFont val="Arial"/>
        <family val="2"/>
      </rPr>
      <t>intptr_t/uintptr_t</t>
    </r>
  </si>
  <si>
    <r>
      <rPr>
        <sz val="11"/>
        <color rgb="FF000000"/>
        <rFont val="Arial"/>
        <family val="2"/>
      </rPr>
      <t>Stored values are the data denoting logical address</t>
    </r>
  </si>
  <si>
    <r>
      <rPr>
        <sz val="11"/>
        <color rgb="FF000000"/>
        <rFont val="Arial"/>
        <family val="2"/>
      </rPr>
      <t>off_t</t>
    </r>
  </si>
  <si>
    <r>
      <rPr>
        <sz val="11"/>
        <color rgb="FF000000"/>
        <rFont val="Arial"/>
        <family val="2"/>
      </rPr>
      <t>Stored values are the data denoting physical address</t>
    </r>
  </si>
  <si>
    <r>
      <rPr>
        <sz val="11"/>
        <color rgb="FF000000"/>
        <rFont val="Arial"/>
        <family val="2"/>
      </rPr>
      <t>Stored values are the floating point data within the 4Byte data length range</t>
    </r>
  </si>
  <si>
    <r>
      <rPr>
        <sz val="11"/>
        <color rgb="FF000000"/>
        <rFont val="Arial"/>
        <family val="2"/>
      </rPr>
      <t>Stored values are the floating point data within the 8Byte data length range</t>
    </r>
  </si>
  <si>
    <r>
      <rPr>
        <sz val="11"/>
        <color rgb="FF000000"/>
        <rFont val="Arial"/>
        <family val="2"/>
      </rPr>
      <t>long long／unsigned long long</t>
    </r>
  </si>
  <si>
    <r>
      <rPr>
        <sz val="11"/>
        <color rgb="FF000000"/>
        <rFont val="Arial"/>
        <family val="2"/>
      </rPr>
      <t>ponter</t>
    </r>
  </si>
  <si>
    <r>
      <rPr>
        <sz val="11"/>
        <color rgb="FF000000"/>
        <rFont val="Arial"/>
        <family val="2"/>
      </rPr>
      <t>Pointer of all data types mentioned above</t>
    </r>
  </si>
  <si>
    <t>DEBUG</t>
  </si>
  <si>
    <t>DEBUG_SetLogThreadAssert</t>
  </si>
  <si>
    <t>DEBUG_SetLogThreadAssert2</t>
  </si>
  <si>
    <t>DEBUG_GetLogThreadAssert</t>
  </si>
  <si>
    <t>dealWithNVStruct</t>
  </si>
  <si>
    <t>e_CMD_MAKE_BACKUP_DATA_TABLE</t>
  </si>
  <si>
    <t>debug_dealWithNVStruct_RECOVER_ALL_NVRAM</t>
  </si>
  <si>
    <t>debug_dealWithNVStruct_BACKUP_DATA_TABLE</t>
  </si>
  <si>
    <t>debug_dealWithNVStruct_DATA_FROM_DRAM</t>
  </si>
  <si>
    <t>-&gt; NOW!! NVRAM_BACKUP TIME (Group2)! min: 40</t>
  </si>
  <si>
    <t xml:space="preserve"> setTargetBackupDataGroup [0x02]</t>
  </si>
  <si>
    <t>Start NVRAM_BACKUP JOB!</t>
  </si>
  <si>
    <t>!ERROR! Some check parameters are invalid: BackupArea[0x0]/Index[39].</t>
  </si>
  <si>
    <t>checkNVRAM()</t>
  </si>
  <si>
    <t>[THRG_InitDownloadVariable] SPI-Flash read error. offset = 0x7B000, size = 512</t>
  </si>
  <si>
    <t>!ERROR! NVDC_CheckFlagOfDownloadISW() THRG_InitDownloadVariable()</t>
  </si>
  <si>
    <t>NVDC_CheckAllNvramOfBackUp() --- DL ISW Data Check NG!!</t>
  </si>
  <si>
    <t>NVDC_DebugForever() --- NVRAM FATAL[0xd38e] ---</t>
  </si>
  <si>
    <t>!ERROR! checkNVRAM()</t>
  </si>
  <si>
    <t>!ERROR! BACKUP JOB was FAILED. err_code:0, err_flag: 1</t>
  </si>
  <si>
    <t>one minute has passed. flag (Group2): 0</t>
  </si>
  <si>
    <t>NVDC_LogTroubleIT5_40::setAutoSelfCheckResult( Bool b_Ok )</t>
  </si>
  <si>
    <t>NVDC_LogTroubleIT5_40::getAutoSelfCheckResult( short ss_Index )</t>
  </si>
  <si>
    <t>DEBUG_NVDC_setLogTroubleIT5_40(Bool b_Ok)</t>
  </si>
  <si>
    <t>DEBUG_NVDC_getLogTroubleIT5_40(short ss_Index)</t>
  </si>
  <si>
    <t>DEBUG_NewDetailCode_setName</t>
  </si>
  <si>
    <t>DEBUG_NewDetailCode_getName</t>
  </si>
  <si>
    <t>Modified source code</t>
  </si>
  <si>
    <t>mfp/system/nvd/nvdg/NVDC_ClassDefineTbl.h</t>
  </si>
  <si>
    <t>90-97</t>
  </si>
  <si>
    <t>mfp/system/nvd/nvdZeus/NVDG_FuncZeus.cpp</t>
  </si>
  <si>
    <t>1519-1550</t>
  </si>
  <si>
    <t>186-190</t>
  </si>
  <si>
    <t>NVDC_LifeCnt5</t>
  </si>
  <si>
    <t>NVDC_RdsSetting10</t>
  </si>
  <si>
    <t>NVDC_LifeCnt6</t>
  </si>
  <si>
    <t>CC_BackupIRIndi3</t>
  </si>
  <si>
    <t>Investigate source code</t>
  </si>
  <si>
    <t>mfp/system/nvd/nvdg/NVDC_Counter.cpp</t>
  </si>
  <si>
    <t xml:space="preserve"> 37 #ifdef DEF_A4_Cus</t>
  </si>
  <si>
    <t xml:space="preserve">   38 #include "system/nvd/nvdg/DataType/NVDC_CntField.h"</t>
  </si>
  <si>
    <t xml:space="preserve">   39 #include "system/nvd/nvdg/AreaType/NVDC_AreaTypeCnt.h"</t>
  </si>
  <si>
    <t xml:space="preserve">   40 #include "system/nvd/nvdg/NVDC_LifeCnt6.h"</t>
  </si>
  <si>
    <t xml:space="preserve">   41 #endif // DEF_A4_Cus.</t>
  </si>
  <si>
    <t>Modified</t>
  </si>
  <si>
    <t>mfp/system/nvd/nvdg/NVDC_NetworkSetting.cpp</t>
  </si>
  <si>
    <t>75406 #ifdef DEF_A4_Cus</t>
  </si>
  <si>
    <t xml:space="preserve"> 75407 NVDC_RdsSetting10::NVDC_RdsSetting10() : NVDC_MediaAccessStruct( sizeof( struct NVDS_RdsSetting10 ), ul_Offset ), ps_RdsSetting10( ( struct NVDS_RdsSetting10* )NVDS_Vars.datap )</t>
  </si>
  <si>
    <t>75542 //#endif</t>
  </si>
  <si>
    <t>mfp/system/thr/thrcom/ccbackup.cpp</t>
  </si>
  <si>
    <t xml:space="preserve"> 6420 //#ifdef DEF_A4_Cus             //  [CQ521427]  スキャナ調整値保存先追加対応.</t>
  </si>
  <si>
    <t xml:space="preserve"> 6421 //関数-------------------------------------------------------------------------------------------------------------------.</t>
  </si>
  <si>
    <t xml:space="preserve"> 6422 //概要　　：コンストラクタ.</t>
  </si>
  <si>
    <t xml:space="preserve"> 6423 //作成者　：es_igarashi.</t>
  </si>
  <si>
    <t xml:space="preserve"> 6424 //レビュー：.</t>
  </si>
  <si>
    <t xml:space="preserve"> 6425 //変更履歴：2016/02/01  es_igarashi     VenusMLKで追加.</t>
  </si>
  <si>
    <t xml:space="preserve"> 6426 CC_BackupIRIndi3::CC_BackupIRIndi3()</t>
  </si>
  <si>
    <t xml:space="preserve"> 7844 //#endif    // #ifdef DEF_A4_Cus        [CQ521427]  スキャナ調整値保存先追加対応.</t>
  </si>
  <si>
    <t xml:space="preserve"> 5989 //#ifdef DEF_A4_Cus</t>
  </si>
  <si>
    <t xml:space="preserve"> 5990 // -----------------------------------------------------------------------------------------------------------------------.</t>
  </si>
  <si>
    <t xml:space="preserve"> 5991 // 概要：コンストラクタ.</t>
  </si>
  <si>
    <t xml:space="preserve"> 5992 static NVDS_LifeCnt5 gs_LifeCnt5 = {{0}};</t>
  </si>
  <si>
    <t xml:space="preserve"> 5993 NVDC_LifeCnt5::NVDC_LifeCnt5() : NVDC_MediaAccessFstStruct( sizeof (gs_LifeCnt5), ul_Offset, (char*)&amp;gs_LifeCnt5)</t>
  </si>
  <si>
    <t>6138 //#endif</t>
  </si>
  <si>
    <t>mfp/system/nvd/nvdg/NVDC_LifeCnt6.cpp</t>
  </si>
  <si>
    <t xml:space="preserve"> 1 //#ifdef DEF_A4_Cus</t>
  </si>
  <si>
    <t xml:space="preserve">  2 #include "system/nvd/nvdg/NVDC_LifeCnt6.h"</t>
  </si>
  <si>
    <t xml:space="preserve"> 64 //#endif // DEF_A4_Cus.</t>
  </si>
  <si>
    <t>mfp/system/nvd/nvdg/NVDC_Setting_RdsSetting.h</t>
  </si>
  <si>
    <t>2391 //#ifdef DEF_A4_Cus</t>
  </si>
  <si>
    <t>2392 #define NVDD_PartsIndex_Setting10 50</t>
  </si>
  <si>
    <t>2393 struct NVDS_RdsSetting10</t>
  </si>
  <si>
    <t>2444 //#endif</t>
  </si>
  <si>
    <t>mfp/system/nvd/APIC_Setting_RdsSetting.h</t>
  </si>
  <si>
    <t>mfp/system/nvd/nvdg/NVDC_Counter.h</t>
  </si>
  <si>
    <t>1636 //#ifdef DEF_A4_Cus</t>
  </si>
  <si>
    <t>1637 // -----------------------------------------------------------------------------------------------------------------------.</t>
  </si>
  <si>
    <t>1638 struct NVDS_LifeCnt5</t>
  </si>
  <si>
    <t>1685 };</t>
  </si>
  <si>
    <t>1686 //#endif</t>
  </si>
  <si>
    <t>mfp/system/thr/thrcom/ccbackup.h</t>
  </si>
  <si>
    <t>1109 //#ifdef DEF_A4_Cus             //  [CQ521427]  スキャナ調整値保存先追加対応.</t>
  </si>
  <si>
    <t>1116 struct ST_BackupIRIndi3</t>
  </si>
  <si>
    <t>1364 };</t>
  </si>
  <si>
    <t>1365 //#endif    // #ifdef DEF_A4_Cus        [CQ521427]  スキャナ調整値保存先追加対応.</t>
  </si>
  <si>
    <t>Rollback</t>
  </si>
  <si>
    <t xml:space="preserve"> 1007 //#ifdef DEF_A4_Cus</t>
  </si>
  <si>
    <t xml:space="preserve"> 1008     #define TYPE_ExchangeLifeCnt2ndImgTransfer_PrintNum     0x02000000  ///&lt;    転写ローラ印字枚数.</t>
  </si>
  <si>
    <t xml:space="preserve"> 1013 //#endif</t>
  </si>
  <si>
    <t>mfp/system/nvd/APIC_Counter.h</t>
  </si>
  <si>
    <t>mfp/system/nvd/nvdg/NVDC_LifeCnt6.h</t>
  </si>
  <si>
    <t xml:space="preserve"> 11 class NVDC_LifeCnt6 : public NVDC_AreaTypeCnt</t>
  </si>
  <si>
    <t xml:space="preserve"> 43 //#endif // DEF_A4_Cus.</t>
  </si>
  <si>
    <t xml:space="preserve">  1 //#ifdef DEF_A4_Cus</t>
  </si>
  <si>
    <t xml:space="preserve"> 2584 //#ifdef DEF_A4_Cus</t>
  </si>
  <si>
    <t xml:space="preserve"> 2585     /// \brief  概要：転写ローラ印字枚数.</t>
  </si>
  <si>
    <t xml:space="preserve"> 2586     unsigned long ul_ExchangeLifeCnt2ndImgTransfer_PrintNum;</t>
  </si>
  <si>
    <t xml:space="preserve"> 2593 //#endif</t>
  </si>
  <si>
    <t xml:space="preserve"> 159 #define TYPE_PartsLifeIndex_2ndImgTransfer_PrintNum 26 // &lt;93&gt;]&lt;8e&gt;?&lt;8d&gt;&lt;81&gt;[&lt;83&gt;&lt;89&gt;&lt;88&gt;?&lt;87&gt;&lt;90&gt;&lt;94&gt;.]</t>
  </si>
  <si>
    <t xml:space="preserve"> 160 #ifdef DEF_A4_Cus</t>
  </si>
  <si>
    <t xml:space="preserve"> 161 //  #define TYPE_PartsLifeIndex_2ndImgTransfer_PrintNum 26 // 転写ローラ印字枚数.</t>
  </si>
  <si>
    <t xml:space="preserve"> 573 #else</t>
  </si>
  <si>
    <t xml:space="preserve">  574     #define TYPE_LifeCntSize                59  ///&lt; サイズ.</t>
  </si>
  <si>
    <t xml:space="preserve">  575     #define TYPE_LifeCnt2ndImgTransfer_PrintNum 101 ///&lt; 転写ローラ印字枚数カウンタ</t>
  </si>
  <si>
    <t>On divlib side</t>
  </si>
  <si>
    <t>divlib/client/Proxy/system/nvd/nvdg/NVDC_Counter.h</t>
  </si>
  <si>
    <t>1690 //#ifdef DEF_A4_Cus</t>
  </si>
  <si>
    <t>1691 // -----------------------------------------------------------------------------------------------------------------------.</t>
  </si>
  <si>
    <t>1692 #define TYPD_TabalNum 4</t>
  </si>
  <si>
    <t>1693 struct NVDS_LifeCnt5</t>
  </si>
  <si>
    <t>1776 };</t>
  </si>
  <si>
    <t>1777 //#endif</t>
  </si>
  <si>
    <t>divlib/client/Proxy/system/nvd/nvdg/NVDC_Setting_Other.h</t>
  </si>
  <si>
    <t xml:space="preserve"> 191 //#ifdef DEF_A4_Cus</t>
  </si>
  <si>
    <t xml:space="preserve"> 192 #define NVDD_PartsIndex_Setting10 50</t>
  </si>
  <si>
    <t xml:space="preserve"> 193 struct NVDS_RdsSetting10</t>
  </si>
  <si>
    <t xml:space="preserve"> 211 };</t>
  </si>
  <si>
    <t xml:space="preserve"> 212 //#endif</t>
  </si>
  <si>
    <t>1085 //#ifdef DEF_A4_Cus             //  [CQ521427]  スキャナ調整値保存先追加対応.</t>
  </si>
  <si>
    <t>1086 struct ST_BackupIRIndi3</t>
  </si>
  <si>
    <t>1087 {</t>
  </si>
  <si>
    <t>1156 };</t>
  </si>
  <si>
    <t>1157 //#endif    // #ifdef DEF_A4_Cus        [CQ521427]  スキャナ調整値保存先追加対応.</t>
  </si>
  <si>
    <t>mfp/system/nvd/nvdg/NVDC_UseCntObjLifeCnt.cpp</t>
  </si>
  <si>
    <t xml:space="preserve">  3 #include "system/nvd/nvdg/NVDC_UseCntObjLifeCnt.h"</t>
  </si>
  <si>
    <t xml:space="preserve"> 77 }</t>
  </si>
  <si>
    <t xml:space="preserve"> 78 //#endif // DEF_A4_Cus.</t>
  </si>
  <si>
    <t>On MakeFile</t>
  </si>
  <si>
    <t>Z:\work\KM3\KM\application\mfp\system\nvd\nvdg\Makefile</t>
  </si>
  <si>
    <t>#define TYPE_LifeCnt6_Start</t>
  </si>
  <si>
    <t>TYPE_LifeCntICC_PrintNum</t>
  </si>
  <si>
    <t>///&lt; NVDC_LifeCnt6開始を示す.</t>
  </si>
  <si>
    <t>#define TYPE_LifeCntICC_PrintNum</t>
  </si>
  <si>
    <t>///&lt; DC _C 印字枚数カウンタ</t>
  </si>
  <si>
    <t>#define TYPE_LifeCnt132_Reserved</t>
  </si>
  <si>
    <t>///&lt; 132 NVDC_LifeCnt6の予約領域.</t>
  </si>
  <si>
    <t>#define TYPE_LifeCnt6_End</t>
  </si>
  <si>
    <t>TYPE_LifeCnt132_Reserved</t>
  </si>
  <si>
    <t>///&lt; NVDC_LifeCnt6終了を示す.</t>
  </si>
  <si>
    <t>#define TYPE_LifeCntIUK_PrintNum</t>
  </si>
  <si>
    <t>///&lt; IU _K印字枚数カウンタ</t>
  </si>
  <si>
    <t>mfp/system/nvd/nvdg/NVDC_UseCntObjLifeCnt.h</t>
  </si>
  <si>
    <t xml:space="preserve"> 11 class NVDC_UseCntObjLifeCnt : public NVDC_UseCntObjBase</t>
  </si>
  <si>
    <t>46 //#endif // DEF_A4_Cus.</t>
  </si>
  <si>
    <t xml:space="preserve"> 17 //#ifdef DEF_A4_Cus</t>
  </si>
  <si>
    <t xml:space="preserve">  18 #include "system/nvd/nvdg/NVDC_UseCntObjLifeCnt.h"</t>
  </si>
  <si>
    <t xml:space="preserve">  19 //#endif // DEF_A4_Cus.</t>
  </si>
  <si>
    <t>mfp/system/nvd/nvdg/ListType/NVDC_UseCntObjBase.cpp</t>
  </si>
  <si>
    <t xml:space="preserve"> 22 NVDC_UseCntObjBase::NVDC_UseCntObjBase(){</t>
  </si>
  <si>
    <t>102 }</t>
  </si>
  <si>
    <t>103 //#endif</t>
  </si>
  <si>
    <t>mfp/system/nvd/nvdg/ListType/NVDC_UseCntObjBase.h</t>
  </si>
  <si>
    <t xml:space="preserve"> 13 class NVDC_UseCntObjBase</t>
  </si>
  <si>
    <t>37 //#endif // DEF_A4_Cus.</t>
  </si>
  <si>
    <t xml:space="preserve"> 31 else</t>
  </si>
  <si>
    <t xml:space="preserve"> 32 SUBDIRS +=  ListType    \</t>
  </si>
  <si>
    <t xml:space="preserve"> 33             InitialData</t>
  </si>
  <si>
    <t xml:space="preserve"> 34 endif</t>
  </si>
  <si>
    <t>163 else #IT6 MediaMapFile</t>
  </si>
  <si>
    <t>164 SRCS += NVDC_LifeCnt6.cpp                   \</t>
  </si>
  <si>
    <t>165         NVDC_UseCntObjLifeCnt.cpp</t>
  </si>
  <si>
    <t>166 endif</t>
  </si>
  <si>
    <t>// 2017/10/19 IT6 HIENG START.</t>
  </si>
  <si>
    <t>Not yet merged</t>
  </si>
  <si>
    <t>Merged into mfp/system/thr_ZeusS/thrcom/ccbackup.h</t>
  </si>
  <si>
    <t>Merged into mfp/system/thr_ZeusS/thrcom/ccbackup.cpp</t>
  </si>
  <si>
    <t>class APIC_FaxJobSetting2</t>
  </si>
  <si>
    <t>mfp/system/nvd/APIC_Setting_FaxJobSetting.h</t>
  </si>
  <si>
    <t>訣fp/system/nvd/nvdg/NVDC_Setting_FaxJobSetting.h</t>
  </si>
  <si>
    <t>class NVDC_FaxJob2 : public NVDC_MediaAccessStruct,public APIC_FaxJobSetting2, public NVDC_AccessSettingData</t>
  </si>
  <si>
    <t>Bool    getSipIPFaxFuncOn();</t>
  </si>
  <si>
    <t>2469 class NVDC_FaxJob2_TempSaveSetting : public APIC_FaxJobSetting2</t>
  </si>
  <si>
    <t>3978 virtual Bool    getSipIPFaxFuncOn() = 0;</t>
  </si>
  <si>
    <t>gdb</t>
  </si>
  <si>
    <t>nvdZeus/MediaMapFile.a64_apm</t>
  </si>
  <si>
    <t>0x0000000000079254</t>
  </si>
  <si>
    <t>0x0000000000079324</t>
  </si>
  <si>
    <t>0x00000000000793F0</t>
  </si>
  <si>
    <t>0x0000000000079424</t>
  </si>
  <si>
    <t>0x0000000000079434</t>
  </si>
  <si>
    <t>0x0000000000079468</t>
  </si>
  <si>
    <t>0x0000000000079484</t>
  </si>
  <si>
    <t>Backup group flag</t>
  </si>
  <si>
    <t>TYPE_BackupFlag_Group2</t>
  </si>
  <si>
    <t>TYPE_BackupFlag_None</t>
  </si>
  <si>
    <t>TYPE_BackupFlag_Group1</t>
  </si>
  <si>
    <t xml:space="preserve">Shortcut </t>
  </si>
  <si>
    <t>Service Mode-&gt;Counter-&gt;state Confirmation-&gt;Temp. &amp; Humidity</t>
  </si>
  <si>
    <t>APIC_WarningCnt</t>
  </si>
  <si>
    <t>APIC_RdsSetting</t>
  </si>
  <si>
    <t xml:space="preserve"> 926 struct NVDS_WarningCnt</t>
  </si>
  <si>
    <t xml:space="preserve"> 927 {</t>
  </si>
  <si>
    <t xml:space="preserve"> 928     uint32_t    ul_WarningCnt[ NVDD_MAX_WarningCntSize ];   // ŒxƒJƒEƒ“ƒ^</t>
  </si>
  <si>
    <t xml:space="preserve"> 929 };</t>
  </si>
  <si>
    <r>
      <t xml:space="preserve"> 936 class </t>
    </r>
    <r>
      <rPr>
        <b/>
        <sz val="11"/>
        <color theme="1"/>
        <rFont val="Calibri"/>
        <family val="2"/>
        <scheme val="minor"/>
      </rPr>
      <t>NVDC_WarningCnt</t>
    </r>
    <r>
      <rPr>
        <sz val="11"/>
        <color theme="1"/>
        <rFont val="Calibri"/>
        <family val="2"/>
        <charset val="128"/>
        <scheme val="minor"/>
      </rPr>
      <t xml:space="preserve"> : public </t>
    </r>
    <r>
      <rPr>
        <b/>
        <sz val="11"/>
        <color theme="1"/>
        <rFont val="Calibri"/>
        <family val="2"/>
        <scheme val="minor"/>
      </rPr>
      <t>APIC_WarningCnt,</t>
    </r>
    <r>
      <rPr>
        <sz val="11"/>
        <color theme="1"/>
        <rFont val="Calibri"/>
        <family val="2"/>
        <charset val="128"/>
        <scheme val="minor"/>
      </rPr>
      <t xml:space="preserve"> public NVDC_MediaAccessFstStruct</t>
    </r>
  </si>
  <si>
    <t xml:space="preserve"> 937 {</t>
  </si>
  <si>
    <t xml:space="preserve"> 938 public:</t>
  </si>
  <si>
    <t xml:space="preserve"> 939     static off_t ul_Offset;                                     // •sŠö”­ƒf[ƒ^‚Ö‚ÌƒIƒtƒZƒbƒg</t>
  </si>
  <si>
    <t xml:space="preserve"> 940     static const uint32_t ul_ChkInheritClass;                   // Šî–{ƒNƒ‰ƒXNVDC_Struct”»’è—p‚h‚c</t>
  </si>
  <si>
    <t xml:space="preserve"> 952     //ŠT—v@@FŒxƒJƒEƒ“ƒ^‚ÌŽæ“¾</t>
  </si>
  <si>
    <t xml:space="preserve"> 953     uint32_t get(</t>
  </si>
  <si>
    <t xml:space="preserve"> 954         TYPE_WarningCnt e_WarningCnt ); // ŒxƒJƒEƒ“ƒ^Ží•Ê</t>
  </si>
  <si>
    <t xml:space="preserve"> 956     //ŠT—v@@FŒxƒJƒEƒ“ƒ^‚ÌÝ’è</t>
  </si>
  <si>
    <t xml:space="preserve"> 957     virtual void set(</t>
  </si>
  <si>
    <t xml:space="preserve"> 958         TYPE_WarningCnt e_WarningCnt,   // ŒxƒJƒEƒ“ƒ^Ží•Ê</t>
  </si>
  <si>
    <t xml:space="preserve"> 959         uint32_t ul_Count );                // ƒJƒEƒ“ƒ^’l</t>
  </si>
  <si>
    <t xml:space="preserve"> 961     //ŠT—v@@FŒxƒJƒEƒ“ƒ^‚Ì‰ÁŽZ</t>
  </si>
  <si>
    <t xml:space="preserve"> 962     void inc(</t>
  </si>
  <si>
    <t xml:space="preserve"> 963         TYPE_WarningCnt e_WarningCnt,   // ŒxƒJƒEƒ“ƒ^Ží•Ê</t>
  </si>
  <si>
    <t xml:space="preserve"> 964         uint32_t ul_Add = 1 );      // ‰ÁŽZ’l</t>
  </si>
  <si>
    <t xml:space="preserve"> 976 private:</t>
  </si>
  <si>
    <t xml:space="preserve"> 979     NVDS_WarningCnt* ps_WarningCnt;     // –{ƒNƒ‰ƒX‚ªŽQÆ‚·‚éƒf[ƒ^‚ðŠi”[‚·‚é\‘¢‘Ì</t>
  </si>
  <si>
    <t xml:space="preserve"> 980     LIBC_List&lt;APIC_WarningCntObserver&gt; pc_List;                 // ƒIƒuƒU[ƒo[ƒŠƒXƒg</t>
  </si>
  <si>
    <t xml:space="preserve"> 982     //ŠT—v@@Fƒf[ƒ^•Ï‰»’Ê’m</t>
  </si>
  <si>
    <t xml:space="preserve"> 983     void dataChanged();</t>
  </si>
  <si>
    <t xml:space="preserve"> 984     //ŠT—v@@FŠg’£—Ìˆæ‚Ö‚ÌU‚è•ª‚¯‚Ì”»’f.</t>
  </si>
  <si>
    <r>
      <t xml:space="preserve"> 985     Bool </t>
    </r>
    <r>
      <rPr>
        <b/>
        <sz val="11"/>
        <color theme="1"/>
        <rFont val="Calibri"/>
        <family val="2"/>
        <scheme val="minor"/>
      </rPr>
      <t>sendWarningCnt2(</t>
    </r>
    <r>
      <rPr>
        <sz val="11"/>
        <color theme="1"/>
        <rFont val="Calibri"/>
        <family val="2"/>
        <charset val="128"/>
        <scheme val="minor"/>
      </rPr>
      <t xml:space="preserve"> TYPE_WarningCnt e_WarningCnt );</t>
    </r>
  </si>
  <si>
    <t xml:space="preserve"> 986 };</t>
  </si>
  <si>
    <t xml:space="preserve"> 3757 Bool NVDC_WarningCnt::sendWarningCnt2( TYPE_WarningCnt e_WarningCnt )</t>
  </si>
  <si>
    <t xml:space="preserve"> 3758 {</t>
  </si>
  <si>
    <t xml:space="preserve"> 3759     Bool b_Ret = False;</t>
  </si>
  <si>
    <t xml:space="preserve"> 3760     // Šg’£—Ìˆæ‚Ö‚ÌU‚è•ª‚¯‚Ì‘ÎÛ‚È‚ç.</t>
  </si>
  <si>
    <r>
      <t xml:space="preserve"> 3761     if( </t>
    </r>
    <r>
      <rPr>
        <b/>
        <sz val="11"/>
        <color theme="1"/>
        <rFont val="Calibri"/>
        <family val="2"/>
        <scheme val="minor"/>
      </rPr>
      <t>(NVDD_MAX_WarningCntSize</t>
    </r>
    <r>
      <rPr>
        <sz val="11"/>
        <color theme="1"/>
        <rFont val="Calibri"/>
        <family val="2"/>
        <charset val="128"/>
        <scheme val="minor"/>
      </rPr>
      <t xml:space="preserve"> &lt;= e_WarningCnt ) &amp;&amp; ( </t>
    </r>
    <r>
      <rPr>
        <b/>
        <sz val="11"/>
        <color theme="1"/>
        <rFont val="Calibri"/>
        <family val="2"/>
        <scheme val="minor"/>
      </rPr>
      <t>TYPE_WarningCntSize</t>
    </r>
    <r>
      <rPr>
        <sz val="11"/>
        <color theme="1"/>
        <rFont val="Calibri"/>
        <family val="2"/>
        <charset val="128"/>
        <scheme val="minor"/>
      </rPr>
      <t xml:space="preserve"> &gt; e_WarningCnt) ){</t>
    </r>
  </si>
  <si>
    <t xml:space="preserve"> 3762         b_Ret = True;</t>
  </si>
  <si>
    <t xml:space="preserve"> 3763     }</t>
  </si>
  <si>
    <t xml:space="preserve"> 3764     return b_Ret;</t>
  </si>
  <si>
    <t xml:space="preserve"> 3765 }</t>
  </si>
  <si>
    <t>mfp/system/nvd/nvdZeus/NVDC_CounterZeus.h</t>
  </si>
  <si>
    <t>Couter Setting</t>
  </si>
  <si>
    <t>mfp/system/nvd/nvdZeus/APIC_CounterZeus.h</t>
  </si>
  <si>
    <t>570     static const int32_t TYPE_WarningCnt_ADFPaperSizeUnmatch =      42; // ADFŒ´eƒTƒCƒY•sˆê’v.</t>
  </si>
  <si>
    <t>571     static const int32_t TYPE_WarningCnt_MultiFeedDetect =          43; // d‘—ŒŸ’m.</t>
  </si>
  <si>
    <t xml:space="preserve"> 3656 void NVDC_WarningCnt::inc(</t>
  </si>
  <si>
    <t xml:space="preserve"> 3657     TYPE_WarningCnt e_WarningCnt,   // ŒxƒJƒEƒ“ƒ^Ží•Ê</t>
  </si>
  <si>
    <t xml:space="preserve"> 3658     uint32_t ul_Add )       // ‰ÁŽZ’l</t>
  </si>
  <si>
    <t xml:space="preserve"> 3659 {</t>
  </si>
  <si>
    <t xml:space="preserve"> 3671     if(True == sendWarningCnt2(e_WarningCnt)){</t>
  </si>
  <si>
    <t xml:space="preserve"> 3672         NVDC_WarningCnt2::newInstance()-&gt;inc(e_WarningCnt, ul_Add);</t>
  </si>
  <si>
    <t xml:space="preserve"> 3673     }else{</t>
  </si>
  <si>
    <t xml:space="preserve"> 3674         ps_WarningCnt-&gt;ul_WarningCnt[ static_cast&lt;uchar&gt;(e_WarningCnt) ] += ul_Add;     // ŒxƒJƒEƒ“ƒ^.</t>
  </si>
  <si>
    <t xml:space="preserve"> 3676         // ‚m‚u‚q‚`‚l‚Éƒf[ƒ^‘‚«ž‚Ý.</t>
  </si>
  <si>
    <t xml:space="preserve"> 3677         WriteData( sizeof ( ps_WarningCnt-&gt;ul_WarningCnt[0] ) * static_cast&lt;uchar&gt;(e_WarningCnt), &amp;(ps_WarningCnt-&gt;ul_WarningCnt[ static_cast&lt;uchar&gt;(e_WarningCnt) ]), sizeof(               ps_WarningCnt-&gt;ul_WarningCnt[ static_cast&lt;uchar&gt;(e_WarningCnt) ] ) );</t>
  </si>
  <si>
    <t xml:space="preserve"> 3678     }</t>
  </si>
  <si>
    <t xml:space="preserve"> 3679     dataChanged();  // ƒf[ƒ^•Ï‰»’Ê’m</t>
  </si>
  <si>
    <t xml:space="preserve"> 3635 {</t>
  </si>
  <si>
    <t xml:space="preserve"> 3613 uint32_t NVDC_WarningCnt::get(</t>
  </si>
  <si>
    <t xml:space="preserve"> 3614     TYPE_WarningCnt e_WarningCnt )  // ŒxƒJƒEƒ“ƒ^Ží•Ê</t>
  </si>
  <si>
    <t xml:space="preserve"> 3615 {</t>
  </si>
  <si>
    <r>
      <t xml:space="preserve">68 static const int32_t    </t>
    </r>
    <r>
      <rPr>
        <b/>
        <sz val="11"/>
        <rFont val="Calibri"/>
        <family val="2"/>
        <charset val="128"/>
        <scheme val="minor"/>
      </rPr>
      <t>NVDD_MAX_WarningCntSize</t>
    </r>
    <r>
      <rPr>
        <sz val="11"/>
        <rFont val="Calibri"/>
        <family val="2"/>
        <charset val="128"/>
        <scheme val="minor"/>
      </rPr>
      <t xml:space="preserve"> = ( 31 + 1 );</t>
    </r>
  </si>
  <si>
    <r>
      <t xml:space="preserve">71 static const int32_t    </t>
    </r>
    <r>
      <rPr>
        <b/>
        <sz val="11"/>
        <rFont val="Calibri"/>
        <family val="2"/>
        <scheme val="minor"/>
      </rPr>
      <t>NVDD_MAX_WarningCntSize2</t>
    </r>
    <r>
      <rPr>
        <sz val="11"/>
        <rFont val="Calibri"/>
        <family val="2"/>
        <charset val="128"/>
        <scheme val="minor"/>
      </rPr>
      <t xml:space="preserve"> = ( 10 + 46 );</t>
    </r>
  </si>
  <si>
    <t xml:space="preserve"> 989 {</t>
  </si>
  <si>
    <t xml:space="preserve"> 991 };</t>
  </si>
  <si>
    <r>
      <t xml:space="preserve"> 988 struct </t>
    </r>
    <r>
      <rPr>
        <b/>
        <sz val="11"/>
        <color theme="1"/>
        <rFont val="Calibri"/>
        <family val="2"/>
        <scheme val="minor"/>
      </rPr>
      <t>NVDS_WarningCnt2</t>
    </r>
  </si>
  <si>
    <r>
      <t xml:space="preserve"> 990     uint32_t    ul_WarningCnt2[ </t>
    </r>
    <r>
      <rPr>
        <b/>
        <sz val="11"/>
        <color theme="1"/>
        <rFont val="Calibri"/>
        <family val="2"/>
        <scheme val="minor"/>
      </rPr>
      <t>NVDD_MAX_WarningCntSize2</t>
    </r>
    <r>
      <rPr>
        <sz val="11"/>
        <color theme="1"/>
        <rFont val="Calibri"/>
        <family val="2"/>
        <charset val="128"/>
        <scheme val="minor"/>
      </rPr>
      <t xml:space="preserve"> ];     // ŒxƒJƒEƒ“ƒ^2.</t>
    </r>
  </si>
  <si>
    <r>
      <t xml:space="preserve">573     static const int32_t </t>
    </r>
    <r>
      <rPr>
        <b/>
        <sz val="11"/>
        <color rgb="FFFF0000"/>
        <rFont val="Calibri"/>
        <family val="2"/>
        <charset val="128"/>
        <scheme val="minor"/>
      </rPr>
      <t>TYPE_WarningCntSize</t>
    </r>
    <r>
      <rPr>
        <sz val="11"/>
        <color rgb="FFFF0000"/>
        <rFont val="Calibri"/>
        <family val="2"/>
        <charset val="128"/>
        <scheme val="minor"/>
      </rPr>
      <t xml:space="preserve"> =                      44; // iƒTƒCƒYj.</t>
    </r>
  </si>
  <si>
    <t>mfp/rds/rdsc/RDS_ReadCommand.cpp</t>
  </si>
  <si>
    <t xml:space="preserve"> 5154             case 0x30 :     //d‘—ŒŸ’m.                                                 | 5150                 e_WarningCnt = TYPE_WarningCnt_ADFPaperSizeUnmatch;</t>
  </si>
  <si>
    <t xml:space="preserve"> 5155                 e_WarningCnt = TYPE_WarningCnt_MultiFeedDetect;                         | 5151                 break;</t>
  </si>
  <si>
    <t xml:space="preserve"> 5156                 break;                                                                  | 5152 // 2015/04/14 M.Adachi [MinervaSBK] ‹@Ší\¬•ÏX_No.15 END.</t>
  </si>
  <si>
    <t xml:space="preserve"> 5157 // 2015/05/13 ktakahashi [MinervaSBK] KRQ-94 END.                                       | 5153 // 2015/05/13 ktakahashi [MinervaSBK] KRQ-94 START.</t>
  </si>
  <si>
    <t xml:space="preserve"> 5158             default:        // ƒf[ƒ^‚ª–³‚¢(ƒRƒ}ƒ“ƒh•s³Aƒpƒ‰ƒ[ƒ^•s³).              | 5154             case 0x30 :     //d‘—ŒŸ’m.</t>
  </si>
  <si>
    <t xml:space="preserve"> 5159                 return RDSE_CMD_RESULT_ErrNoData;                                       | 5155                 e_WarningCnt = TYPE_WarningCnt_MultiFeedDetect;</t>
  </si>
  <si>
    <t xml:space="preserve"> 5160                 break;</t>
  </si>
  <si>
    <t xml:space="preserve">case 0x31: </t>
  </si>
  <si>
    <t xml:space="preserve"> 73076 void NVDC_RdsSetting::setRedundancyPartsRecovery( uchar uc_RedundancyPartsRecovery )</t>
  </si>
  <si>
    <t xml:space="preserve"> 73077 {</t>
  </si>
  <si>
    <t xml:space="preserve"> 73078     NVDC_RdsSettingZeusS::newInstance()-&gt;setRedundancyPartsRecovery( uc_RedundancyPartsRecovery );</t>
  </si>
  <si>
    <t xml:space="preserve"> 73079 }</t>
  </si>
  <si>
    <t>struct NVDS_RdsSettingZeusS</t>
  </si>
  <si>
    <t>{</t>
  </si>
  <si>
    <t>uchar</t>
  </si>
  <si>
    <t>uc_RedundancyPartsWarning;</t>
  </si>
  <si>
    <t>// 冗長化パーツ種別（警告通知用）.</t>
  </si>
  <si>
    <t>uc_RedundancyPartsRecovery;</t>
  </si>
  <si>
    <t>// 冗長化パーツ種別（警告解除通知用）.</t>
  </si>
  <si>
    <t>};</t>
  </si>
  <si>
    <t>class NVDC_RdsSettingZeusS : public NVDC_MediaAccessStruct</t>
  </si>
  <si>
    <t>public:</t>
  </si>
  <si>
    <t>static off_t ul_Offset;</t>
  </si>
  <si>
    <t>// ＮＶＲＡＭデータへのオフセット.</t>
  </si>
  <si>
    <t>static const uint32_t ul_ChkInheritClass;</t>
  </si>
  <si>
    <t>// 基本クラスNVDC_Struct判定用ＩＤ.</t>
  </si>
  <si>
    <t>//概要　　：冗長化パーツ種別（警告通知用） 設定/取得.</t>
  </si>
  <si>
    <t>virtual void setRedundancyPartsWarning( uchar uc_RedundancyPartsWarning );</t>
  </si>
  <si>
    <t>virtual uchar getRedundancyPartsWarning();</t>
  </si>
  <si>
    <t>//概要　　：冗長化パーツ種別（警告解除通知用） 設定/取得.</t>
  </si>
  <si>
    <t>virtual void setRedundancyPartsRecovery( uchar uc_RedundancyPartsRecovery );</t>
  </si>
  <si>
    <t>virtual uchar getRedundancyPartsRecovery();</t>
  </si>
  <si>
    <t>private:</t>
  </si>
  <si>
    <t>struct NVDS_RdsSettingZeusS*</t>
  </si>
  <si>
    <t>m_ps_RdsSettingZeusS;</t>
  </si>
  <si>
    <t>// 本クラスが参照するデータを格納する構造体.</t>
  </si>
  <si>
    <t xml:space="preserve"> 237 class NVDC_RdsSetting : public APIC_RdsSetting, public NVDC_MediaAccessStruct, public NVDC_AccessSettingData</t>
  </si>
  <si>
    <t xml:space="preserve"> 238 {</t>
  </si>
  <si>
    <t>1523     virtual void setRedundancyPartsRecovery( uchar uc_RedundancyPartsRecovery );</t>
  </si>
  <si>
    <t>1524     virtual uchar getRedundancyPartsRecovery();</t>
  </si>
  <si>
    <t xml:space="preserve"> 424 class APIC_RdsSetting</t>
  </si>
  <si>
    <t xml:space="preserve"> 425 {</t>
  </si>
  <si>
    <t xml:space="preserve"> 426 public:</t>
  </si>
  <si>
    <t>4110     virtual void setRedundancyPartsRecovery( uchar uc_RedundancyPartsRecovery ) = 0;</t>
  </si>
  <si>
    <t>Rds Setting</t>
  </si>
  <si>
    <t>set target-async 1</t>
  </si>
  <si>
    <t>set pagination off</t>
  </si>
  <si>
    <t>set non-stop on</t>
  </si>
  <si>
    <t>set sysroot</t>
  </si>
  <si>
    <t>Create a new terminal</t>
  </si>
  <si>
    <t>pidof apf000</t>
  </si>
  <si>
    <t xml:space="preserve">attach </t>
  </si>
  <si>
    <t>c&amp;</t>
  </si>
  <si>
    <t>Commands gdb:</t>
  </si>
  <si>
    <t>info trace</t>
  </si>
  <si>
    <t>display all tracepoints</t>
  </si>
  <si>
    <r>
      <t xml:space="preserve">(gdb) </t>
    </r>
    <r>
      <rPr>
        <b/>
        <sz val="10"/>
        <color rgb="FF000000"/>
        <rFont val="Arial Unicode MS"/>
        <family val="2"/>
      </rPr>
      <t>trace foo.c:121</t>
    </r>
    <r>
      <rPr>
        <sz val="10"/>
        <color rgb="FF000000"/>
        <rFont val="Arial Unicode MS"/>
        <family val="2"/>
      </rPr>
      <t xml:space="preserve">    // a source file and line number</t>
    </r>
  </si>
  <si>
    <r>
      <t xml:space="preserve">(gdb) </t>
    </r>
    <r>
      <rPr>
        <b/>
        <sz val="10"/>
        <color rgb="FF000000"/>
        <rFont val="Arial Unicode MS"/>
        <family val="2"/>
      </rPr>
      <t>trace +2</t>
    </r>
    <r>
      <rPr>
        <sz val="10"/>
        <color rgb="FF000000"/>
        <rFont val="Arial Unicode MS"/>
        <family val="2"/>
      </rPr>
      <t xml:space="preserve">           // 2 lines forward</t>
    </r>
  </si>
  <si>
    <r>
      <t xml:space="preserve">(gdb) </t>
    </r>
    <r>
      <rPr>
        <b/>
        <sz val="10"/>
        <color rgb="FF000000"/>
        <rFont val="Arial Unicode MS"/>
        <family val="2"/>
      </rPr>
      <t>trace my_function</t>
    </r>
    <r>
      <rPr>
        <sz val="10"/>
        <color rgb="FF000000"/>
        <rFont val="Arial Unicode MS"/>
        <family val="2"/>
      </rPr>
      <t xml:space="preserve">  // first source line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</si>
  <si>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*my_function</t>
    </r>
    <r>
      <rPr>
        <sz val="10"/>
        <color rgb="FF000000"/>
        <rFont val="Arial Unicode MS"/>
        <family val="2"/>
      </rPr>
      <t xml:space="preserve"> // EXACT start address of function</t>
    </r>
  </si>
  <si>
    <r>
      <t xml:space="preserve">(gdb) </t>
    </r>
    <r>
      <rPr>
        <b/>
        <sz val="10"/>
        <color rgb="FF000000"/>
        <rFont val="Arial Unicode MS"/>
        <family val="2"/>
      </rPr>
      <t>trace *0x2117c4</t>
    </r>
    <r>
      <rPr>
        <sz val="10"/>
        <color rgb="FF000000"/>
        <rFont val="Arial Unicode MS"/>
        <family val="2"/>
      </rPr>
      <t xml:space="preserve">    // an address</t>
    </r>
  </si>
  <si>
    <t>Create Tracepoints:</t>
  </si>
  <si>
    <r>
      <t>delete tracepoint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</si>
  <si>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t>Delete Tracepoints:</t>
  </si>
  <si>
    <t>Tracepoint Action Lists</t>
  </si>
  <si>
    <r>
      <t>actions [</t>
    </r>
    <r>
      <rPr>
        <i/>
        <sz val="14"/>
        <color rgb="FF000000"/>
        <rFont val="Courier New"/>
        <family val="3"/>
      </rPr>
      <t>num</t>
    </r>
    <r>
      <rPr>
        <sz val="14"/>
        <color rgb="FF000000"/>
        <rFont val="Courier New"/>
        <family val="3"/>
      </rPr>
      <t>]</t>
    </r>
  </si>
  <si>
    <r>
      <t>collect[/</t>
    </r>
    <r>
      <rPr>
        <i/>
        <sz val="14"/>
        <color rgb="FF000000"/>
        <rFont val="Courier New"/>
        <family val="3"/>
      </rPr>
      <t>mods</t>
    </r>
    <r>
      <rPr>
        <sz val="14"/>
        <color rgb="FF000000"/>
        <rFont val="Courier New"/>
        <family val="3"/>
      </rPr>
      <t>] </t>
    </r>
    <r>
      <rPr>
        <i/>
        <sz val="14"/>
        <color rgb="FF000000"/>
        <rFont val="Courier New"/>
        <family val="3"/>
      </rPr>
      <t>expr1</t>
    </r>
    <r>
      <rPr>
        <sz val="14"/>
        <color rgb="FF000000"/>
        <rFont val="Courier New"/>
        <family val="3"/>
      </rPr>
      <t>, </t>
    </r>
    <r>
      <rPr>
        <i/>
        <sz val="14"/>
        <color rgb="FF000000"/>
        <rFont val="Courier New"/>
        <family val="3"/>
      </rPr>
      <t>expr2</t>
    </r>
    <r>
      <rPr>
        <sz val="14"/>
        <color rgb="FF000000"/>
        <rFont val="Courier New"/>
        <family val="3"/>
      </rPr>
      <t>, …</t>
    </r>
  </si>
  <si>
    <t>$regs</t>
  </si>
  <si>
    <t>Collect all registers.</t>
  </si>
  <si>
    <t>$args</t>
  </si>
  <si>
    <t>Collect all function arguments.</t>
  </si>
  <si>
    <t>$locals</t>
  </si>
  <si>
    <t>Collect all local variables.</t>
  </si>
  <si>
    <t>$_ret</t>
  </si>
  <si>
    <t>Collect the return address. This is helpful if you want to see more of a backtrace.</t>
  </si>
  <si>
    <t>Starting and Stopping Trace Experiment</t>
  </si>
  <si>
    <t>tstart</t>
  </si>
  <si>
    <t>tstop</t>
  </si>
  <si>
    <t>tfind</t>
  </si>
  <si>
    <t>tdump</t>
  </si>
  <si>
    <t>Save and source a file name</t>
  </si>
  <si>
    <r>
      <t>source [-s] [-v] </t>
    </r>
    <r>
      <rPr>
        <i/>
        <sz val="14"/>
        <color rgb="FF000000"/>
        <rFont val="Courier New"/>
        <family val="3"/>
      </rPr>
      <t>filename</t>
    </r>
  </si>
  <si>
    <t>git branch --set-upstream-to=origin/Control_52 Control_52</t>
  </si>
  <si>
    <t>TagNo</t>
  </si>
  <si>
    <t>ClassID</t>
  </si>
  <si>
    <t>Modifie file:</t>
  </si>
  <si>
    <t>KM/application/divlib/client/Proxy/system/nvd/APIC_Setting_RdsSetting.h</t>
  </si>
  <si>
    <t>KM/application/divlib/client/Proxy/system/nvd/nvdDonau3/APIC_CounterDonau3.h</t>
  </si>
  <si>
    <t>KM/application/divlib/client/Proxy/system/nvd/nvdg/NVDC_NetworkSetting.cpp</t>
  </si>
  <si>
    <t>KM/application/divlib/client/Proxy/system/nvd/nvdg/NVDC_Setting_RdsSetting.h</t>
  </si>
  <si>
    <t>KM/application/divlib/server/Stub/ClassIDMethodID.h</t>
  </si>
  <si>
    <t>KM/application/divlib/server/Stub/include/stub_APIC_Setting.h</t>
  </si>
  <si>
    <t>KM/application/divlib/server/Stub/stub_APIC_Setting.cpp</t>
  </si>
  <si>
    <t>KM/application/mfp/system/nvd/APIC_Setting_RdsSetting.h</t>
  </si>
  <si>
    <t>KM/application/mfp/system/nvd/nvdVenusMLK/MediaMapFile</t>
  </si>
  <si>
    <t>KM/application/mfp/system/nvd/nvdVenusMLK/MediaMapFile.Nvram</t>
  </si>
  <si>
    <t>KM/application/mfp/system/nvd/nvdVenusMLK/MediaMapFile.Simulator</t>
  </si>
  <si>
    <t>KM/application/mfp/system/nvd/nvdVenusMLK/MediaMapFile.Zeus</t>
  </si>
  <si>
    <t>KM/application/mfp/system/nvd/nvdZeus/APIC_CounterZeus.h</t>
  </si>
  <si>
    <t>KM/application/mfp/system/nvd/nvdZeus/MediaMapFile</t>
  </si>
  <si>
    <t>KM/application/mfp/system/nvd/nvdZeus/MediaMapFile.Nvram</t>
  </si>
  <si>
    <t>KM/application/mfp/system/nvd/nvdZeus/MediaMapFile.Simulator</t>
  </si>
  <si>
    <t>KM/application/mfp/system/nvd/nvdg/NVDC_ClassDefineTbl.h</t>
  </si>
  <si>
    <t>KM/application/mfp/system/nvd/nvdg/NVDC_NetworkSetting.cpp</t>
  </si>
  <si>
    <t>KM/application/mfp/system/nvd/nvdg/NVDC_Setting_RdsSetting.h</t>
  </si>
  <si>
    <t xml:space="preserve"> git reset --hard fbee9dd </t>
  </si>
  <si>
    <t>$(git rev-list ^master ${branch} | tail -n 1)</t>
  </si>
  <si>
    <t>get first commit of a branch</t>
  </si>
  <si>
    <t>save-tracepoints ~/work/info_traces.txt</t>
  </si>
  <si>
    <t>delete tracepoints</t>
  </si>
  <si>
    <t>chmod 755 /root/work/KM3/KM/application/mfp/oap/Python-3.3.1/build/lib.linux-x86_64-3.3</t>
  </si>
  <si>
    <t>SPI_Flash</t>
  </si>
  <si>
    <t>SSD_ShareMem</t>
  </si>
  <si>
    <t>SSD_DB_File</t>
  </si>
  <si>
    <t>NvRam</t>
  </si>
  <si>
    <t>Source code</t>
  </si>
  <si>
    <t>715 /* デバイスステータス判断用 */</t>
  </si>
  <si>
    <t>716 #define PCM_DEV_OK_STATUS                       "AdminMode"</t>
  </si>
  <si>
    <t>mfp/pcm/src/cgi/pcmCgiFunc_CSV_COMMON.h</t>
  </si>
  <si>
    <t>mfp/pcm/src/cgi/pcmCgiFunc_CSV_COMMON.c</t>
  </si>
  <si>
    <t xml:space="preserve"> 245 IMPORT VR_STATUS pcmCheckDeviceStatus</t>
  </si>
  <si>
    <t xml:space="preserve"> 246                 (char **pStatusErr, struct _HTMLReqData *reqData)</t>
  </si>
  <si>
    <t xml:space="preserve">git branch: </t>
  </si>
  <si>
    <t>RQ-475</t>
  </si>
  <si>
    <t>APIs:</t>
  </si>
  <si>
    <t>setIP_PMTU_Min</t>
  </si>
  <si>
    <t>getIP_PMTU_Min</t>
  </si>
  <si>
    <t>setIP_PMTUDiscover</t>
  </si>
  <si>
    <t>getIP_PMTUDiscover</t>
  </si>
  <si>
    <t>setIP_PMTU_Fixed</t>
  </si>
  <si>
    <t>getIP_PMTU_Fixed</t>
  </si>
  <si>
    <t>Comment</t>
  </si>
  <si>
    <t>// 2017/11/10 【RQ-475】 HIENG START.</t>
  </si>
  <si>
    <t>// 2017/11/10 【RQ-475】 HIENG END.</t>
  </si>
  <si>
    <t>UISEP__APIC_TcpIpSetting__setIP_PMTU_Min__84</t>
  </si>
  <si>
    <t>UISEP__APIC_TcpIpSetting__getIP_PMTU_Min__85</t>
  </si>
  <si>
    <t>UISEP__APIC_TcpIpSetting__setIP_PMTUDiscover__86</t>
  </si>
  <si>
    <t>UISEP__APIC_TcpIpSetting__getIP_PMTUDiscover__87</t>
  </si>
  <si>
    <t>UISEP__APIC_TcpIpSetting__setIP_PMTU_Fixed__88</t>
  </si>
  <si>
    <t>UISEP__APIC_TcpIpSetting__getIP_PMTU_Fixed__89</t>
  </si>
  <si>
    <t>call NVDC_TcpIpSetting::newInstance()-&gt;setIP_PMTU_Min(0)</t>
  </si>
  <si>
    <t>Implement on divlib</t>
  </si>
  <si>
    <t>Investigate Source code</t>
  </si>
  <si>
    <t>mfp/system/dcm/adminsetting/DCMC_TempDataAdminSetting.cpp</t>
  </si>
  <si>
    <t>11010 void DBG_DCM_AdminLoginMode(uint32_t ul_AdminLoginMode)</t>
  </si>
  <si>
    <t>mfp/system/sys/APIC_SystemStatus.h</t>
  </si>
  <si>
    <t xml:space="preserve"> 216 typedef enum{</t>
  </si>
  <si>
    <t xml:space="preserve"> 217     TYPE_AdminLoginModeNon = 0,         //管理者ログインなし.</t>
  </si>
  <si>
    <t xml:space="preserve"> 218     TYPE_AdminLoginModePanel,           //パネルからの管理者ログイン.</t>
  </si>
  <si>
    <t xml:space="preserve"> 219     TYPE_AdminLoginModePSWC,            //PSWCからの管理者ログイン.</t>
  </si>
  <si>
    <t xml:space="preserve"> 220     TYPE_AdminLoginModeInternalApp,     //IntAppからの管理者ログイン.</t>
  </si>
  <si>
    <t xml:space="preserve"> 221     TYPE_AdminLoginModeOther,           //上記以外からの管理者ログイン.</t>
  </si>
  <si>
    <t xml:space="preserve"> 222 } TYPE_AdminLoginMode;</t>
  </si>
  <si>
    <t>mfp/system/nvd/nvdg/NVDC_FactoryReset.cpp</t>
  </si>
  <si>
    <t>3556     if(  (e_SystemType == TYPE_SystemType_US) ||</t>
  </si>
  <si>
    <t>3557         ((e_SystemType == TYPE_SystemType_EU) &amp;&amp; (e_SubSystemType == TYPE_SubSystemType6)) ){</t>
  </si>
  <si>
    <t>3558         /* マーケティング仕向けが米国 or Others5:韓国の場合 */</t>
  </si>
  <si>
    <t>3559         /* ソフトディップスイッチ:自動更新用中継サーバー機能:使用しない。 */</t>
  </si>
  <si>
    <t>3560         APIC_SoftDipSw::newInstance()-&gt;setSoftDipSwBitForPanelSpecNo(162,0,False);</t>
  </si>
  <si>
    <t>3561     }else{</t>
  </si>
  <si>
    <t>3562         /* マーケティング仕向けが使用しない or Others5:韓国 以外の場合 */</t>
  </si>
  <si>
    <t>3563         /* ソフトディップスイッチ:自動更新用中継サーバー機能:使用する。 */</t>
  </si>
  <si>
    <t>3564         APIC_SoftDipSw::newInstance()-&gt;setSoftDipSwBitForPanelSpecNo(162,0,True);</t>
  </si>
  <si>
    <t>3565     }</t>
  </si>
  <si>
    <t>5GHz</t>
  </si>
  <si>
    <t>mfp/system/nvd/APIC_Setting_INS.h</t>
  </si>
  <si>
    <t xml:space="preserve"> 667 // 2017/04/13【1019797】制御構成変更_No.64 5GHz無効化 日立 辻 Start.</t>
  </si>
  <si>
    <t xml:space="preserve"> 668 //  { {   69,      2 }, {   80,    4 }, {   93,    6 }, { 0xff, 0xff }, { 0xff, 0xff }, { 0xff, 0xff }, { 0xff, 0xff }, { 0xff, 0xff }, },  // DipSW162(パネル用スイッチNo.).</t>
  </si>
  <si>
    <t xml:space="preserve"> 670 // 2017/04/13【1019797】制御構成変更_No.64 5GHz無効化 日立 辻 End.</t>
  </si>
  <si>
    <t>mfp/system/nvd/APIC_Setting_MachineSetting.h</t>
  </si>
  <si>
    <t xml:space="preserve">  64 typedef char TYPE_CountryCode;          ///&lt; カントリーコード</t>
  </si>
  <si>
    <t xml:space="preserve">  65     static const char TYPE_CountryCode_US =     0;  ///&lt; アメリカ</t>
  </si>
  <si>
    <t xml:space="preserve">  66     static const char TYPE_CountryCode_CA =     1;  ///&lt; カナダ</t>
  </si>
  <si>
    <t xml:space="preserve">  67     static const char TYPE_CountryCode_JP =     2;  ///&lt; 日本</t>
  </si>
  <si>
    <t xml:space="preserve">  68     static const char TYPE_CountryCode_AU =     3;  ///&lt; オーストラリア</t>
  </si>
  <si>
    <t xml:space="preserve">  69     static const char TYPE_CountryCode_NZ =     4;  ///&lt; ニュージーランド</t>
  </si>
  <si>
    <t xml:space="preserve">  70     static const char TYPE_CountryCode_EU =     5;  ///&lt; ヨーロッパ</t>
  </si>
  <si>
    <t xml:space="preserve">  71     static const char TYPE_CountryCode_GE =     6;  ///&lt; ドイツ</t>
  </si>
  <si>
    <t xml:space="preserve">  72     static const char TYPE_CountryCode_GB =     7;  ///&lt; イギリス</t>
  </si>
  <si>
    <t xml:space="preserve">  73     static const char TYPE_CountryCode_FR =     8;  ///&lt; フランス</t>
  </si>
  <si>
    <t xml:space="preserve">  74     static const char TYPE_CountryCode_CH =     9;  ///&lt; スイス</t>
  </si>
  <si>
    <t xml:space="preserve">  75     static const char TYPE_CountryCode_NL =     10; ///&lt; オランダ</t>
  </si>
  <si>
    <t xml:space="preserve">  76     static const char TYPE_CountryCode_BE =     11; ///&lt; ベルギー</t>
  </si>
  <si>
    <t xml:space="preserve">  77     static const char TYPE_CountryCode_AT =     12; ///&lt; オーストリア</t>
  </si>
  <si>
    <t xml:space="preserve">  78     static const char TYPE_CountryCode_NO =     13; ///&lt; ノルウェー</t>
  </si>
  <si>
    <t xml:space="preserve">  79     static const char TYPE_CountryCode_SE =     14; ///&lt; スウェーデン</t>
  </si>
  <si>
    <t xml:space="preserve">  80     static const char TYPE_CountryCode_FI =     15; ///&lt; フィンランド</t>
  </si>
  <si>
    <t xml:space="preserve">  81     static const char TYPE_CountryCode_IE =     16; ///&lt; アイルランド</t>
  </si>
  <si>
    <t xml:space="preserve">  82     static const char TYPE_CountryCode_DK =     17; ///&lt; デンマーク</t>
  </si>
  <si>
    <t xml:space="preserve">  83     static const char TYPE_CountryCode_IT =     18; ///&lt; イタリア</t>
  </si>
  <si>
    <t xml:space="preserve">  84     static const char TYPE_CountryCode_ES =     19; ///&lt; スペイン</t>
  </si>
  <si>
    <t xml:space="preserve">  85     static const char TYPE_CountryCode_PT =     20; ///&lt; ポルトガル</t>
  </si>
  <si>
    <t xml:space="preserve">  86     static const char TYPE_CountryCode_PL =     21; ///&lt; ポーランド</t>
  </si>
  <si>
    <t>mfp/system/nvd/nvdg/NVDC_Setting.cpp</t>
  </si>
  <si>
    <t xml:space="preserve"> 10953 // 2017/04/14【IT5_4.0】制御構成変更_No.64_欧州無線規格指令対応 日立 辻 ADD Start.</t>
  </si>
  <si>
    <t xml:space="preserve"> 10954         // 欧州仕向けの場合は無線チャンネル設定の5GHzを使用不可(0x1)とする.</t>
  </si>
  <si>
    <t xml:space="preserve"> 10955         if ( ( TYPE_CountryCode_GE &lt;= uc_WirelessLanCountryCodeBuf ) &amp;&amp; ( TYPE_CountryCode_PL &gt;= uc_WirelessLanCountryCodeBuf ) ||</t>
  </si>
  <si>
    <t xml:space="preserve"> 10956              ( TYPE_CountryCode_GR &lt;= uc_WirelessLanCountryCodeBuf ) &amp;&amp; ( TYPE_CountryCode_CZ &gt;= uc_WirelessLanCountryCodeBuf ) ) {</t>
  </si>
  <si>
    <t xml:space="preserve"> 10957             NVDC_SoftDipSw::newInstance()-&gt;setSoftDipSwBit( 130, 1, True );</t>
  </si>
  <si>
    <t xml:space="preserve"> 10958         }</t>
  </si>
  <si>
    <t xml:space="preserve"> 10959         else {</t>
  </si>
  <si>
    <t xml:space="preserve"> 10960             NVDC_SoftDipSw::newInstance()-&gt;setSoftDipSwBit( 130, 1, False );</t>
  </si>
  <si>
    <t xml:space="preserve"> 10961         }</t>
  </si>
  <si>
    <t xml:space="preserve"> 10962 // 2017/04/14【IT5_4.0】制御構成変更_No.64_欧州無線規格指令対応 日立 辻 ADD End.</t>
  </si>
  <si>
    <r>
      <t xml:space="preserve"> 669     { {   69,      2 }, {   80,    4 }, {   93,    6 }, </t>
    </r>
    <r>
      <rPr>
        <b/>
        <sz val="11"/>
        <color rgb="FFFF0000"/>
        <rFont val="Calibri"/>
        <family val="2"/>
        <scheme val="minor"/>
      </rPr>
      <t>{  130,    1 }</t>
    </r>
    <r>
      <rPr>
        <sz val="11"/>
        <color rgb="FFFF000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</si>
  <si>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63253 void NVDC_SoftDipSw::setSoftDipSwBitForPanelSpecNo( const ushort us_SoftDipSwNo, const uchar uc_SoftDipSwBitNo, Bool  b_SoftDipSwDataOn )</t>
  </si>
  <si>
    <t>//set dipSw with byte and bit
Ex: vi tri byte 130 va bit 1</t>
  </si>
  <si>
    <t xml:space="preserve"> {  130,    1 }</t>
  </si>
  <si>
    <t>130: vi tri byte
1: vi tri bit( value: 0 or 1)</t>
  </si>
  <si>
    <t>62189 void NVDC_SoftDipSw::setSoftDipSwBit( const ushort us_SoftDipSwNo,
           const uchar uc_SoftDipSwBitNo,
           Bool  b_SoftDipSwDataOn )</t>
  </si>
  <si>
    <t>// set dipSw with SoftDipSwNo and bit'th 
EX Dipsw 162, vi tri thu 3</t>
  </si>
  <si>
    <r>
      <t xml:space="preserve"> 669     { {   69,      2 }, {   80,    4 }, {   93,    6 }, </t>
    </r>
    <r>
      <rPr>
        <b/>
        <sz val="11"/>
        <color rgb="FF7030A0"/>
        <rFont val="Calibri"/>
        <family val="2"/>
        <scheme val="minor"/>
      </rPr>
      <t>{  130,    1 }</t>
    </r>
    <r>
      <rPr>
        <sz val="11"/>
        <color rgb="FF7030A0"/>
        <rFont val="Calibri"/>
        <family val="2"/>
        <scheme val="minor"/>
      </rPr>
      <t>, { 0xff, 0xff }, { 0xff, 0xff }, { 0xff, 0xff }, { 0xff, 0xff }, },  // DipSW162(パネル用スイッチNo.).</t>
    </r>
  </si>
  <si>
    <t xml:space="preserve"> 88431     setApFreqBand(TYPE_ApFreqBand_2_4GHz);</t>
  </si>
  <si>
    <t xml:space="preserve"> 88364 int32_t NVDC_ExNetworkSetting::FactorySetup( TYPE_SystemType e_SystemType, time_t ul_Ticks )</t>
  </si>
  <si>
    <t xml:space="preserve"> 88430     //概要　　：無線アクセスポイント設定&gt;利用周波数帯.</t>
  </si>
  <si>
    <t xml:space="preserve"> 91971             setApFreqBand(TYPE_ApFreqBand_2_4GHz);            // 利用周波数帯.</t>
  </si>
  <si>
    <t xml:space="preserve"> 91901 Bool NVDC_ExNetworkSetting::delTKIPEncryptAlg()</t>
  </si>
  <si>
    <t>mfp/system/nvd/APIC_Setting_Network.h</t>
  </si>
  <si>
    <t xml:space="preserve">  597 typedef uchar TYPE_ApFreqBand;                                  ///&lt;    アクセスポイント周波数帯.</t>
  </si>
  <si>
    <t xml:space="preserve">  598     static const uchar TYPE_ApFreqBand_2_4GHz =                     0;      ///&lt;    2.4GHz.</t>
  </si>
  <si>
    <t xml:space="preserve">  599     static const uchar TYPE_ApFreqBand_5GHz =                       1;      ///&lt;    5GHz.</t>
  </si>
  <si>
    <t>git@192.168.106.23:/root/work/git/IT5_42_1.git</t>
  </si>
  <si>
    <t>Repo</t>
  </si>
  <si>
    <t>Branch</t>
  </si>
  <si>
    <t>master</t>
  </si>
  <si>
    <t>virtual void req_getSubFolder( TYPS_HostFolderInfo* ps_HostFolderInfo, void (*ans_getSubFolder)( TYPE_SmbError, long sl_NICFUM_Result ), TYPE_PKILoginMode e_PKILoginMode  = TYPE_PKILoginModeCard, TYPE_NetworkSpecific e_NetworkSpecific = TYPE_NetworkSpecific_NW1 );// 2017/11/14  RQ-686 HIENG.</t>
  </si>
  <si>
    <t>virtual void req_getSubFolder( TYPS_HostFolderInfo* ps_HostFolderInfo, void (*ans_getSubFolder)( TYPE_SmbError ), TYPE_PKILoginMode e_PKILoginMode  = TYPE_PKILoginModeCard, TYPE_NetworkSpecific e_NetworkSpecific = TYPE_NetworkSpecific_NW1 );// 2017/11/14  RQ-686 HIENG.</t>
  </si>
  <si>
    <t>set $host=(TYPS_HostFolderInfo*)1</t>
  </si>
  <si>
    <t>set $ans=(*ans_getSubFolder)( TYPE_SmbErrorOk )</t>
  </si>
  <si>
    <t>call NVDC_SmbBrowsing::newInstance()-&gt;req_getSubFolder(0, 0, 0, 0)</t>
  </si>
  <si>
    <t>void test_req_getSubFolder1(TYPE_NetworkSpecific e_NetworkSpecific )</t>
  </si>
  <si>
    <t xml:space="preserve">        TYPS_HostFolderInfo ps_ResourceInfo;</t>
  </si>
  <si>
    <t xml:space="preserve">        void (*ans_getSubFolder)( TYPE_SmbError, long sl_NICFUM_Result );</t>
  </si>
  <si>
    <t xml:space="preserve">        ans_getSubFolder = &amp;callback_test1;</t>
  </si>
  <si>
    <t xml:space="preserve">        NVDC_SmbBrowsing::newInstance()-&gt;req_getSubFolder(&amp;ps_ResourceInfo, ans_getSubFolder, 0, e_NetworkSpecific);</t>
  </si>
  <si>
    <t>}</t>
  </si>
  <si>
    <t>void test_req_getSubFolder2(TYPE_NetworkSpecific e_NetworkSpecific )</t>
  </si>
  <si>
    <t xml:space="preserve">        void (*ans_getSubFolder)( TYPE_SmbError );</t>
  </si>
  <si>
    <t xml:space="preserve">        ans_getSubFolder = &amp;callback_test2;</t>
  </si>
  <si>
    <r>
      <t>(</t>
    </r>
    <r>
      <rPr>
        <sz val="10"/>
        <color rgb="FF242729"/>
        <rFont val="Consolas"/>
        <family val="3"/>
      </rPr>
      <t>*(int *)0 = 1</t>
    </r>
    <r>
      <rPr>
        <sz val="11"/>
        <color rgb="FF242729"/>
        <rFont val="Arial"/>
        <family val="2"/>
      </rPr>
      <t>)</t>
    </r>
  </si>
  <si>
    <t>Unit Test</t>
  </si>
  <si>
    <t xml:space="preserve">    ・Item, that can change setting value in/by state of administrator login during job execution, is specified/indicated by 3 patterns below.</t>
  </si>
  <si>
    <t xml:space="preserve">        A pattern: Change setting immediately.</t>
  </si>
  <si>
    <t xml:space="preserve">        B pattern: Change setting value after ending job by/at administrator logout state.</t>
  </si>
  <si>
    <t xml:space="preserve">        C pattern: Prohibit setting operation by PSWC side.(Control of non-volatile data is same as A pattern.)</t>
  </si>
  <si>
    <r>
      <t xml:space="preserve">    </t>
    </r>
    <r>
      <rPr>
        <sz val="11"/>
        <color theme="1"/>
        <rFont val="Calibri"/>
        <family val="2"/>
      </rPr>
      <t xml:space="preserve">・For overview of test procedure, check validity of operation by 6 procedures below. </t>
    </r>
    <r>
      <rPr>
        <b/>
        <sz val="11"/>
        <color theme="1"/>
        <rFont val="Calibri"/>
        <family val="2"/>
      </rPr>
      <t>(Below procedure is point of view focusing on B pattern.)</t>
    </r>
  </si>
  <si>
    <t xml:space="preserve">    Procedure 1)Check the first setting data state.</t>
  </si>
  <si>
    <t xml:space="preserve">    -&gt;  DBG_DCM_AdminLoginMode 0</t>
  </si>
  <si>
    <t xml:space="preserve">    -&gt;  DBG_GET_XXXXXXXX                                    (Check current setting value.)</t>
  </si>
  <si>
    <t xml:space="preserve">    Procedure 2)Execute setting value change in administrator login state.</t>
  </si>
  <si>
    <t xml:space="preserve">    -&gt;  DBG_DCM_AdminLoginMode 2                            (Set state 「PSWCからの管理者ログイン」(Administrator login from PSWC).)</t>
  </si>
  <si>
    <t xml:space="preserve">    -&gt;  DBG_SET_XXXXXXXX                                    (Change setting value.)</t>
  </si>
  <si>
    <t xml:space="preserve">    -&gt;  DBG_GET_XXXXXXXX                                    (Check value after changing.)</t>
  </si>
  <si>
    <t xml:space="preserve">    -&gt;  DBG_DCM_Dump_UnreflectionTempData                   (Dump unreflected setting value ID and setting value.)</t>
  </si>
  <si>
    <t xml:space="preserve">                                                            ☆:Make sure that unreflected setting value ID and setting value are outputted.</t>
  </si>
  <si>
    <t xml:space="preserve">    Procedure 3)Chech setting value by using each newInstance()|newInstanceAdmin().</t>
  </si>
  <si>
    <t xml:space="preserve">    -&gt;  DBG_GET_XXXXXXXX 1                                  (Check setting value via newInstance())</t>
  </si>
  <si>
    <t xml:space="preserve">    -&gt;  DBG_GET_XXXXXXXX 2                                  (Check setting value via newInstanceAdmin().)</t>
  </si>
  <si>
    <t xml:space="preserve">                                                            ☆:Make sure that setting value is different via each newInstance()|newInstanceAdmin().</t>
  </si>
  <si>
    <t xml:space="preserve">    Procedure 4)Discard setting value change by executing initialization.</t>
  </si>
  <si>
    <t xml:space="preserve">    -&gt;  DBG_DCM_AdminLoginMode 0                            (Set state「管理者ログインなし」(No administrator login).)</t>
  </si>
  <si>
    <t xml:space="preserve">    -&gt;  DBG_INIT_XXXXXXXX                                   (Initialize setting value:Execute FactorySetup().)</t>
  </si>
  <si>
    <t xml:space="preserve">                                                            ☆:Make sure that unreflected setting value ID is NOT existing.</t>
  </si>
  <si>
    <t xml:space="preserve">    Procedure 5)Check setting value after discarding.</t>
  </si>
  <si>
    <t xml:space="preserve">    -&gt;  DBG_GET_XXXXXXXX 1                                  (Check setting value via newInstance().)</t>
  </si>
  <si>
    <t xml:space="preserve">                                                            ☆:Make sure that setting value is the same via each newInstance()|newInstanceAdmin().</t>
  </si>
  <si>
    <t xml:space="preserve">    Procedure 6)Make sure that setting value change is executed after job ends.</t>
  </si>
  <si>
    <t xml:space="preserve">    ◇  Execute such as copy operation(Job ends)</t>
  </si>
  <si>
    <t xml:space="preserve">                                                            ☆:Make sure that unreflected setting value ID is NOT existing, and setting value is changed.</t>
  </si>
  <si>
    <t>Reference: \\192.168.106.167\06_Output\05_Development\13_RQ571\01_Input\00_Reference\ジョブ実行中の管理者設定\ジョブ実行中の管理者設定に関する実装手順_20140731_ImplementationProcedureOfAdminSettingDuringJobExecution_20140731.xls</t>
  </si>
  <si>
    <t>API</t>
  </si>
  <si>
    <t>void setSslCertificateErrorBrowser(uchar ul_SslCertificateError)</t>
  </si>
  <si>
    <t>uchar getSslCertificateErrorBrowser()</t>
  </si>
  <si>
    <t>void setSslCertificateErrorIO(uchar ul_SslCertificateError)</t>
  </si>
  <si>
    <t>uchar getSslCertificateErrorIO()</t>
  </si>
  <si>
    <t>APIC_BrowserSetting</t>
  </si>
  <si>
    <t>DBG_DCM_INIT_SslCertificateError</t>
  </si>
  <si>
    <t>DBG_DCM_GET_SslCertificateError</t>
  </si>
  <si>
    <t>DBG_DCM_SET_SslCertificateError</t>
  </si>
  <si>
    <t>DBG_DCM_AdminLoginMode</t>
  </si>
  <si>
    <t>DBG_DCM_AdminLoginMode 0</t>
  </si>
  <si>
    <t>Check the first setting data state.</t>
  </si>
  <si>
    <t>During Admin logged in, execute setting value change.</t>
  </si>
  <si>
    <t>DBG_DCM_AdminLoginMode 2</t>
  </si>
  <si>
    <t>DBG_DCM_Dump_UnreflectionTempData</t>
  </si>
  <si>
    <t>Use each newInstance()|newInstanceAdmin() and confirm setting value.</t>
  </si>
  <si>
    <t>DBG_DCM_GET_SslCertificateError 1</t>
  </si>
  <si>
    <t>DBG_DCM_GET_SslCertificateError 2</t>
  </si>
  <si>
    <t>Perform initialization then discard setting value change.</t>
  </si>
  <si>
    <t>Confirm Setting value after discard.</t>
  </si>
  <si>
    <t>Confirm that Setting value change is executed after Job ends.</t>
  </si>
  <si>
    <t xml:space="preserve">    ※Execute Copy operation(Job end)</t>
  </si>
  <si>
    <t>#DBG# ---&gt;DBG_DCM_GET_SslCertificateError()</t>
  </si>
  <si>
    <t>#DBG# called APIC_BrowserSetting::newInstance()</t>
  </si>
  <si>
    <t>#DBG# &lt;---DBG_DCM_GET_SslCertificateError()</t>
  </si>
  <si>
    <t>---&gt;DBG_DCM_AdminLoginMode( ul_AdminLoginMode:0`4 )</t>
  </si>
  <si>
    <t>current AdminLoginMode:0</t>
  </si>
  <si>
    <t>&lt;---DBG_DCM_AdminLoginMode( ul_AdminLoginMode )</t>
  </si>
  <si>
    <t>#DBG# ---&gt;DBG_DCM_SET_SslCertificateError()</t>
  </si>
  <si>
    <t>#DBG# called APIC_BrowserSetting::newInstanceAdmin()</t>
  </si>
  <si>
    <t>#DBG# &lt;---DBG_DCM_SET_SslCertificateError()</t>
  </si>
  <si>
    <t>---&gt;DBG_DCM_Dump_UnreflectionTempData()</t>
  </si>
  <si>
    <t>TYPE_DcmAdminSetting_NVD_CertificateErrorBrowser:394, size:1</t>
  </si>
  <si>
    <t>OFFSET__  DATA____ ________ ________ ________  ASCII___________</t>
  </si>
  <si>
    <t>00000001  7F                                   .</t>
  </si>
  <si>
    <t>TYPE_DcmAdminSetting_NVD_CertificateErrorIO:395, size:1</t>
  </si>
  <si>
    <t>00000001  64                                   d</t>
  </si>
  <si>
    <t>&lt;---DBG_DCM_Dump_UnreflectionTempData()</t>
  </si>
  <si>
    <t>#DBG# ---&gt;DBG_DCM_INIT_SslCertificateError()</t>
  </si>
  <si>
    <t>#DBG# pc_BrowserSetting-&gt;factoryReset()</t>
  </si>
  <si>
    <t>#DBG# &lt;---DBG_DCM_INIT_SslCertificateError()</t>
  </si>
  <si>
    <t>APIC_UnreflectionTempData::newInstance()-&gt;getUnreflectionTempData() is empty!</t>
  </si>
  <si>
    <t>PASSED</t>
  </si>
  <si>
    <t>changed AdminLoginMode:2 PSWCからの管理者ログイン [一時保存領域対象]</t>
  </si>
  <si>
    <r>
      <t>#DBG# uc_SslErrorBrowser:</t>
    </r>
    <r>
      <rPr>
        <b/>
        <sz val="11"/>
        <color rgb="FF00B050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</si>
  <si>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00B050"/>
        <rFont val="Calibri"/>
        <family val="2"/>
        <scheme val="minor"/>
      </rPr>
      <t>76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</si>
  <si>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pc_BrowserSetting-&gt;setSslCertificateErrorBrowser(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>)</t>
    </r>
  </si>
  <si>
    <r>
      <t>#DBG# pc_BrowserSetting-&gt;setSslCertificateErrorIO(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>)</t>
    </r>
  </si>
  <si>
    <r>
      <t>#DBG# uc_SslErrorBrowser:</t>
    </r>
    <r>
      <rPr>
        <b/>
        <sz val="11"/>
        <color rgb="FFFF0000"/>
        <rFont val="Calibri"/>
        <family val="2"/>
        <scheme val="minor"/>
      </rPr>
      <t>127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</si>
  <si>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FF0000"/>
        <rFont val="Calibri"/>
        <family val="2"/>
        <scheme val="minor"/>
      </rPr>
      <t>100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</si>
  <si>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uc_SslErrorBrowser: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pc_BrowserSetting-&gt;getSslCertificateErrorBrowser()</t>
    </r>
  </si>
  <si>
    <r>
      <t>#DBG# uc_SslErrorIO:</t>
    </r>
    <r>
      <rPr>
        <b/>
        <sz val="11"/>
        <color rgb="FF7030A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= pc_BrowserSetting-&gt;getSslCertificateErrorIO()</t>
    </r>
  </si>
  <si>
    <r>
      <t>#DBG# uc_SslErrorIO:</t>
    </r>
    <r>
      <rPr>
        <b/>
        <sz val="11"/>
        <color rgb="FF7030A0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= pc_BrowserSetting-&gt;getSslCertificateErrorIO()</t>
    </r>
  </si>
  <si>
    <t>Default value</t>
  </si>
  <si>
    <t>uc_SslCertificateErrorBrowser</t>
  </si>
  <si>
    <t>uc_SslCertificateErrorIws</t>
  </si>
  <si>
    <t>Old value</t>
  </si>
  <si>
    <t>New value</t>
  </si>
  <si>
    <t>Note:</t>
  </si>
  <si>
    <t>Steps for UT</t>
  </si>
  <si>
    <t>UT Pattern B</t>
  </si>
  <si>
    <t>git@192.168.106.23:/root/work/git/IT6_Dev.git</t>
  </si>
  <si>
    <t>RQ_571</t>
  </si>
  <si>
    <t>Compiling-and-Injecting-Code</t>
  </si>
  <si>
    <t>set language c</t>
  </si>
  <si>
    <t>//compile with language c</t>
  </si>
  <si>
    <t>No.22</t>
  </si>
  <si>
    <t>Compile switch of Sparrow</t>
  </si>
  <si>
    <t>DEF_SparrowCus</t>
  </si>
  <si>
    <t>Modify source code</t>
  </si>
  <si>
    <t>mfp/system/sys/InternetISW/SYSC_IISWClient.h</t>
  </si>
  <si>
    <t xml:space="preserve"> 260 #elif defined( DEF_ZEUSSBK12_CUS ) || defined( DEF_ZEUSSBKX0_CUS )      // ZeusSBK(1/2/X/0).</t>
  </si>
  <si>
    <t xml:space="preserve"> 262 #define SYSD_IISWClient_Option_AudioFileName        "a9hjvo.tar"</t>
  </si>
  <si>
    <t xml:space="preserve"> 263 //#if defined( DEF_ZEUSS_ZX0_CUS )                                      // ZeusS_ZX0.</t>
  </si>
  <si>
    <t xml:space="preserve"> 264 #elif defined( DEF_ZEUSS_ZX0_CUS )                                      // ZeusS_ZX0.</t>
  </si>
  <si>
    <t xml:space="preserve"> 266 #define SYSD_IISWClient_Option_AudioFileName        "a79jvo.tar"</t>
  </si>
  <si>
    <t xml:space="preserve"> 261 // 2016/11/16 IT5_4.1 コンパイルスイッチ対応 日立柳澤 ADD End.</t>
  </si>
  <si>
    <t xml:space="preserve"> 265 // 2016/02/12 ZeusSBK コンパイルスイッチ対応 日立米川 End.</t>
  </si>
  <si>
    <t xml:space="preserve"> 307 #elif defined( DEF_ZEUSS_ZX0_CUS )                                      // ZeusS_ZX0.</t>
  </si>
  <si>
    <t xml:space="preserve"> 308 // 2016/02/12 ZeusSBK ƒRƒ“ƒpƒCƒ‹ƒXƒCƒbƒ`‘Î‰ž “ú—§•Äì End.</t>
  </si>
  <si>
    <t xml:space="preserve"> 309 #define SYSD_IISWClient_Option_AnimeFileName        "a79jan.tar"</t>
  </si>
  <si>
    <t xml:space="preserve"> 365 #elif defined(DEF_ZEUSSBK12_CUS)    // ZeusSBK(1/2).</t>
  </si>
  <si>
    <t xml:space="preserve"> 366 #define SYSD_IISWClient_Option_OEMDriverFileName    "bh368Series_OEM.bin"</t>
  </si>
  <si>
    <t xml:space="preserve"> 398 #if defined( DEF_ZEUSS_ZX0_CUS ) || defined( DEF_ICARUS_CUS ) || defined( DEF_ZEUSSBK12_CUS ) || defined( DEF_ZEUSSBKX0_CUS )</t>
  </si>
  <si>
    <t xml:space="preserve"> 400     #if !defined(SIMULATOR) &amp;&amp; !defined( DEF_IT5EMU3 ) &amp;&amp; defined( DEF_Helios_PF ) &amp;&amp; !defined( DEF_HELIOS_BASE_EMU ) &amp;&amp; !defined( DEF_ZEUSS_BASE_EMU )</t>
  </si>
  <si>
    <t xml:space="preserve"> 402     __DEBUG__LOG("call pic processing \n"); /*DEBUG*/</t>
  </si>
  <si>
    <t xml:space="preserve"> 403     setEnableToWrite();</t>
  </si>
  <si>
    <t xml:space="preserve"> 404     #endif // !defined( DEF_IT5EMU3 ) &amp;&amp; defined( DEF_Helios_PF )</t>
  </si>
  <si>
    <t xml:space="preserve"> 405 #endif</t>
  </si>
  <si>
    <t>No.23</t>
  </si>
  <si>
    <t>mfp/system/sys/TuningTool/SYSC_TuningTool.cpp</t>
  </si>
  <si>
    <t xml:space="preserve"> 399      /* 実機のみ かつ 設試のみ */</t>
  </si>
  <si>
    <t xml:space="preserve"> 401 // 2016/02/19 Icarus&amp;ZeusSBK コンパイルスイッチ対応 日立米川 End.</t>
  </si>
  <si>
    <t>TYPE_TuningCommandParseResult SYSC_TuningTool::writeEnable()</t>
  </si>
  <si>
    <t>TYPE_TuningCommandParseResult SYSC_TuningTool::writeDisable()</t>
  </si>
  <si>
    <t xml:space="preserve"> 447 #if defined( DEF_ZEUSS_ZX0_CUS ) || defined( DEF_ICARUS_CUS ) || defined( DEF_ZEUSSBK12_CUS ) || defined( DEF_ZEUSSBKX0_CUS )</t>
  </si>
  <si>
    <t xml:space="preserve"> 448      /* 実機のみ かつ 設試のみ */</t>
  </si>
  <si>
    <t xml:space="preserve"> 449     #if !defined(SIMULATOR) &amp;&amp; !defined( DEF_IT5EMU3 ) &amp;&amp; defined( DEF_Helios_PF ) &amp;&amp; !defined( DEF_HELIOS_BASE_EMU ) &amp;&amp; !defined( DEF_ZEUSS_BASE_EMU )</t>
  </si>
  <si>
    <t xml:space="preserve"> 450 // 2016/02/19 Icarus&amp;ZeusSBK コンパイルスイッチ対応 日立米川 End.</t>
  </si>
  <si>
    <t xml:space="preserve"> 451     __DEBUG__LOG("call pic processing \n"); /*DEBUG*/</t>
  </si>
  <si>
    <t xml:space="preserve"> 452     setDisableToWrite();</t>
  </si>
  <si>
    <t xml:space="preserve"> 453     #endif // !defined( DEF_IT5EMU3 ) &amp;&amp; defined( DEF_Helios_PF )</t>
  </si>
  <si>
    <t xml:space="preserve"> 454 #endif</t>
  </si>
  <si>
    <t>TYPE_TuningCommandParseResult SYSC_TuningTool::destinationPic(</t>
  </si>
  <si>
    <t xml:space="preserve"> 614 #if defined( DEF_ZEUSS_ZX0_CUS ) || defined( DEF_ICARUS_CUS ) || defined( DEF_ZEUSSBK12_CUS ) || defined( DEF_ZEUSSBKX0_CUS )</t>
  </si>
  <si>
    <t xml:space="preserve"> 615      /* 実機のみ かつ 設試のみ */</t>
  </si>
  <si>
    <t xml:space="preserve"> 616     #if !defined(SIMULATOR) &amp;&amp; !defined( DEF_IT5EMU3 ) &amp;&amp; defined( DEF_Helios_PF ) &amp;&amp; !defined( DEF_HELIOS_BASE_EMU ) &amp;&amp; !defined( DEF_ZEUSS_BASE_EMU )</t>
  </si>
  <si>
    <t xml:space="preserve"> 617 // 2016/02/19 Icarus&amp;ZeusSBK コンパイルスイッチ対応 日立米川 End.</t>
  </si>
  <si>
    <t xml:space="preserve"> 618     if( SYSE_HeaderParseResult_SetRegister == e_HeadRet ){</t>
  </si>
  <si>
    <t>1. enum</t>
  </si>
  <si>
    <t>Name</t>
  </si>
  <si>
    <t>meaning</t>
  </si>
  <si>
    <t>TYPE_NFCAarApp_PageScopeMobile</t>
  </si>
  <si>
    <t>PageScope Mobile</t>
  </si>
  <si>
    <t>TYPE_NFCAarApp_BizhubRemoteAccess</t>
  </si>
  <si>
    <t>bizhub Remote Access</t>
  </si>
  <si>
    <t>IT5_4.2</t>
  </si>
  <si>
    <t>IT6_1.0</t>
  </si>
  <si>
    <t>Konica Minolta Mobile Print</t>
  </si>
  <si>
    <t>TYPE_NFCAarApp_KonicaMinoltaMobilePrint</t>
  </si>
  <si>
    <t>2. Notes:</t>
  </si>
  <si>
    <t>IT5_4.2以前：PageScopeMobile</t>
  </si>
  <si>
    <t>IT6_1.0以降：Konica Minolta Mobile Print</t>
  </si>
  <si>
    <t>3. Modified source code</t>
  </si>
  <si>
    <t>mfp/system/nvd/APIC_Setting_Other.h</t>
  </si>
  <si>
    <t>5659 typedef uchar TYPE_NFCAarApp;</t>
  </si>
  <si>
    <t>5660     static const uchar TYPE_NFCAarApp_PageScopeMobile =         0;      ///&lt;    PageScope Mobile.</t>
  </si>
  <si>
    <t>5661     static const uchar TYPE_NFCAarApp_BizhubRemoteAccess =      1;      ///&lt;    bizhub Remote Access.</t>
  </si>
  <si>
    <t xml:space="preserve"> static const uchar TYPE_NFCAarApp_KonicaMinoltaMobilePrint =    0;  ///&lt;    Konica Minolta Mobile Print.</t>
  </si>
  <si>
    <t>mfp/system/nvd/nvdg/NVDC_Setting.cpp:94182:     if ( TYPE_NFCAarApp_PageScopeMobile == pc_NFCSetting-&gt;getAarApp() ) {</t>
  </si>
  <si>
    <t>mfp/system/nvd/nvdg/NVDC_Setting.cpp:95089:     if ( TYPE_NFCAarApp_PageScopeMobile == pc_NFCSetting-&gt;getAarApp() ) {</t>
  </si>
  <si>
    <t>mfp/system/nvd/nvdg/NVDC_Setting.cpp:95135:     if ( TYPE_NFCAarApp_PageScopeMobile == pc_NFCSetting-&gt;getAarApp() ) {</t>
  </si>
  <si>
    <t>mfp/system/nvd/nvdg/NVDC_Setting.cpp:95238:     TYPE_NFCAarApp e_AarApp = TYPE_NFCAarApp_PageScopeMobile;</t>
  </si>
  <si>
    <t>mfp/system/nvd/nvdg/NVDC_DebugAPI.cpp:61401:            if ( TYPE_NFCAarApp_PageScopeMobile == pc_NFCSetting-&gt;getAarApp() ) {</t>
  </si>
  <si>
    <t>mfp/system/nvd/nvdg/NVDC_FactoryReset.cpp:2905:         APIC_NFCSetting::newInstance()-&gt;setAarApp(TYPE_NFCAarApp_PageScopeMobile);</t>
  </si>
  <si>
    <t>mfp/system/lst/lstc/LSTC_ListRasterizerLibraryUserChoiceColor.cpp:18840:                { TYPE_NFCAarApp_PageScopeMobile        ,       s_KEYAdminPageScopeMobilesSetting               },      // PageScope Mobile.</t>
  </si>
  <si>
    <t>mfp/system/lst/lstc/LSTC_ListRasterizerLibraryUserChoiceColor.h:1629:           ///     \par    備考：True(TYPE_NFCAarApp_BizhubRemoteAccess):使用する  \n      False(TYPE_NFCAarApp_PageScopeMobile):使用しない.</t>
  </si>
  <si>
    <t>mfp/rds/rdsg/RDS_XmlIdAdministrator.cpp:34039:  // TYPE_NFCAarApp_PageScopeMobile:PageScope Mobile(1),TYPE_NFCAarApp_BizhubRemoteAccess:bizhub Remote Access(2).</t>
  </si>
  <si>
    <t>mfp/rds/rdsg/RDS_XmlIdAdministrator.cpp:34045:    case TYPE_NFCAarApp_PageScopeMobile:</t>
  </si>
  <si>
    <t>mfp/oap/src/client_service/OAP_CNV_enumconvtable.cpp:6157:      {       OAPE_AarStartingApp_PageScopeMobile,                    TYPE_NFCAarApp_PageScopeMobile          },</t>
  </si>
  <si>
    <t>mfp/panel/pcgadm/pcgadm_CLCD/pcgadmin5_CLCD.h:10793:            : PAdminSysContactSet( partsTable, partsNumber, isNoWarningGamen ),m_e_AarApp( TYPE_NFCAarApp_PageScopeMobile ) {}</t>
  </si>
  <si>
    <t>mfp/panel/pcgadm/pcgadm_CLCD/pcgadmin5_CLCD.cpp:52776:          case TYPE_NFCAarApp_PageScopeMobile:    ss_select = 0; break;</t>
  </si>
  <si>
    <t>mfp/panel/pcgadm/pcgadm_CLCD/pcgadmin5_CLCD.cpp:52795:                  m_e_AarApp = TYPE_NFCAarApp_PageScopeMobile;</t>
  </si>
  <si>
    <t>divlib/client/Proxy/system/nvd/APIC_Setting_Other.h:536:        #define TYPE_NFCAarApp_PageScopeMobile                  0               ///&lt;    PageScope Mobile.</t>
  </si>
  <si>
    <t>divlib/server/Stub/stub_APIC_Setting.cpp:179333:        TYPE_NFCAarApp e_AarApp = TYPE_NFCAarApp_PageScopeMobile;</t>
  </si>
  <si>
    <t>mfp/system/nvd/nvdg/NVDC_Setting_Network.h</t>
  </si>
  <si>
    <t>15149:static const char* const NVDD_NFCPairing_Ndef_AARValueOwn =                    "com.kmbt.pagescopemobile.ui";          ///&lt; AARデータ-Value(Own).</t>
  </si>
  <si>
    <t>3. investigate</t>
  </si>
  <si>
    <t>15186 struct NVDS_NFCPairingAARData{</t>
  </si>
  <si>
    <t>15187     /// \brief  概要：Record Header.</t>
  </si>
  <si>
    <t>15188     /// \par    備考：.</t>
  </si>
  <si>
    <t>15189     uchar   uc_RecordHeader;</t>
  </si>
  <si>
    <t>15190     /// \brief  概要：Type Length.</t>
  </si>
  <si>
    <t>15191     /// \par    備考：.</t>
  </si>
  <si>
    <t>15192     uchar   uc_TypeLen;</t>
  </si>
  <si>
    <t>15193     /// \brief  概要：Payload Length.</t>
  </si>
  <si>
    <t>15194     /// \par    備考：.</t>
  </si>
  <si>
    <t>15195     uchar   uc_PayloadLen;</t>
  </si>
  <si>
    <t>15196 };</t>
  </si>
  <si>
    <t>uc_OsRecordHeader = uc_NdefData[0];</t>
  </si>
  <si>
    <t>uc_OsTypeLen = uc_NdefData[1];</t>
  </si>
  <si>
    <t>uc_OsPayloadLen = uc_NdefData[2];</t>
  </si>
  <si>
    <t>mfp/system/nvd/nvdg/NVDC_DebugAPI.cpp</t>
  </si>
  <si>
    <t>// 2017/12/01 Eagle【No.103】IT6 HIENG Start.</t>
  </si>
  <si>
    <t>4. UT</t>
  </si>
  <si>
    <t>DBG_GET_NFCNdef</t>
  </si>
  <si>
    <t>DBG_SET_SoftDipSwBit 3 2 1</t>
  </si>
  <si>
    <t>// Own</t>
  </si>
  <si>
    <t>// Develop</t>
  </si>
  <si>
    <t>DBG_SET_SoftDipSwBit 3 2 0</t>
  </si>
  <si>
    <t>DBG_SET_SoftDipSwBit 4 1 1</t>
  </si>
  <si>
    <t>DBG_GET_SoftDipSwBit 3 2</t>
  </si>
  <si>
    <t>LocalUI</t>
  </si>
  <si>
    <t>CommonAPI</t>
  </si>
  <si>
    <t>--&gt;</t>
  </si>
  <si>
    <t>SYSC_BackupColor::Req_HddDataBackup</t>
  </si>
  <si>
    <t>HddDataBackup</t>
  </si>
  <si>
    <t>SYSC_BackupColor::startHddDataBackup</t>
  </si>
  <si>
    <t>SYSC_BackupColor::checkCapacityLackOfUsbHdd</t>
  </si>
  <si>
    <t>SYSC_BackupColor::getDocList</t>
  </si>
  <si>
    <t>APIC_Box::req_getDocList</t>
  </si>
  <si>
    <t>&lt;-- callback</t>
  </si>
  <si>
    <t>SYSC_BackupColor::startBoxImageBackup</t>
  </si>
  <si>
    <t>SYSC_BackupColor::ans_getDocList</t>
  </si>
  <si>
    <t>SYSC_BackupColor::execBoxImageBackup</t>
  </si>
  <si>
    <t>// Backup(共通) DOS領域 バックアップ.</t>
  </si>
  <si>
    <t>SYSC_BackupColor::execDosAreaBackup</t>
  </si>
  <si>
    <t>SYSC_BackupColor::startFatBackup</t>
  </si>
  <si>
    <t>SYSC_BackupColor::ans_MfpSetDataBackupRestore</t>
  </si>
  <si>
    <t>SYSC_BackupColor::checkCapacityLackOfMfpHdd</t>
  </si>
  <si>
    <t>// Restore(内部) MFP HDD容量 事前チェック</t>
  </si>
  <si>
    <t>// Backup(内部) USB HDD容量 事前チェック.</t>
  </si>
  <si>
    <t>// Restore(共通) DOS領域 リストア.</t>
  </si>
  <si>
    <t>SYSC_BackupColor::execDosAreaRestore</t>
  </si>
  <si>
    <t>// Backup(内部) スレッド領域 Fatデータ バックアップ開始.</t>
  </si>
  <si>
    <t>// Backup(内部) スレッド領域 クラスタデータ バックアップ開始.</t>
  </si>
  <si>
    <t>SYSC_BackupColor::startClusterBackup</t>
  </si>
  <si>
    <t>// Backup(内部) スレッド領域 Fatデータ バックアップ実行.</t>
  </si>
  <si>
    <t>// Restore(内部) スレッド領域 Fatデータ リストア開始.</t>
  </si>
  <si>
    <t>// Restore(汎用) BOX画像データ リストア開始.</t>
  </si>
  <si>
    <t>SYSC_BackupColor::startFatRestore</t>
  </si>
  <si>
    <t>SYSC_BackupColor::startBoxImageRestore</t>
  </si>
  <si>
    <t>SYSC_BackupColor::execFatBackup</t>
  </si>
  <si>
    <t>SYSC_BackupColor::execClusterBackup</t>
  </si>
  <si>
    <t>SYSC_BackupColor::startClusterRestore</t>
  </si>
  <si>
    <t>SYSC_BackupColor::execClusterRestore</t>
  </si>
  <si>
    <t>SYSC_BackupColor::execFatRestore</t>
  </si>
  <si>
    <t>// Restore(共通) MFP設定データ リストア.</t>
  </si>
  <si>
    <t>// Restore(汎用) BOX画像データ ディレクトリ リスト取得.</t>
  </si>
  <si>
    <t>SYSC_BackupColor::execMfpSetDataBackupRestore</t>
  </si>
  <si>
    <t>SYSC_BackupColor::getBoxImageDirList</t>
  </si>
  <si>
    <t>// Backup(汎用) BOX画像データ バックアップ開始.</t>
  </si>
  <si>
    <t>APIC_UsbImportExportOperation::req_UsbImportExportStart</t>
  </si>
  <si>
    <t xml:space="preserve">&lt;--callback </t>
  </si>
  <si>
    <t>SYSC_BackupColor::ans_LoggingTaskStop</t>
  </si>
  <si>
    <t>// backup or restore</t>
  </si>
  <si>
    <t>SYSC_BackupColor::stopLoggingTask</t>
  </si>
  <si>
    <t>APIC_ApiLogging::suspendApiLoggingTask</t>
  </si>
  <si>
    <t>SYSC_BackupColor::getDosAreaInfomation</t>
  </si>
  <si>
    <t>SYSC_BackupColor::getThreadAreaInfomation</t>
  </si>
  <si>
    <t>SYSC_BackupColor::startHddDataRestore</t>
  </si>
  <si>
    <t>SYSC_BackupColor::req_HddDataRestore</t>
  </si>
  <si>
    <t>HddDataRestore</t>
  </si>
  <si>
    <t>SYSC_BackupColor::req_BackupFat</t>
  </si>
  <si>
    <t>SYSC_BackupColor::ans_BackupHDD</t>
  </si>
  <si>
    <t>req_BackupCluster</t>
  </si>
  <si>
    <t>SYSC_BackupColor::ans_ClusterBackup</t>
  </si>
  <si>
    <t>if( ( 0xff == uc_NvramSwNum ) &amp;&amp; ( 0xff == uc_NvramBitNum 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</si>
</sst>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6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rgb="FFFF0000"/>
      <name val="Century Schoolbook"/>
      <family val="1"/>
    </font>
    <font>
      <sz val="11"/>
      <color rgb="FFFF000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u/>
      <sz val="9.35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color theme="9" tint="-0.249977111117893"/>
      <name val="Calibri"/>
      <family val="2"/>
      <charset val="128"/>
      <scheme val="minor"/>
    </font>
    <font>
      <sz val="11"/>
      <color theme="1"/>
      <name val="Arial"/>
      <family val="2"/>
      <charset val="128"/>
    </font>
    <font>
      <sz val="10"/>
      <color theme="1"/>
      <name val="Arial"/>
      <family val="2"/>
    </font>
    <font>
      <u/>
      <sz val="11"/>
      <color theme="10"/>
      <name val="Arial"/>
      <family val="2"/>
      <charset val="128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charset val="128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rgb="FFFF0000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color indexed="8"/>
      <name val="ＭＳ Ｐゴシック"/>
    </font>
    <font>
      <sz val="11"/>
      <color rgb="FF7030A0"/>
      <name val="Calibri"/>
      <family val="2"/>
      <charset val="128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14"/>
      <color rgb="FF000000"/>
      <name val="Courier New"/>
      <family val="3"/>
    </font>
    <font>
      <i/>
      <sz val="14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0"/>
      <color rgb="FF242729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242729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charset val="128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>
      <alignment vertical="center"/>
    </xf>
    <xf numFmtId="0" fontId="13" fillId="0" borderId="0"/>
    <xf numFmtId="0" fontId="6" fillId="0" borderId="0"/>
    <xf numFmtId="0" fontId="21" fillId="3" borderId="0" applyNumberFormat="0" applyBorder="0" applyAlignment="0" applyProtection="0"/>
    <xf numFmtId="0" fontId="27" fillId="0" borderId="0">
      <alignment vertical="center"/>
    </xf>
    <xf numFmtId="9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Protection="0"/>
    <xf numFmtId="166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2" fillId="0" borderId="0"/>
    <xf numFmtId="0" fontId="59" fillId="3" borderId="0" applyNumberFormat="0" applyBorder="0" applyAlignment="0" applyProtection="0"/>
    <xf numFmtId="0" fontId="13" fillId="0" borderId="0"/>
    <xf numFmtId="0" fontId="13" fillId="0" borderId="0"/>
    <xf numFmtId="0" fontId="66" fillId="0" borderId="0"/>
  </cellStyleXfs>
  <cellXfs count="108">
    <xf numFmtId="0" fontId="0" fillId="0" borderId="0" xfId="0">
      <alignment vertical="center"/>
    </xf>
    <xf numFmtId="0" fontId="14" fillId="0" borderId="0" xfId="6">
      <alignment vertical="center"/>
    </xf>
    <xf numFmtId="0" fontId="9" fillId="0" borderId="0" xfId="1" applyFill="1" applyBorder="1" applyAlignment="1">
      <alignment horizontal="left" vertical="top"/>
    </xf>
    <xf numFmtId="0" fontId="9" fillId="0" borderId="2" xfId="1" applyBorder="1" applyAlignment="1">
      <alignment horizontal="left" vertical="top"/>
    </xf>
    <xf numFmtId="0" fontId="9" fillId="0" borderId="1" xfId="1" quotePrefix="1" applyBorder="1" applyAlignment="1">
      <alignment vertical="top" wrapText="1"/>
    </xf>
    <xf numFmtId="0" fontId="8" fillId="0" borderId="2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0" fillId="0" borderId="0" xfId="0" applyFill="1">
      <alignment vertical="center"/>
    </xf>
    <xf numFmtId="0" fontId="15" fillId="0" borderId="0" xfId="0" applyFont="1" applyFill="1" applyAlignment="1">
      <alignment horizontal="left" vertical="center" indent="1"/>
    </xf>
    <xf numFmtId="0" fontId="0" fillId="0" borderId="0" xfId="0" quotePrefix="1">
      <alignment vertical="center"/>
    </xf>
    <xf numFmtId="0" fontId="7" fillId="0" borderId="2" xfId="1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6" fillId="0" borderId="0" xfId="0" applyFont="1">
      <alignment vertical="center"/>
    </xf>
    <xf numFmtId="0" fontId="25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4" applyAlignment="1">
      <alignment vertical="center"/>
    </xf>
    <xf numFmtId="0" fontId="27" fillId="0" borderId="0" xfId="14" applyAlignment="1">
      <alignment vertical="center"/>
    </xf>
    <xf numFmtId="0" fontId="30" fillId="0" borderId="0" xfId="14" applyFont="1" applyAlignment="1">
      <alignment vertical="top"/>
    </xf>
    <xf numFmtId="0" fontId="31" fillId="0" borderId="0" xfId="14" applyFont="1" applyAlignment="1">
      <alignment vertical="top"/>
    </xf>
    <xf numFmtId="10" fontId="0" fillId="0" borderId="0" xfId="0" applyNumberFormat="1">
      <alignment vertical="center"/>
    </xf>
    <xf numFmtId="0" fontId="5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4" fillId="0" borderId="0" xfId="0" applyFont="1">
      <alignment vertical="center"/>
    </xf>
    <xf numFmtId="0" fontId="39" fillId="0" borderId="0" xfId="0" applyFont="1">
      <alignment vertical="center"/>
    </xf>
    <xf numFmtId="0" fontId="3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40" fillId="0" borderId="0" xfId="0" applyFont="1" applyAlignment="1">
      <alignment horizontal="left" vertical="top"/>
    </xf>
    <xf numFmtId="0" fontId="0" fillId="0" borderId="0" xfId="0" applyAlignment="1"/>
    <xf numFmtId="0" fontId="41" fillId="6" borderId="0" xfId="23" applyFont="1" applyAlignment="1">
      <alignment vertical="center"/>
    </xf>
    <xf numFmtId="0" fontId="20" fillId="0" borderId="0" xfId="0" applyFont="1" applyAlignment="1"/>
    <xf numFmtId="0" fontId="0" fillId="0" borderId="0" xfId="0" applyAlignment="1">
      <alignment horizontal="left"/>
    </xf>
    <xf numFmtId="0" fontId="16" fillId="0" borderId="0" xfId="0" applyFont="1" applyAlignment="1"/>
    <xf numFmtId="0" fontId="40" fillId="0" borderId="0" xfId="0" applyFont="1" applyAlignment="1"/>
    <xf numFmtId="0" fontId="16" fillId="0" borderId="0" xfId="0" applyFont="1" applyAlignment="1">
      <alignment horizontal="left" vertical="top"/>
    </xf>
    <xf numFmtId="0" fontId="41" fillId="0" borderId="0" xfId="23" applyFont="1" applyFill="1" applyAlignment="1">
      <alignment vertical="center"/>
    </xf>
    <xf numFmtId="0" fontId="45" fillId="0" borderId="0" xfId="23" applyFont="1" applyFill="1" applyAlignment="1">
      <alignment vertical="center"/>
    </xf>
    <xf numFmtId="4" fontId="0" fillId="0" borderId="0" xfId="0" applyNumberFormat="1">
      <alignment vertical="center"/>
    </xf>
    <xf numFmtId="0" fontId="46" fillId="0" borderId="0" xfId="0" applyFont="1" applyAlignment="1"/>
    <xf numFmtId="0" fontId="48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5" fillId="0" borderId="0" xfId="0" applyFont="1">
      <alignment vertical="center"/>
    </xf>
    <xf numFmtId="0" fontId="57" fillId="0" borderId="0" xfId="0" applyFont="1">
      <alignment vertical="center"/>
    </xf>
    <xf numFmtId="0" fontId="2" fillId="0" borderId="0" xfId="24"/>
    <xf numFmtId="0" fontId="20" fillId="0" borderId="0" xfId="24" applyFont="1"/>
    <xf numFmtId="0" fontId="59" fillId="3" borderId="0" xfId="25"/>
    <xf numFmtId="0" fontId="53" fillId="0" borderId="0" xfId="24" applyFont="1"/>
    <xf numFmtId="0" fontId="58" fillId="0" borderId="0" xfId="24" applyFont="1"/>
    <xf numFmtId="0" fontId="62" fillId="0" borderId="0" xfId="0" applyFont="1">
      <alignment vertical="center"/>
    </xf>
    <xf numFmtId="0" fontId="40" fillId="0" borderId="0" xfId="0" applyFont="1">
      <alignment vertical="center"/>
    </xf>
    <xf numFmtId="0" fontId="20" fillId="7" borderId="0" xfId="0" applyFont="1" applyFill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0" fontId="46" fillId="0" borderId="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0" fillId="7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0" fillId="8" borderId="0" xfId="0" applyFont="1" applyFill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0" fillId="9" borderId="0" xfId="0" applyFill="1">
      <alignment vertical="center"/>
    </xf>
    <xf numFmtId="0" fontId="63" fillId="0" borderId="0" xfId="0" applyFont="1">
      <alignment vertical="center"/>
    </xf>
    <xf numFmtId="0" fontId="0" fillId="0" borderId="0" xfId="0" quotePrefix="1" applyAlignment="1">
      <alignment horizontal="right" vertical="center"/>
    </xf>
    <xf numFmtId="0" fontId="0" fillId="0" borderId="9" xfId="0" applyBorder="1">
      <alignment vertical="center"/>
    </xf>
    <xf numFmtId="0" fontId="38" fillId="0" borderId="0" xfId="0" quotePrefix="1" applyFont="1" applyBorder="1">
      <alignment vertical="center"/>
    </xf>
    <xf numFmtId="0" fontId="0" fillId="0" borderId="0" xfId="0" applyBorder="1">
      <alignment vertical="center"/>
    </xf>
    <xf numFmtId="0" fontId="38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30" fillId="4" borderId="5" xfId="14" applyFont="1" applyFill="1" applyBorder="1" applyAlignment="1">
      <alignment horizontal="center"/>
    </xf>
    <xf numFmtId="0" fontId="30" fillId="4" borderId="6" xfId="14" applyFont="1" applyFill="1" applyBorder="1" applyAlignment="1">
      <alignment horizontal="center"/>
    </xf>
    <xf numFmtId="0" fontId="30" fillId="0" borderId="5" xfId="14" applyFont="1" applyBorder="1" applyAlignment="1">
      <alignment horizontal="left" vertical="top"/>
    </xf>
    <xf numFmtId="0" fontId="30" fillId="0" borderId="6" xfId="14" applyFont="1" applyBorder="1" applyAlignment="1">
      <alignment horizontal="left" vertical="top"/>
    </xf>
    <xf numFmtId="0" fontId="30" fillId="4" borderId="3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 vertical="top" wrapText="1" shrinkToFit="1"/>
    </xf>
    <xf numFmtId="0" fontId="30" fillId="4" borderId="3" xfId="14" applyFont="1" applyFill="1" applyBorder="1" applyAlignment="1">
      <alignment horizontal="center" vertical="top" shrinkToFit="1"/>
    </xf>
    <xf numFmtId="0" fontId="30" fillId="0" borderId="3" xfId="14" applyFont="1" applyBorder="1" applyAlignment="1">
      <alignment horizontal="center" vertical="top"/>
    </xf>
    <xf numFmtId="0" fontId="34" fillId="5" borderId="3" xfId="14" applyFont="1" applyFill="1" applyBorder="1" applyAlignment="1">
      <alignment horizontal="center" vertical="top"/>
    </xf>
    <xf numFmtId="0" fontId="30" fillId="0" borderId="3" xfId="14" applyFont="1" applyBorder="1" applyAlignment="1">
      <alignment horizontal="left" vertical="top"/>
    </xf>
    <xf numFmtId="0" fontId="30" fillId="4" borderId="5" xfId="14" applyFont="1" applyFill="1" applyBorder="1" applyAlignment="1">
      <alignment horizontal="center" vertical="top"/>
    </xf>
    <xf numFmtId="0" fontId="30" fillId="4" borderId="6" xfId="14" applyFont="1" applyFill="1" applyBorder="1" applyAlignment="1">
      <alignment horizontal="center" vertical="top"/>
    </xf>
    <xf numFmtId="0" fontId="30" fillId="4" borderId="4" xfId="14" applyFont="1" applyFill="1" applyBorder="1" applyAlignment="1">
      <alignment horizontal="center" vertical="top"/>
    </xf>
    <xf numFmtId="0" fontId="30" fillId="4" borderId="3" xfId="14" applyFont="1" applyFill="1" applyBorder="1" applyAlignment="1">
      <alignment horizontal="center"/>
    </xf>
    <xf numFmtId="0" fontId="30" fillId="4" borderId="3" xfId="14" applyFont="1" applyFill="1" applyBorder="1" applyAlignment="1">
      <alignment horizontal="left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quotePrefix="1" applyFont="1" applyBorder="1">
      <alignment vertical="center"/>
    </xf>
    <xf numFmtId="0" fontId="20" fillId="4" borderId="0" xfId="0" applyFont="1" applyFill="1">
      <alignment vertical="center"/>
    </xf>
    <xf numFmtId="0" fontId="20" fillId="10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</cellXfs>
  <cellStyles count="29">
    <cellStyle name="20% - Accent1 2" xfId="23"/>
    <cellStyle name="Comma [0] 2" xfId="19"/>
    <cellStyle name="Comma 2" xfId="18"/>
    <cellStyle name="Comma 3" xfId="22"/>
    <cellStyle name="Currency [0] 2" xfId="17"/>
    <cellStyle name="Currency 2" xfId="16"/>
    <cellStyle name="Currency 3" xfId="21"/>
    <cellStyle name="Good 2" xfId="13"/>
    <cellStyle name="Good 3" xfId="25"/>
    <cellStyle name="Hyperlink" xfId="6" builtinId="8"/>
    <cellStyle name="Hyperlink 2" xfId="2"/>
    <cellStyle name="Hyperlink 3" xfId="5"/>
    <cellStyle name="Hyperlink 4" xfId="8"/>
    <cellStyle name="Normal" xfId="0" builtinId="0"/>
    <cellStyle name="Normal 2" xfId="3"/>
    <cellStyle name="Normal 3" xfId="4"/>
    <cellStyle name="Normal 4" xfId="1"/>
    <cellStyle name="Normal 5" xfId="7"/>
    <cellStyle name="Normal 6" xfId="12"/>
    <cellStyle name="Normal 7" xfId="14"/>
    <cellStyle name="Normal 8" xfId="24"/>
    <cellStyle name="Percent 2" xfId="15"/>
    <cellStyle name="ハイパーリンク" xfId="20"/>
    <cellStyle name="ハイパーリンク 2" xfId="9"/>
    <cellStyle name="標準 2" xfId="10"/>
    <cellStyle name="標準 2 3" xfId="27"/>
    <cellStyle name="標準 3" xfId="11"/>
    <cellStyle name="標準 9" xfId="26"/>
    <cellStyle name="標準_コピア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it@192.168.106.17:/root/work/git/2PortLan.gi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B17" sqref="B17"/>
    </sheetView>
  </sheetViews>
  <sheetFormatPr defaultRowHeight="15"/>
  <cols>
    <col min="1" max="1" width="37.85546875" customWidth="1"/>
    <col min="2" max="2" width="57.42578125" bestFit="1" customWidth="1"/>
    <col min="3" max="3" width="48.42578125" customWidth="1"/>
  </cols>
  <sheetData>
    <row r="1" spans="1:3">
      <c r="A1" t="s">
        <v>3</v>
      </c>
    </row>
    <row r="2" spans="1:3">
      <c r="B2" t="s">
        <v>4</v>
      </c>
    </row>
    <row r="3" spans="1:3">
      <c r="B3" t="s">
        <v>5</v>
      </c>
    </row>
    <row r="5" spans="1:3">
      <c r="A5" s="3" t="s">
        <v>0</v>
      </c>
      <c r="B5" s="10" t="s">
        <v>9</v>
      </c>
    </row>
    <row r="6" spans="1:3">
      <c r="A6" s="3" t="s">
        <v>0</v>
      </c>
      <c r="B6" s="10" t="s">
        <v>34</v>
      </c>
    </row>
    <row r="7" spans="1:3" ht="90">
      <c r="A7" s="3" t="s">
        <v>0</v>
      </c>
      <c r="B7" s="6" t="s">
        <v>8</v>
      </c>
      <c r="C7" s="4" t="s">
        <v>1</v>
      </c>
    </row>
    <row r="8" spans="1:3">
      <c r="A8" s="3" t="s">
        <v>0</v>
      </c>
      <c r="B8" s="5" t="s">
        <v>10</v>
      </c>
    </row>
    <row r="11" spans="1:3">
      <c r="A11" s="2" t="s">
        <v>6</v>
      </c>
    </row>
    <row r="13" spans="1:3">
      <c r="A13" s="1" t="s">
        <v>2</v>
      </c>
    </row>
    <row r="14" spans="1:3">
      <c r="A14" t="s">
        <v>23</v>
      </c>
    </row>
    <row r="15" spans="1:3">
      <c r="A15" t="s">
        <v>7</v>
      </c>
    </row>
    <row r="17" spans="1:3">
      <c r="A17" t="s">
        <v>11</v>
      </c>
    </row>
    <row r="18" spans="1:3">
      <c r="A18" t="s">
        <v>12</v>
      </c>
    </row>
    <row r="19" spans="1:3">
      <c r="A19" t="s">
        <v>13</v>
      </c>
    </row>
    <row r="20" spans="1:3">
      <c r="A20" t="s">
        <v>14</v>
      </c>
    </row>
    <row r="21" spans="1:3">
      <c r="A21" t="s">
        <v>15</v>
      </c>
    </row>
    <row r="22" spans="1:3">
      <c r="A22" t="s">
        <v>16</v>
      </c>
    </row>
    <row r="23" spans="1:3">
      <c r="A23" t="s">
        <v>17</v>
      </c>
    </row>
    <row r="24" spans="1:3">
      <c r="A24" t="s">
        <v>18</v>
      </c>
    </row>
    <row r="25" spans="1:3">
      <c r="A25" t="s">
        <v>19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32" spans="1:3">
      <c r="A32" t="s">
        <v>24</v>
      </c>
      <c r="B32" t="s">
        <v>25</v>
      </c>
      <c r="C32" t="s">
        <v>30</v>
      </c>
    </row>
    <row r="33" spans="1:10">
      <c r="A33" t="s">
        <v>24</v>
      </c>
      <c r="B33" t="s">
        <v>25</v>
      </c>
      <c r="C33" t="s">
        <v>26</v>
      </c>
    </row>
    <row r="34" spans="1:10">
      <c r="A34" s="7" t="s">
        <v>27</v>
      </c>
      <c r="B34" s="7" t="s">
        <v>32</v>
      </c>
      <c r="C34" s="7" t="s">
        <v>33</v>
      </c>
      <c r="D34" s="7"/>
      <c r="E34" s="7"/>
      <c r="F34" s="8" t="s">
        <v>31</v>
      </c>
    </row>
    <row r="35" spans="1:10">
      <c r="A35" s="7" t="s">
        <v>27</v>
      </c>
      <c r="B35" s="7" t="s">
        <v>28</v>
      </c>
      <c r="C35" s="7" t="s">
        <v>29</v>
      </c>
      <c r="D35" s="7"/>
      <c r="E35" s="7"/>
      <c r="F35" s="7"/>
    </row>
    <row r="38" spans="1:10">
      <c r="A38" t="s">
        <v>39</v>
      </c>
      <c r="B38" t="s">
        <v>35</v>
      </c>
      <c r="C38" t="s">
        <v>50</v>
      </c>
    </row>
    <row r="39" spans="1:10">
      <c r="A39" s="12" t="s">
        <v>42</v>
      </c>
      <c r="B39" s="12" t="s">
        <v>0</v>
      </c>
      <c r="C39" s="12" t="s">
        <v>51</v>
      </c>
      <c r="D39" s="12"/>
      <c r="E39" s="12"/>
      <c r="F39" s="12"/>
      <c r="G39" s="12"/>
      <c r="H39" s="12"/>
      <c r="I39" s="12"/>
      <c r="J39" s="12"/>
    </row>
    <row r="40" spans="1:10">
      <c r="A40" s="12" t="s">
        <v>43</v>
      </c>
      <c r="B40" s="12" t="s">
        <v>0</v>
      </c>
      <c r="C40" s="12" t="s">
        <v>49</v>
      </c>
      <c r="D40" s="12"/>
      <c r="E40" s="12"/>
      <c r="F40" s="12"/>
      <c r="G40" s="12"/>
      <c r="H40" s="12"/>
      <c r="I40" s="12"/>
      <c r="J40" s="12"/>
    </row>
    <row r="41" spans="1:10">
      <c r="A41" t="s">
        <v>36</v>
      </c>
      <c r="B41" t="s">
        <v>0</v>
      </c>
      <c r="C41" t="s">
        <v>60</v>
      </c>
    </row>
    <row r="42" spans="1:10">
      <c r="A42" t="s">
        <v>36</v>
      </c>
      <c r="B42" t="s">
        <v>0</v>
      </c>
      <c r="C42" t="s">
        <v>40</v>
      </c>
    </row>
    <row r="43" spans="1:10">
      <c r="A43" t="s">
        <v>37</v>
      </c>
      <c r="B43" t="s">
        <v>38</v>
      </c>
      <c r="C43" t="s">
        <v>41</v>
      </c>
    </row>
  </sheetData>
  <phoneticPr fontId="11"/>
  <hyperlinks>
    <hyperlink ref="A13" r:id="rId1" display="git@192.168.106.17:/root/work/git/2PortLan.gi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workbookViewId="0">
      <selection activeCell="K24" sqref="K24"/>
    </sheetView>
  </sheetViews>
  <sheetFormatPr defaultRowHeight="15"/>
  <sheetData>
    <row r="4" spans="2:4">
      <c r="B4" t="s">
        <v>886</v>
      </c>
    </row>
    <row r="5" spans="2:4">
      <c r="C5" t="s">
        <v>889</v>
      </c>
    </row>
    <row r="6" spans="2:4">
      <c r="D6" t="s">
        <v>887</v>
      </c>
    </row>
    <row r="7" spans="2:4">
      <c r="D7" s="20" t="s">
        <v>888</v>
      </c>
    </row>
    <row r="10" spans="2:4">
      <c r="C10" t="s">
        <v>890</v>
      </c>
    </row>
    <row r="11" spans="2:4">
      <c r="D11" t="s">
        <v>891</v>
      </c>
    </row>
    <row r="12" spans="2:4">
      <c r="D12" t="s">
        <v>892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" sqref="I2"/>
    </sheetView>
  </sheetViews>
  <sheetFormatPr defaultRowHeight="15"/>
  <cols>
    <col min="3" max="3" width="21.140625" customWidth="1"/>
    <col min="4" max="4" width="49.5703125" customWidth="1"/>
  </cols>
  <sheetData>
    <row r="1" spans="1:9">
      <c r="A1" s="20" t="s">
        <v>912</v>
      </c>
      <c r="H1" t="s">
        <v>902</v>
      </c>
    </row>
    <row r="2" spans="1:9">
      <c r="B2" t="s">
        <v>893</v>
      </c>
      <c r="C2" t="s">
        <v>894</v>
      </c>
      <c r="I2" t="s">
        <v>903</v>
      </c>
    </row>
    <row r="3" spans="1:9">
      <c r="I3" t="s">
        <v>904</v>
      </c>
    </row>
    <row r="4" spans="1:9">
      <c r="B4" t="s">
        <v>895</v>
      </c>
    </row>
    <row r="5" spans="1:9">
      <c r="B5" t="s">
        <v>25</v>
      </c>
    </row>
    <row r="6" spans="1:9">
      <c r="C6" t="s">
        <v>896</v>
      </c>
      <c r="D6" t="s">
        <v>905</v>
      </c>
    </row>
    <row r="7" spans="1:9">
      <c r="C7" t="s">
        <v>897</v>
      </c>
      <c r="D7" t="s">
        <v>906</v>
      </c>
    </row>
    <row r="8" spans="1:9">
      <c r="C8" t="s">
        <v>898</v>
      </c>
      <c r="D8" t="s">
        <v>907</v>
      </c>
    </row>
    <row r="9" spans="1:9">
      <c r="C9" t="s">
        <v>899</v>
      </c>
      <c r="D9" t="s">
        <v>908</v>
      </c>
    </row>
    <row r="10" spans="1:9">
      <c r="C10" t="s">
        <v>900</v>
      </c>
      <c r="D10" t="s">
        <v>909</v>
      </c>
    </row>
    <row r="11" spans="1:9">
      <c r="C11" t="s">
        <v>901</v>
      </c>
      <c r="D11" t="s">
        <v>910</v>
      </c>
    </row>
    <row r="16" spans="1:9">
      <c r="C16" t="s">
        <v>911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166" workbookViewId="0">
      <selection activeCell="D196" sqref="D196"/>
    </sheetView>
  </sheetViews>
  <sheetFormatPr defaultRowHeight="15"/>
  <cols>
    <col min="4" max="4" width="11.7109375" customWidth="1"/>
    <col min="6" max="6" width="10.42578125" bestFit="1" customWidth="1"/>
  </cols>
  <sheetData>
    <row r="1" spans="1:4">
      <c r="A1" t="s">
        <v>1102</v>
      </c>
      <c r="B1" t="s">
        <v>1103</v>
      </c>
    </row>
    <row r="2" spans="1:4">
      <c r="A2" s="20" t="s">
        <v>1101</v>
      </c>
    </row>
    <row r="3" spans="1:4">
      <c r="B3" t="s">
        <v>1041</v>
      </c>
      <c r="C3" t="s">
        <v>1046</v>
      </c>
    </row>
    <row r="4" spans="1:4">
      <c r="C4" t="s">
        <v>1042</v>
      </c>
    </row>
    <row r="5" spans="1:4">
      <c r="C5" t="s">
        <v>1043</v>
      </c>
    </row>
    <row r="6" spans="1:4">
      <c r="C6" t="s">
        <v>1044</v>
      </c>
    </row>
    <row r="7" spans="1:4">
      <c r="C7" t="s">
        <v>1045</v>
      </c>
    </row>
    <row r="14" spans="1:4">
      <c r="B14" s="59" t="s">
        <v>913</v>
      </c>
      <c r="C14" s="59"/>
      <c r="D14" s="59"/>
    </row>
    <row r="15" spans="1:4">
      <c r="C15" t="s">
        <v>914</v>
      </c>
    </row>
    <row r="16" spans="1:4">
      <c r="D16" t="s">
        <v>915</v>
      </c>
    </row>
    <row r="19" spans="2:4">
      <c r="C19" t="s">
        <v>916</v>
      </c>
    </row>
    <row r="20" spans="2:4">
      <c r="D20" t="s">
        <v>917</v>
      </c>
    </row>
    <row r="21" spans="2:4">
      <c r="D21" t="s">
        <v>918</v>
      </c>
    </row>
    <row r="22" spans="2:4">
      <c r="D22" t="s">
        <v>919</v>
      </c>
    </row>
    <row r="23" spans="2:4">
      <c r="D23" s="20" t="s">
        <v>920</v>
      </c>
    </row>
    <row r="24" spans="2:4">
      <c r="D24" t="s">
        <v>921</v>
      </c>
    </row>
    <row r="25" spans="2:4">
      <c r="D25" t="s">
        <v>922</v>
      </c>
    </row>
    <row r="26" spans="2:4">
      <c r="D26" t="s">
        <v>923</v>
      </c>
    </row>
    <row r="30" spans="2:4">
      <c r="B30" s="59" t="s">
        <v>1011</v>
      </c>
      <c r="C30" s="57"/>
    </row>
    <row r="31" spans="2:4">
      <c r="B31" s="57"/>
      <c r="C31" s="57" t="s">
        <v>1012</v>
      </c>
    </row>
    <row r="32" spans="2:4">
      <c r="B32" s="57"/>
      <c r="C32" s="57" t="s">
        <v>1013</v>
      </c>
    </row>
    <row r="33" spans="2:3">
      <c r="B33" s="57"/>
      <c r="C33" s="57" t="s">
        <v>1014</v>
      </c>
    </row>
    <row r="34" spans="2:3">
      <c r="B34" s="57"/>
      <c r="C34" s="57" t="s">
        <v>1015</v>
      </c>
    </row>
    <row r="36" spans="2:3">
      <c r="B36" s="57"/>
      <c r="C36" s="58" t="s">
        <v>1016</v>
      </c>
    </row>
    <row r="38" spans="2:3">
      <c r="B38" s="57"/>
      <c r="C38" s="58" t="s">
        <v>1017</v>
      </c>
    </row>
    <row r="39" spans="2:3">
      <c r="B39" s="57"/>
      <c r="C39" s="57" t="s">
        <v>1018</v>
      </c>
    </row>
    <row r="40" spans="2:3">
      <c r="B40" s="57"/>
      <c r="C40" s="57" t="s">
        <v>1019</v>
      </c>
    </row>
    <row r="42" spans="2:3">
      <c r="B42" s="57"/>
      <c r="C42" s="58" t="s">
        <v>1020</v>
      </c>
    </row>
    <row r="43" spans="2:3">
      <c r="B43" s="57"/>
      <c r="C43" s="57" t="s">
        <v>1021</v>
      </c>
    </row>
    <row r="44" spans="2:3">
      <c r="C44" s="57" t="s">
        <v>1022</v>
      </c>
    </row>
    <row r="45" spans="2:3">
      <c r="C45" s="57" t="s">
        <v>1023</v>
      </c>
    </row>
    <row r="46" spans="2:3">
      <c r="C46" s="57" t="s">
        <v>1024</v>
      </c>
    </row>
    <row r="47" spans="2:3">
      <c r="C47" s="60" t="s">
        <v>1025</v>
      </c>
    </row>
    <row r="49" spans="3:3">
      <c r="C49" s="58" t="s">
        <v>1026</v>
      </c>
    </row>
    <row r="50" spans="3:3">
      <c r="C50" s="57" t="s">
        <v>1027</v>
      </c>
    </row>
    <row r="51" spans="3:3">
      <c r="C51" s="57" t="s">
        <v>1028</v>
      </c>
    </row>
    <row r="52" spans="3:3">
      <c r="C52" s="60" t="s">
        <v>1029</v>
      </c>
    </row>
    <row r="54" spans="3:3">
      <c r="C54" s="58" t="s">
        <v>1030</v>
      </c>
    </row>
    <row r="55" spans="3:3">
      <c r="C55" s="57" t="s">
        <v>1031</v>
      </c>
    </row>
    <row r="56" spans="3:3">
      <c r="C56" s="57" t="s">
        <v>1032</v>
      </c>
    </row>
    <row r="57" spans="3:3">
      <c r="C57" s="61" t="s">
        <v>1024</v>
      </c>
    </row>
    <row r="58" spans="3:3">
      <c r="C58" s="60" t="s">
        <v>1033</v>
      </c>
    </row>
    <row r="60" spans="3:3">
      <c r="C60" s="58" t="s">
        <v>1034</v>
      </c>
    </row>
    <row r="61" spans="3:3">
      <c r="C61" s="57" t="s">
        <v>1035</v>
      </c>
    </row>
    <row r="62" spans="3:3">
      <c r="C62" s="57" t="s">
        <v>1028</v>
      </c>
    </row>
    <row r="63" spans="3:3">
      <c r="C63" s="60" t="s">
        <v>1036</v>
      </c>
    </row>
    <row r="65" spans="2:3">
      <c r="C65" s="58" t="s">
        <v>1037</v>
      </c>
    </row>
    <row r="66" spans="2:3">
      <c r="C66" s="57" t="s">
        <v>1021</v>
      </c>
    </row>
    <row r="67" spans="2:3">
      <c r="C67" s="57" t="s">
        <v>1022</v>
      </c>
    </row>
    <row r="68" spans="2:3">
      <c r="C68" s="57" t="s">
        <v>1031</v>
      </c>
    </row>
    <row r="69" spans="2:3">
      <c r="C69" s="57" t="s">
        <v>1024</v>
      </c>
    </row>
    <row r="70" spans="2:3">
      <c r="C70" s="57" t="s">
        <v>1019</v>
      </c>
    </row>
    <row r="71" spans="2:3">
      <c r="C71" s="57" t="s">
        <v>1038</v>
      </c>
    </row>
    <row r="72" spans="2:3">
      <c r="C72" s="57" t="s">
        <v>1024</v>
      </c>
    </row>
    <row r="73" spans="2:3">
      <c r="C73" s="57" t="s">
        <v>1019</v>
      </c>
    </row>
    <row r="74" spans="2:3">
      <c r="C74" s="60" t="s">
        <v>1039</v>
      </c>
    </row>
    <row r="76" spans="2:3">
      <c r="C76" s="57" t="s">
        <v>1040</v>
      </c>
    </row>
    <row r="78" spans="2:3">
      <c r="B78" s="59" t="s">
        <v>515</v>
      </c>
    </row>
    <row r="79" spans="2:3">
      <c r="C79" t="s">
        <v>1047</v>
      </c>
    </row>
    <row r="80" spans="2:3">
      <c r="C80" t="s">
        <v>1049</v>
      </c>
    </row>
    <row r="81" spans="2:12">
      <c r="C81" t="s">
        <v>1048</v>
      </c>
    </row>
    <row r="82" spans="2:12">
      <c r="C82" t="s">
        <v>1050</v>
      </c>
    </row>
    <row r="84" spans="2:12">
      <c r="B84" s="59" t="s">
        <v>1100</v>
      </c>
    </row>
    <row r="85" spans="2:12">
      <c r="B85" s="20"/>
      <c r="C85" t="s">
        <v>1099</v>
      </c>
    </row>
    <row r="86" spans="2:12">
      <c r="B86" s="20"/>
      <c r="C86" s="70"/>
      <c r="D86" s="66" t="s">
        <v>1094</v>
      </c>
      <c r="E86" s="66" t="s">
        <v>1097</v>
      </c>
      <c r="F86" s="66" t="s">
        <v>1098</v>
      </c>
    </row>
    <row r="87" spans="2:12">
      <c r="B87" s="20"/>
      <c r="C87" s="66" t="s">
        <v>1095</v>
      </c>
      <c r="D87" s="67">
        <v>1</v>
      </c>
      <c r="E87" s="68">
        <v>50</v>
      </c>
      <c r="F87" s="69">
        <v>127</v>
      </c>
    </row>
    <row r="88" spans="2:12">
      <c r="B88" s="20"/>
      <c r="C88" s="66" t="s">
        <v>1096</v>
      </c>
      <c r="D88" s="67">
        <v>1</v>
      </c>
      <c r="E88" s="68">
        <v>76</v>
      </c>
      <c r="F88" s="69">
        <v>100</v>
      </c>
    </row>
    <row r="89" spans="2:12">
      <c r="B89" s="20"/>
    </row>
    <row r="90" spans="2:12">
      <c r="C90" s="64">
        <v>1</v>
      </c>
      <c r="D90" s="71" t="s">
        <v>1052</v>
      </c>
      <c r="E90" s="72"/>
      <c r="F90" s="72"/>
    </row>
    <row r="91" spans="2:12">
      <c r="C91" s="65" t="s">
        <v>1083</v>
      </c>
      <c r="D91" s="62" t="s">
        <v>1051</v>
      </c>
    </row>
    <row r="92" spans="2:12">
      <c r="C92" s="65" t="s">
        <v>1083</v>
      </c>
      <c r="D92" s="62" t="s">
        <v>1048</v>
      </c>
    </row>
    <row r="93" spans="2:12">
      <c r="E93" s="73" t="s">
        <v>1063</v>
      </c>
      <c r="F93" s="73"/>
      <c r="G93" s="73"/>
      <c r="H93" s="73"/>
      <c r="I93" s="73"/>
      <c r="J93" s="73"/>
      <c r="K93" s="73"/>
      <c r="L93" s="73"/>
    </row>
    <row r="94" spans="2:12">
      <c r="E94" s="73" t="s">
        <v>1064</v>
      </c>
      <c r="F94" s="73"/>
      <c r="G94" s="73"/>
      <c r="H94" s="73"/>
      <c r="I94" s="73"/>
      <c r="J94" s="73"/>
      <c r="K94" s="73"/>
      <c r="L94" s="73"/>
    </row>
    <row r="95" spans="2:12">
      <c r="E95" s="74" t="s">
        <v>1085</v>
      </c>
      <c r="F95" s="73"/>
      <c r="G95" s="73"/>
      <c r="H95" s="73"/>
      <c r="I95" s="73"/>
      <c r="J95" s="73"/>
      <c r="K95" s="73"/>
      <c r="L95" s="73"/>
    </row>
    <row r="96" spans="2:12">
      <c r="E96" s="74" t="s">
        <v>1086</v>
      </c>
      <c r="F96" s="73"/>
      <c r="G96" s="73"/>
      <c r="H96" s="73"/>
      <c r="I96" s="73"/>
      <c r="J96" s="73"/>
      <c r="K96" s="73"/>
      <c r="L96" s="73"/>
    </row>
    <row r="97" spans="3:12">
      <c r="E97" s="73" t="s">
        <v>1065</v>
      </c>
      <c r="F97" s="73"/>
      <c r="G97" s="73"/>
      <c r="H97" s="73"/>
      <c r="I97" s="73"/>
      <c r="J97" s="73"/>
      <c r="K97" s="73"/>
      <c r="L97" s="73"/>
    </row>
    <row r="99" spans="3:12">
      <c r="C99" s="64">
        <v>2</v>
      </c>
      <c r="D99" s="71" t="s">
        <v>1053</v>
      </c>
      <c r="E99" s="72"/>
      <c r="F99" s="72"/>
      <c r="G99" s="72"/>
      <c r="H99" s="72"/>
    </row>
    <row r="100" spans="3:12">
      <c r="C100" s="65" t="s">
        <v>1083</v>
      </c>
      <c r="D100" s="62" t="s">
        <v>1054</v>
      </c>
    </row>
    <row r="101" spans="3:12">
      <c r="D101" s="62"/>
      <c r="E101" s="73" t="s">
        <v>1066</v>
      </c>
      <c r="F101" s="73"/>
      <c r="G101" s="73"/>
      <c r="H101" s="73"/>
      <c r="I101" s="73"/>
      <c r="J101" s="73"/>
      <c r="K101" s="73"/>
      <c r="L101" s="73"/>
    </row>
    <row r="102" spans="3:12">
      <c r="D102" s="62"/>
      <c r="E102" s="73" t="s">
        <v>1067</v>
      </c>
      <c r="F102" s="73"/>
      <c r="G102" s="73"/>
      <c r="H102" s="73"/>
      <c r="I102" s="73"/>
      <c r="J102" s="73"/>
      <c r="K102" s="73"/>
      <c r="L102" s="73"/>
    </row>
    <row r="103" spans="3:12">
      <c r="D103" s="62"/>
      <c r="E103" s="74" t="s">
        <v>1084</v>
      </c>
      <c r="F103" s="73"/>
      <c r="G103" s="73"/>
      <c r="H103" s="73"/>
      <c r="I103" s="73"/>
      <c r="J103" s="73"/>
      <c r="K103" s="73"/>
      <c r="L103" s="73"/>
    </row>
    <row r="104" spans="3:12">
      <c r="D104" s="62"/>
      <c r="E104" s="73" t="s">
        <v>1068</v>
      </c>
      <c r="F104" s="73"/>
      <c r="G104" s="73"/>
      <c r="H104" s="73"/>
      <c r="I104" s="73"/>
      <c r="J104" s="73"/>
      <c r="K104" s="73"/>
      <c r="L104" s="73"/>
    </row>
    <row r="105" spans="3:12">
      <c r="C105" s="65" t="s">
        <v>1083</v>
      </c>
      <c r="D105" s="62" t="s">
        <v>1049</v>
      </c>
    </row>
    <row r="106" spans="3:12">
      <c r="D106" s="62"/>
      <c r="E106" s="73" t="s">
        <v>1069</v>
      </c>
      <c r="F106" s="73"/>
      <c r="G106" s="73"/>
      <c r="H106" s="73"/>
      <c r="I106" s="73"/>
      <c r="J106" s="73"/>
      <c r="K106" s="73"/>
      <c r="L106" s="73"/>
    </row>
    <row r="107" spans="3:12">
      <c r="D107" s="62"/>
      <c r="E107" s="73" t="s">
        <v>1070</v>
      </c>
      <c r="F107" s="73"/>
      <c r="G107" s="73"/>
      <c r="H107" s="73"/>
      <c r="I107" s="73"/>
      <c r="J107" s="73"/>
      <c r="K107" s="73"/>
      <c r="L107" s="73"/>
    </row>
    <row r="108" spans="3:12">
      <c r="D108" s="62"/>
      <c r="E108" s="74" t="s">
        <v>1087</v>
      </c>
      <c r="F108" s="73"/>
      <c r="G108" s="73"/>
      <c r="H108" s="73"/>
      <c r="I108" s="73"/>
      <c r="J108" s="73"/>
      <c r="K108" s="73"/>
      <c r="L108" s="73"/>
    </row>
    <row r="109" spans="3:12">
      <c r="D109" s="62"/>
      <c r="E109" s="74" t="s">
        <v>1088</v>
      </c>
      <c r="F109" s="73"/>
      <c r="G109" s="73"/>
      <c r="H109" s="73"/>
      <c r="I109" s="73"/>
      <c r="J109" s="73"/>
      <c r="K109" s="73"/>
      <c r="L109" s="73"/>
    </row>
    <row r="110" spans="3:12">
      <c r="D110" s="62"/>
      <c r="E110" s="73" t="s">
        <v>1071</v>
      </c>
      <c r="F110" s="73"/>
      <c r="G110" s="73"/>
      <c r="H110" s="73"/>
      <c r="I110" s="73"/>
      <c r="J110" s="73"/>
      <c r="K110" s="73"/>
      <c r="L110" s="73"/>
    </row>
    <row r="111" spans="3:12">
      <c r="C111" s="65" t="s">
        <v>1083</v>
      </c>
      <c r="D111" s="62" t="s">
        <v>1048</v>
      </c>
    </row>
    <row r="112" spans="3:12">
      <c r="D112" s="62"/>
      <c r="E112" s="73" t="s">
        <v>1063</v>
      </c>
      <c r="F112" s="73"/>
      <c r="G112" s="73"/>
      <c r="H112" s="73"/>
      <c r="I112" s="73"/>
      <c r="J112" s="73"/>
      <c r="K112" s="73"/>
      <c r="L112" s="73"/>
    </row>
    <row r="113" spans="3:12">
      <c r="D113" s="62"/>
      <c r="E113" s="73" t="s">
        <v>1070</v>
      </c>
      <c r="F113" s="73"/>
      <c r="G113" s="73"/>
      <c r="H113" s="73"/>
      <c r="I113" s="73"/>
      <c r="J113" s="73"/>
      <c r="K113" s="73"/>
      <c r="L113" s="73"/>
    </row>
    <row r="114" spans="3:12">
      <c r="D114" s="62"/>
      <c r="E114" s="74" t="s">
        <v>1089</v>
      </c>
      <c r="F114" s="73"/>
      <c r="G114" s="73"/>
      <c r="H114" s="73"/>
      <c r="I114" s="73"/>
      <c r="J114" s="73"/>
      <c r="K114" s="73"/>
      <c r="L114" s="73"/>
    </row>
    <row r="115" spans="3:12">
      <c r="D115" s="62"/>
      <c r="E115" s="74" t="s">
        <v>1090</v>
      </c>
      <c r="F115" s="73"/>
      <c r="G115" s="73"/>
      <c r="H115" s="73"/>
      <c r="I115" s="73"/>
      <c r="J115" s="73"/>
      <c r="K115" s="73"/>
      <c r="L115" s="73"/>
    </row>
    <row r="116" spans="3:12">
      <c r="D116" s="62"/>
      <c r="E116" s="73" t="s">
        <v>1065</v>
      </c>
      <c r="F116" s="73"/>
      <c r="G116" s="73"/>
      <c r="H116" s="73"/>
      <c r="I116" s="73"/>
      <c r="J116" s="73"/>
      <c r="K116" s="73"/>
      <c r="L116" s="73"/>
    </row>
    <row r="117" spans="3:12">
      <c r="C117" s="65" t="s">
        <v>1083</v>
      </c>
      <c r="D117" s="62" t="s">
        <v>1055</v>
      </c>
    </row>
    <row r="118" spans="3:12">
      <c r="D118" s="62"/>
      <c r="E118" s="73" t="s">
        <v>1072</v>
      </c>
      <c r="F118" s="73"/>
      <c r="G118" s="73"/>
      <c r="H118" s="73"/>
      <c r="I118" s="73"/>
      <c r="J118" s="73"/>
      <c r="K118" s="73"/>
      <c r="L118" s="73"/>
    </row>
    <row r="119" spans="3:12">
      <c r="D119" s="62"/>
      <c r="E119" s="74" t="s">
        <v>1073</v>
      </c>
      <c r="F119" s="74"/>
      <c r="G119" s="73"/>
      <c r="H119" s="73"/>
      <c r="I119" s="73"/>
      <c r="J119" s="73"/>
      <c r="K119" s="73"/>
      <c r="L119" s="73"/>
    </row>
    <row r="120" spans="3:12">
      <c r="D120" s="62"/>
      <c r="E120" s="74" t="s">
        <v>1074</v>
      </c>
      <c r="F120" s="74"/>
      <c r="G120" s="73"/>
      <c r="H120" s="73"/>
      <c r="I120" s="73"/>
      <c r="J120" s="73"/>
      <c r="K120" s="73"/>
      <c r="L120" s="73"/>
    </row>
    <row r="121" spans="3:12">
      <c r="D121" s="62"/>
      <c r="E121" s="74" t="s">
        <v>1075</v>
      </c>
      <c r="F121" s="74"/>
      <c r="G121" s="73"/>
      <c r="H121" s="73"/>
      <c r="I121" s="73"/>
      <c r="J121" s="73"/>
      <c r="K121" s="73"/>
      <c r="L121" s="73"/>
    </row>
    <row r="122" spans="3:12">
      <c r="D122" s="62"/>
      <c r="E122" s="74" t="s">
        <v>1076</v>
      </c>
      <c r="F122" s="74"/>
      <c r="G122" s="73"/>
      <c r="H122" s="73"/>
      <c r="I122" s="73"/>
      <c r="J122" s="73"/>
      <c r="K122" s="73"/>
      <c r="L122" s="73"/>
    </row>
    <row r="123" spans="3:12">
      <c r="D123" s="62"/>
      <c r="E123" s="74" t="s">
        <v>1074</v>
      </c>
      <c r="F123" s="74"/>
      <c r="G123" s="73"/>
      <c r="H123" s="73"/>
      <c r="I123" s="73"/>
      <c r="J123" s="73"/>
      <c r="K123" s="73"/>
      <c r="L123" s="73"/>
    </row>
    <row r="124" spans="3:12">
      <c r="D124" s="62"/>
      <c r="E124" s="74" t="s">
        <v>1077</v>
      </c>
      <c r="F124" s="74"/>
      <c r="G124" s="73"/>
      <c r="H124" s="73"/>
      <c r="I124" s="73"/>
      <c r="J124" s="73"/>
      <c r="K124" s="73"/>
      <c r="L124" s="73"/>
    </row>
    <row r="125" spans="3:12">
      <c r="D125" s="62"/>
      <c r="E125" s="73" t="s">
        <v>1078</v>
      </c>
      <c r="F125" s="73"/>
      <c r="G125" s="73"/>
      <c r="H125" s="73"/>
      <c r="I125" s="73"/>
      <c r="J125" s="73"/>
      <c r="K125" s="73"/>
      <c r="L125" s="73"/>
    </row>
    <row r="126" spans="3:12">
      <c r="C126" s="64">
        <v>3</v>
      </c>
      <c r="D126" s="71" t="s">
        <v>1056</v>
      </c>
      <c r="E126" s="72"/>
      <c r="F126" s="72"/>
      <c r="G126" s="72"/>
      <c r="H126" s="72"/>
      <c r="I126" s="72"/>
      <c r="J126" s="72"/>
    </row>
    <row r="127" spans="3:12">
      <c r="C127" s="65" t="s">
        <v>1083</v>
      </c>
      <c r="D127" s="62" t="s">
        <v>1057</v>
      </c>
    </row>
    <row r="128" spans="3:12">
      <c r="D128" s="62"/>
      <c r="E128" s="73" t="s">
        <v>1063</v>
      </c>
      <c r="F128" s="73"/>
      <c r="G128" s="73"/>
      <c r="H128" s="73"/>
      <c r="I128" s="73"/>
      <c r="J128" s="73"/>
      <c r="K128" s="73"/>
      <c r="L128" s="73"/>
    </row>
    <row r="129" spans="3:12">
      <c r="D129" s="62"/>
      <c r="E129" s="73" t="s">
        <v>1064</v>
      </c>
      <c r="F129" s="73"/>
      <c r="G129" s="73"/>
      <c r="H129" s="73"/>
      <c r="I129" s="73"/>
      <c r="J129" s="73"/>
      <c r="K129" s="73"/>
      <c r="L129" s="73"/>
    </row>
    <row r="130" spans="3:12">
      <c r="D130" s="62"/>
      <c r="E130" s="74" t="s">
        <v>1085</v>
      </c>
      <c r="F130" s="73"/>
      <c r="G130" s="73"/>
      <c r="H130" s="73"/>
      <c r="I130" s="73"/>
      <c r="J130" s="73"/>
      <c r="K130" s="73"/>
      <c r="L130" s="73"/>
    </row>
    <row r="131" spans="3:12">
      <c r="D131" s="62"/>
      <c r="E131" s="74" t="s">
        <v>1086</v>
      </c>
      <c r="F131" s="73"/>
      <c r="G131" s="73"/>
      <c r="H131" s="73"/>
      <c r="I131" s="73"/>
      <c r="J131" s="73"/>
      <c r="K131" s="73"/>
      <c r="L131" s="73"/>
    </row>
    <row r="132" spans="3:12">
      <c r="D132" s="62"/>
      <c r="E132" s="73" t="s">
        <v>1065</v>
      </c>
      <c r="F132" s="73"/>
      <c r="G132" s="73"/>
      <c r="H132" s="73"/>
      <c r="I132" s="73"/>
      <c r="J132" s="73"/>
      <c r="K132" s="73"/>
      <c r="L132" s="73"/>
    </row>
    <row r="133" spans="3:12">
      <c r="C133" s="65" t="s">
        <v>1083</v>
      </c>
      <c r="D133" s="62" t="s">
        <v>1058</v>
      </c>
    </row>
    <row r="134" spans="3:12">
      <c r="D134" s="62"/>
      <c r="E134" s="73" t="s">
        <v>1063</v>
      </c>
      <c r="F134" s="73"/>
      <c r="G134" s="73"/>
      <c r="H134" s="73"/>
      <c r="I134" s="73"/>
      <c r="J134" s="73"/>
      <c r="K134" s="73"/>
      <c r="L134" s="73"/>
    </row>
    <row r="135" spans="3:12">
      <c r="D135" s="62"/>
      <c r="E135" s="73" t="s">
        <v>1070</v>
      </c>
      <c r="F135" s="73"/>
      <c r="G135" s="73"/>
      <c r="H135" s="73"/>
      <c r="I135" s="73"/>
      <c r="J135" s="73"/>
      <c r="K135" s="73"/>
      <c r="L135" s="73"/>
    </row>
    <row r="136" spans="3:12">
      <c r="D136" s="62"/>
      <c r="E136" s="74" t="s">
        <v>1089</v>
      </c>
      <c r="F136" s="73"/>
      <c r="G136" s="73"/>
      <c r="H136" s="73"/>
      <c r="I136" s="73"/>
      <c r="J136" s="73"/>
      <c r="K136" s="73"/>
      <c r="L136" s="73"/>
    </row>
    <row r="137" spans="3:12">
      <c r="D137" s="62"/>
      <c r="E137" s="74" t="s">
        <v>1090</v>
      </c>
      <c r="F137" s="73"/>
      <c r="G137" s="73"/>
      <c r="H137" s="73"/>
      <c r="I137" s="73"/>
      <c r="J137" s="73"/>
      <c r="K137" s="73"/>
      <c r="L137" s="73"/>
    </row>
    <row r="138" spans="3:12">
      <c r="D138" s="62"/>
      <c r="E138" s="73" t="s">
        <v>1065</v>
      </c>
      <c r="F138" s="73"/>
      <c r="G138" s="73"/>
      <c r="H138" s="73"/>
      <c r="I138" s="73"/>
      <c r="J138" s="73"/>
      <c r="K138" s="73"/>
      <c r="L138" s="73"/>
    </row>
    <row r="139" spans="3:12">
      <c r="D139" s="62"/>
    </row>
    <row r="140" spans="3:12">
      <c r="C140" s="64">
        <v>4</v>
      </c>
      <c r="D140" s="71" t="s">
        <v>1059</v>
      </c>
      <c r="E140" s="72"/>
      <c r="F140" s="72"/>
      <c r="G140" s="72"/>
      <c r="H140" s="72"/>
      <c r="I140" s="72"/>
    </row>
    <row r="141" spans="3:12">
      <c r="C141" s="65" t="s">
        <v>1083</v>
      </c>
      <c r="D141" s="62" t="s">
        <v>1051</v>
      </c>
    </row>
    <row r="142" spans="3:12">
      <c r="C142" s="65" t="s">
        <v>1083</v>
      </c>
      <c r="D142" s="62" t="s">
        <v>1047</v>
      </c>
    </row>
    <row r="143" spans="3:12">
      <c r="D143" s="62"/>
      <c r="E143" s="73" t="s">
        <v>1079</v>
      </c>
      <c r="F143" s="73"/>
      <c r="G143" s="73"/>
      <c r="H143" s="73"/>
      <c r="I143" s="73"/>
      <c r="J143" s="73"/>
      <c r="K143" s="73"/>
      <c r="L143" s="73"/>
    </row>
    <row r="144" spans="3:12">
      <c r="D144" s="62"/>
      <c r="E144" s="73" t="s">
        <v>1064</v>
      </c>
      <c r="F144" s="73"/>
      <c r="G144" s="73"/>
      <c r="H144" s="73"/>
      <c r="I144" s="73"/>
      <c r="J144" s="73"/>
      <c r="K144" s="73"/>
      <c r="L144" s="73"/>
    </row>
    <row r="145" spans="3:12">
      <c r="D145" s="62"/>
      <c r="E145" s="74" t="s">
        <v>1080</v>
      </c>
      <c r="F145" s="73"/>
      <c r="G145" s="73"/>
      <c r="H145" s="73"/>
      <c r="I145" s="73"/>
      <c r="J145" s="73"/>
      <c r="K145" s="73"/>
      <c r="L145" s="73"/>
    </row>
    <row r="146" spans="3:12">
      <c r="D146" s="62"/>
      <c r="E146" s="73" t="s">
        <v>1081</v>
      </c>
      <c r="F146" s="73"/>
      <c r="G146" s="73"/>
      <c r="H146" s="73"/>
      <c r="I146" s="73"/>
      <c r="J146" s="73"/>
      <c r="K146" s="73"/>
      <c r="L146" s="73"/>
    </row>
    <row r="147" spans="3:12">
      <c r="C147" s="65" t="s">
        <v>1083</v>
      </c>
      <c r="D147" s="62" t="s">
        <v>1055</v>
      </c>
    </row>
    <row r="148" spans="3:12">
      <c r="D148" s="62"/>
      <c r="E148" s="73" t="s">
        <v>1072</v>
      </c>
      <c r="F148" s="73"/>
      <c r="G148" s="73"/>
      <c r="H148" s="73"/>
      <c r="I148" s="73"/>
      <c r="J148" s="73"/>
      <c r="K148" s="73"/>
      <c r="L148" s="73"/>
    </row>
    <row r="149" spans="3:12">
      <c r="D149" s="62"/>
      <c r="E149" s="74" t="s">
        <v>1082</v>
      </c>
      <c r="F149" s="73"/>
      <c r="G149" s="73"/>
      <c r="H149" s="73"/>
      <c r="I149" s="73"/>
      <c r="J149" s="73"/>
      <c r="K149" s="73"/>
      <c r="L149" s="73"/>
    </row>
    <row r="150" spans="3:12">
      <c r="D150" s="62"/>
      <c r="E150" s="73" t="s">
        <v>1078</v>
      </c>
      <c r="F150" s="73"/>
      <c r="G150" s="73"/>
      <c r="H150" s="73"/>
      <c r="I150" s="73"/>
      <c r="J150" s="73"/>
      <c r="K150" s="73"/>
      <c r="L150" s="73"/>
    </row>
    <row r="151" spans="3:12">
      <c r="D151" s="62"/>
      <c r="E151" s="73"/>
      <c r="F151" s="73"/>
      <c r="G151" s="73"/>
      <c r="H151" s="73"/>
      <c r="I151" s="73"/>
      <c r="J151" s="73"/>
      <c r="K151" s="73"/>
      <c r="L151" s="73"/>
    </row>
    <row r="152" spans="3:12">
      <c r="C152" s="64">
        <v>5</v>
      </c>
      <c r="D152" s="71" t="s">
        <v>1060</v>
      </c>
      <c r="E152" s="72"/>
      <c r="F152" s="72"/>
      <c r="G152" s="72"/>
    </row>
    <row r="153" spans="3:12">
      <c r="C153" s="65" t="s">
        <v>1083</v>
      </c>
      <c r="D153" s="62" t="s">
        <v>1057</v>
      </c>
    </row>
    <row r="154" spans="3:12">
      <c r="D154" s="62"/>
      <c r="E154" s="73" t="s">
        <v>1063</v>
      </c>
      <c r="F154" s="73"/>
      <c r="G154" s="73"/>
      <c r="H154" s="73"/>
      <c r="I154" s="73"/>
      <c r="J154" s="73"/>
      <c r="K154" s="73"/>
      <c r="L154" s="73"/>
    </row>
    <row r="155" spans="3:12">
      <c r="D155" s="62"/>
      <c r="E155" s="73" t="s">
        <v>1064</v>
      </c>
      <c r="F155" s="73"/>
      <c r="G155" s="73"/>
      <c r="H155" s="73"/>
      <c r="I155" s="73"/>
      <c r="J155" s="73"/>
      <c r="K155" s="73"/>
      <c r="L155" s="73"/>
    </row>
    <row r="156" spans="3:12">
      <c r="D156" s="62"/>
      <c r="E156" s="74" t="s">
        <v>1091</v>
      </c>
      <c r="F156" s="73"/>
      <c r="G156" s="73"/>
      <c r="H156" s="73"/>
      <c r="I156" s="73"/>
      <c r="J156" s="73"/>
      <c r="K156" s="73"/>
      <c r="L156" s="73"/>
    </row>
    <row r="157" spans="3:12">
      <c r="D157" s="62"/>
      <c r="E157" s="74" t="s">
        <v>1092</v>
      </c>
      <c r="F157" s="73"/>
      <c r="G157" s="73"/>
      <c r="H157" s="73"/>
      <c r="I157" s="73"/>
      <c r="J157" s="73"/>
      <c r="K157" s="73"/>
      <c r="L157" s="73"/>
    </row>
    <row r="158" spans="3:12">
      <c r="D158" s="62"/>
      <c r="E158" s="73" t="s">
        <v>1065</v>
      </c>
      <c r="F158" s="73"/>
      <c r="G158" s="73"/>
      <c r="H158" s="73"/>
      <c r="I158" s="73"/>
      <c r="J158" s="73"/>
      <c r="K158" s="73"/>
      <c r="L158" s="73"/>
    </row>
    <row r="159" spans="3:12">
      <c r="C159" s="65" t="s">
        <v>1083</v>
      </c>
      <c r="D159" s="62" t="s">
        <v>1058</v>
      </c>
    </row>
    <row r="160" spans="3:12">
      <c r="D160" s="62"/>
      <c r="E160" s="73" t="s">
        <v>1063</v>
      </c>
      <c r="F160" s="73"/>
      <c r="G160" s="73"/>
      <c r="H160" s="73"/>
      <c r="I160" s="73"/>
      <c r="J160" s="73"/>
      <c r="K160" s="73"/>
      <c r="L160" s="73"/>
    </row>
    <row r="161" spans="3:12">
      <c r="D161" s="62"/>
      <c r="E161" s="73" t="s">
        <v>1070</v>
      </c>
      <c r="F161" s="73"/>
      <c r="G161" s="73"/>
      <c r="H161" s="73"/>
      <c r="I161" s="73"/>
      <c r="J161" s="73"/>
      <c r="K161" s="73"/>
      <c r="L161" s="73"/>
    </row>
    <row r="162" spans="3:12">
      <c r="D162" s="62"/>
      <c r="E162" s="74" t="s">
        <v>1091</v>
      </c>
      <c r="F162" s="73"/>
      <c r="G162" s="73"/>
      <c r="H162" s="73"/>
      <c r="I162" s="73"/>
      <c r="J162" s="73"/>
      <c r="K162" s="73"/>
      <c r="L162" s="73"/>
    </row>
    <row r="163" spans="3:12">
      <c r="D163" s="62"/>
      <c r="E163" s="74" t="s">
        <v>1093</v>
      </c>
      <c r="F163" s="73"/>
      <c r="G163" s="73"/>
      <c r="H163" s="73"/>
      <c r="I163" s="73"/>
      <c r="J163" s="73"/>
      <c r="K163" s="73"/>
      <c r="L163" s="73"/>
    </row>
    <row r="164" spans="3:12">
      <c r="D164" s="62"/>
      <c r="E164" s="73" t="s">
        <v>1065</v>
      </c>
      <c r="F164" s="73"/>
      <c r="G164" s="73"/>
      <c r="H164" s="73"/>
      <c r="I164" s="73"/>
      <c r="J164" s="73"/>
      <c r="K164" s="73"/>
      <c r="L164" s="73"/>
    </row>
    <row r="165" spans="3:12">
      <c r="C165" s="64">
        <v>6</v>
      </c>
      <c r="D165" s="71" t="s">
        <v>1061</v>
      </c>
      <c r="E165" s="72"/>
      <c r="F165" s="72"/>
      <c r="G165" s="72"/>
      <c r="H165" s="72"/>
      <c r="I165" s="72"/>
    </row>
    <row r="166" spans="3:12">
      <c r="C166" s="65" t="s">
        <v>1083</v>
      </c>
      <c r="D166" s="62" t="s">
        <v>1054</v>
      </c>
    </row>
    <row r="167" spans="3:12">
      <c r="C167" s="65" t="s">
        <v>1083</v>
      </c>
      <c r="D167" s="62" t="s">
        <v>1049</v>
      </c>
    </row>
    <row r="168" spans="3:12">
      <c r="D168" s="62"/>
      <c r="E168" s="73" t="s">
        <v>1069</v>
      </c>
      <c r="F168" s="73"/>
      <c r="G168" s="73"/>
      <c r="H168" s="73"/>
      <c r="I168" s="73"/>
      <c r="J168" s="73"/>
      <c r="K168" s="73"/>
      <c r="L168" s="73"/>
    </row>
    <row r="169" spans="3:12">
      <c r="D169" s="62"/>
      <c r="E169" s="73" t="s">
        <v>1070</v>
      </c>
      <c r="F169" s="73"/>
      <c r="G169" s="73"/>
      <c r="H169" s="73"/>
      <c r="I169" s="73"/>
      <c r="J169" s="73"/>
      <c r="K169" s="73"/>
      <c r="L169" s="73"/>
    </row>
    <row r="170" spans="3:12">
      <c r="D170" s="62"/>
      <c r="E170" s="74" t="s">
        <v>1087</v>
      </c>
      <c r="F170" s="73"/>
      <c r="G170" s="73"/>
      <c r="H170" s="73"/>
      <c r="I170" s="73"/>
      <c r="J170" s="73"/>
      <c r="K170" s="73"/>
      <c r="L170" s="73"/>
    </row>
    <row r="171" spans="3:12">
      <c r="D171" s="62"/>
      <c r="E171" s="74" t="s">
        <v>1088</v>
      </c>
      <c r="F171" s="73"/>
      <c r="G171" s="73"/>
      <c r="H171" s="73"/>
      <c r="I171" s="73"/>
      <c r="J171" s="73"/>
      <c r="K171" s="73"/>
      <c r="L171" s="73"/>
    </row>
    <row r="172" spans="3:12">
      <c r="D172" s="62"/>
      <c r="E172" s="73" t="s">
        <v>1071</v>
      </c>
      <c r="F172" s="73"/>
      <c r="G172" s="73"/>
      <c r="H172" s="73"/>
      <c r="I172" s="73"/>
      <c r="J172" s="73"/>
      <c r="K172" s="73"/>
      <c r="L172" s="73"/>
    </row>
    <row r="173" spans="3:12">
      <c r="C173" s="65" t="s">
        <v>1083</v>
      </c>
      <c r="D173" s="62" t="s">
        <v>1051</v>
      </c>
    </row>
    <row r="174" spans="3:12">
      <c r="C174" s="65" t="s">
        <v>1083</v>
      </c>
      <c r="D174" s="62" t="s">
        <v>1055</v>
      </c>
    </row>
    <row r="175" spans="3:12">
      <c r="D175" s="62"/>
      <c r="E175" s="73" t="s">
        <v>1072</v>
      </c>
      <c r="F175" s="73"/>
      <c r="G175" s="73"/>
      <c r="H175" s="73"/>
      <c r="I175" s="73"/>
      <c r="J175" s="73"/>
      <c r="K175" s="73"/>
      <c r="L175" s="73"/>
    </row>
    <row r="176" spans="3:12">
      <c r="D176" s="62"/>
      <c r="E176" s="74" t="s">
        <v>1073</v>
      </c>
      <c r="F176" s="74"/>
      <c r="G176" s="74"/>
      <c r="H176" s="73"/>
      <c r="I176" s="73"/>
      <c r="J176" s="73"/>
      <c r="K176" s="73"/>
      <c r="L176" s="73"/>
    </row>
    <row r="177" spans="3:12">
      <c r="D177" s="62"/>
      <c r="E177" s="74" t="s">
        <v>1074</v>
      </c>
      <c r="F177" s="74"/>
      <c r="G177" s="74"/>
      <c r="H177" s="73"/>
      <c r="I177" s="73"/>
      <c r="J177" s="73"/>
      <c r="K177" s="73"/>
      <c r="L177" s="73"/>
    </row>
    <row r="178" spans="3:12">
      <c r="D178" s="62"/>
      <c r="E178" s="74" t="s">
        <v>1075</v>
      </c>
      <c r="F178" s="74"/>
      <c r="G178" s="74"/>
      <c r="H178" s="73"/>
      <c r="I178" s="73"/>
      <c r="J178" s="73"/>
      <c r="K178" s="73"/>
      <c r="L178" s="73"/>
    </row>
    <row r="179" spans="3:12">
      <c r="D179" s="62"/>
      <c r="E179" s="74" t="s">
        <v>1076</v>
      </c>
      <c r="F179" s="74"/>
      <c r="G179" s="74"/>
      <c r="H179" s="73"/>
      <c r="I179" s="73"/>
      <c r="J179" s="73"/>
      <c r="K179" s="73"/>
      <c r="L179" s="73"/>
    </row>
    <row r="180" spans="3:12">
      <c r="D180" s="62"/>
      <c r="E180" s="74" t="s">
        <v>1074</v>
      </c>
      <c r="F180" s="74"/>
      <c r="G180" s="74"/>
      <c r="H180" s="73"/>
      <c r="I180" s="73"/>
      <c r="J180" s="73"/>
      <c r="K180" s="73"/>
      <c r="L180" s="73"/>
    </row>
    <row r="181" spans="3:12">
      <c r="D181" s="62"/>
      <c r="E181" s="74" t="s">
        <v>1077</v>
      </c>
      <c r="F181" s="74"/>
      <c r="G181" s="74"/>
      <c r="H181" s="73"/>
      <c r="I181" s="73"/>
      <c r="J181" s="73"/>
      <c r="K181" s="73"/>
      <c r="L181" s="73"/>
    </row>
    <row r="182" spans="3:12">
      <c r="D182" s="62"/>
      <c r="E182" s="73" t="s">
        <v>1078</v>
      </c>
      <c r="F182" s="73"/>
      <c r="G182" s="73"/>
      <c r="H182" s="73"/>
      <c r="I182" s="73"/>
      <c r="J182" s="73"/>
      <c r="K182" s="73"/>
      <c r="L182" s="73"/>
    </row>
    <row r="183" spans="3:12">
      <c r="C183" s="65" t="s">
        <v>1083</v>
      </c>
      <c r="D183" s="62" t="s">
        <v>1048</v>
      </c>
    </row>
    <row r="184" spans="3:12">
      <c r="D184" s="62"/>
      <c r="E184" s="73" t="s">
        <v>1063</v>
      </c>
      <c r="F184" s="73"/>
      <c r="G184" s="73"/>
      <c r="H184" s="73"/>
      <c r="I184" s="73"/>
      <c r="J184" s="73"/>
      <c r="K184" s="73"/>
      <c r="L184" s="73"/>
    </row>
    <row r="185" spans="3:12">
      <c r="D185" s="62"/>
      <c r="E185" s="73" t="s">
        <v>1064</v>
      </c>
      <c r="F185" s="73"/>
      <c r="G185" s="73"/>
      <c r="H185" s="73"/>
      <c r="I185" s="73"/>
      <c r="J185" s="73"/>
      <c r="K185" s="73"/>
      <c r="L185" s="73"/>
    </row>
    <row r="186" spans="3:12">
      <c r="D186" s="62"/>
      <c r="E186" s="74" t="s">
        <v>1091</v>
      </c>
      <c r="F186" s="74"/>
      <c r="G186" s="73"/>
      <c r="H186" s="73"/>
      <c r="I186" s="73"/>
      <c r="J186" s="73"/>
      <c r="K186" s="73"/>
      <c r="L186" s="73"/>
    </row>
    <row r="187" spans="3:12">
      <c r="D187" s="62"/>
      <c r="E187" s="74" t="s">
        <v>1092</v>
      </c>
      <c r="F187" s="74"/>
      <c r="G187" s="73"/>
      <c r="H187" s="73"/>
      <c r="I187" s="73"/>
      <c r="J187" s="73"/>
      <c r="K187" s="73"/>
      <c r="L187" s="73"/>
    </row>
    <row r="188" spans="3:12">
      <c r="D188" s="62"/>
      <c r="E188" s="73" t="s">
        <v>1065</v>
      </c>
      <c r="F188" s="73"/>
      <c r="G188" s="73"/>
      <c r="H188" s="73"/>
      <c r="I188" s="73"/>
      <c r="J188" s="73"/>
      <c r="K188" s="73"/>
      <c r="L188" s="73"/>
    </row>
    <row r="189" spans="3:12">
      <c r="D189" s="62"/>
    </row>
    <row r="190" spans="3:12">
      <c r="C190" s="65" t="s">
        <v>1083</v>
      </c>
      <c r="D190" s="75" t="s">
        <v>1062</v>
      </c>
    </row>
    <row r="191" spans="3:12">
      <c r="C191" s="65" t="s">
        <v>1083</v>
      </c>
      <c r="D191" s="62" t="s">
        <v>1055</v>
      </c>
    </row>
    <row r="192" spans="3:12">
      <c r="D192" s="62"/>
      <c r="E192" s="73" t="s">
        <v>1072</v>
      </c>
      <c r="F192" s="73"/>
      <c r="G192" s="73"/>
      <c r="H192" s="73"/>
      <c r="I192" s="73"/>
      <c r="J192" s="73"/>
      <c r="K192" s="73"/>
      <c r="L192" s="73"/>
    </row>
    <row r="193" spans="3:12">
      <c r="D193" s="62"/>
      <c r="E193" s="74" t="s">
        <v>1082</v>
      </c>
      <c r="F193" s="73"/>
      <c r="G193" s="73"/>
      <c r="H193" s="73"/>
      <c r="I193" s="73"/>
      <c r="J193" s="73"/>
      <c r="K193" s="73"/>
      <c r="L193" s="73"/>
    </row>
    <row r="194" spans="3:12">
      <c r="D194" s="62"/>
      <c r="E194" s="73" t="s">
        <v>1078</v>
      </c>
      <c r="F194" s="73"/>
      <c r="G194" s="73"/>
      <c r="H194" s="73"/>
      <c r="I194" s="73"/>
      <c r="J194" s="73"/>
      <c r="K194" s="73"/>
      <c r="L194" s="73"/>
    </row>
    <row r="195" spans="3:12">
      <c r="D195" s="62"/>
    </row>
    <row r="196" spans="3:12">
      <c r="C196" s="65" t="s">
        <v>1083</v>
      </c>
      <c r="D196" s="62" t="s">
        <v>1048</v>
      </c>
    </row>
    <row r="197" spans="3:12">
      <c r="E197" s="73" t="s">
        <v>1063</v>
      </c>
      <c r="F197" s="73"/>
      <c r="G197" s="73"/>
      <c r="H197" s="73"/>
      <c r="I197" s="73"/>
      <c r="J197" s="73"/>
      <c r="K197" s="73"/>
      <c r="L197" s="73"/>
    </row>
    <row r="198" spans="3:12">
      <c r="E198" s="73" t="s">
        <v>1064</v>
      </c>
      <c r="F198" s="73"/>
      <c r="G198" s="73"/>
      <c r="H198" s="73"/>
      <c r="I198" s="73"/>
      <c r="J198" s="73"/>
      <c r="K198" s="73"/>
      <c r="L198" s="73"/>
    </row>
    <row r="199" spans="3:12">
      <c r="E199" s="74" t="s">
        <v>1089</v>
      </c>
      <c r="F199" s="73"/>
      <c r="G199" s="73"/>
      <c r="H199" s="73"/>
      <c r="I199" s="73"/>
      <c r="J199" s="73"/>
      <c r="K199" s="73"/>
      <c r="L199" s="73"/>
    </row>
    <row r="200" spans="3:12">
      <c r="E200" s="74" t="s">
        <v>1090</v>
      </c>
      <c r="F200" s="73"/>
      <c r="G200" s="73"/>
      <c r="H200" s="73"/>
      <c r="I200" s="73"/>
      <c r="J200" s="73"/>
      <c r="K200" s="73"/>
      <c r="L200" s="73"/>
    </row>
    <row r="201" spans="3:12">
      <c r="E201" s="73" t="s">
        <v>1065</v>
      </c>
      <c r="F201" s="73"/>
      <c r="G201" s="73"/>
      <c r="H201" s="73"/>
      <c r="I201" s="73"/>
      <c r="J201" s="73"/>
      <c r="K201" s="73"/>
      <c r="L201" s="7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opLeftCell="B1" workbookViewId="0">
      <selection activeCell="D15" sqref="D15"/>
    </sheetView>
  </sheetViews>
  <sheetFormatPr defaultRowHeight="15"/>
  <sheetData>
    <row r="4" spans="1:10">
      <c r="A4" t="s">
        <v>993</v>
      </c>
      <c r="B4" t="s">
        <v>992</v>
      </c>
    </row>
    <row r="5" spans="1:10">
      <c r="A5" t="s">
        <v>994</v>
      </c>
      <c r="B5" t="s">
        <v>995</v>
      </c>
    </row>
    <row r="7" spans="1:10">
      <c r="C7" t="s">
        <v>996</v>
      </c>
    </row>
    <row r="8" spans="1:10">
      <c r="C8" t="s">
        <v>997</v>
      </c>
    </row>
    <row r="13" spans="1:10">
      <c r="D13" t="s">
        <v>998</v>
      </c>
    </row>
    <row r="14" spans="1:10">
      <c r="D14" t="s">
        <v>999</v>
      </c>
      <c r="J14" s="56" t="s">
        <v>1010</v>
      </c>
    </row>
    <row r="15" spans="1:10">
      <c r="D15" t="s">
        <v>1000</v>
      </c>
    </row>
    <row r="17" spans="2:3">
      <c r="B17" s="20" t="s">
        <v>542</v>
      </c>
    </row>
    <row r="18" spans="2:3">
      <c r="C18" t="s">
        <v>1001</v>
      </c>
    </row>
    <row r="19" spans="2:3">
      <c r="C19" t="s">
        <v>784</v>
      </c>
    </row>
    <row r="20" spans="2:3">
      <c r="C20" t="s">
        <v>1002</v>
      </c>
    </row>
    <row r="21" spans="2:3">
      <c r="C21" t="s">
        <v>1003</v>
      </c>
    </row>
    <row r="22" spans="2:3">
      <c r="C22" t="s">
        <v>1004</v>
      </c>
    </row>
    <row r="23" spans="2:3">
      <c r="C23" t="s">
        <v>1005</v>
      </c>
    </row>
    <row r="24" spans="2:3">
      <c r="C24" t="s">
        <v>1006</v>
      </c>
    </row>
    <row r="25" spans="2:3">
      <c r="C25" t="s">
        <v>1007</v>
      </c>
    </row>
    <row r="26" spans="2:3">
      <c r="C26" t="s">
        <v>784</v>
      </c>
    </row>
    <row r="27" spans="2:3">
      <c r="C27" t="s">
        <v>1002</v>
      </c>
    </row>
    <row r="28" spans="2:3">
      <c r="C28" t="s">
        <v>1008</v>
      </c>
    </row>
    <row r="29" spans="2:3">
      <c r="C29" t="s">
        <v>1009</v>
      </c>
    </row>
    <row r="30" spans="2:3">
      <c r="C30" t="s">
        <v>1005</v>
      </c>
    </row>
    <row r="31" spans="2:3">
      <c r="C31" t="s">
        <v>1006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7"/>
  <sheetViews>
    <sheetView topLeftCell="A46" zoomScale="85" zoomScaleNormal="85" workbookViewId="0">
      <selection activeCell="G86" sqref="G86"/>
    </sheetView>
  </sheetViews>
  <sheetFormatPr defaultRowHeight="15"/>
  <cols>
    <col min="4" max="4" width="28.85546875" customWidth="1"/>
    <col min="5" max="5" width="32.5703125" customWidth="1"/>
    <col min="7" max="7" width="54.7109375" customWidth="1"/>
  </cols>
  <sheetData>
    <row r="1" spans="3:12">
      <c r="E1" t="s">
        <v>935</v>
      </c>
    </row>
    <row r="4" spans="3:12">
      <c r="C4" t="s">
        <v>552</v>
      </c>
    </row>
    <row r="5" spans="3:12">
      <c r="E5" s="55" t="s">
        <v>982</v>
      </c>
    </row>
    <row r="6" spans="3:12" ht="21" customHeight="1">
      <c r="E6" t="s">
        <v>978</v>
      </c>
      <c r="F6" s="11" t="s">
        <v>979</v>
      </c>
    </row>
    <row r="7" spans="3:12" ht="30">
      <c r="E7" t="s">
        <v>976</v>
      </c>
      <c r="G7" s="11" t="s">
        <v>981</v>
      </c>
    </row>
    <row r="8" spans="3:12" ht="24.75" customHeight="1">
      <c r="E8" s="11" t="s">
        <v>980</v>
      </c>
      <c r="G8" s="11" t="s">
        <v>977</v>
      </c>
    </row>
    <row r="9" spans="3:12" ht="30">
      <c r="D9" s="11" t="s">
        <v>940</v>
      </c>
    </row>
    <row r="10" spans="3:12">
      <c r="E10" t="s">
        <v>941</v>
      </c>
    </row>
    <row r="11" spans="3:12">
      <c r="E11" t="s">
        <v>942</v>
      </c>
    </row>
    <row r="12" spans="3:12">
      <c r="E12" t="s">
        <v>943</v>
      </c>
    </row>
    <row r="13" spans="3:12">
      <c r="E13" t="s">
        <v>944</v>
      </c>
    </row>
    <row r="14" spans="3:12">
      <c r="E14" t="s">
        <v>945</v>
      </c>
    </row>
    <row r="15" spans="3:12">
      <c r="E15" t="s">
        <v>946</v>
      </c>
      <c r="J15" s="29">
        <v>5.2999999999999999E-2</v>
      </c>
      <c r="L15">
        <f>198*6</f>
        <v>1188</v>
      </c>
    </row>
    <row r="16" spans="3:12">
      <c r="E16" s="20" t="s">
        <v>947</v>
      </c>
      <c r="J16">
        <f>15000*J15/12</f>
        <v>66.25</v>
      </c>
    </row>
    <row r="17" spans="5:5">
      <c r="E17" t="s">
        <v>948</v>
      </c>
    </row>
    <row r="18" spans="5:5">
      <c r="E18" t="s">
        <v>949</v>
      </c>
    </row>
    <row r="19" spans="5:5">
      <c r="E19" t="s">
        <v>950</v>
      </c>
    </row>
    <row r="20" spans="5:5">
      <c r="E20" t="s">
        <v>951</v>
      </c>
    </row>
    <row r="21" spans="5:5">
      <c r="E21" t="s">
        <v>952</v>
      </c>
    </row>
    <row r="22" spans="5:5">
      <c r="E22" t="s">
        <v>953</v>
      </c>
    </row>
    <row r="23" spans="5:5">
      <c r="E23" t="s">
        <v>954</v>
      </c>
    </row>
    <row r="24" spans="5:5">
      <c r="E24" t="s">
        <v>955</v>
      </c>
    </row>
    <row r="25" spans="5:5">
      <c r="E25" t="s">
        <v>956</v>
      </c>
    </row>
    <row r="26" spans="5:5">
      <c r="E26" t="s">
        <v>957</v>
      </c>
    </row>
    <row r="27" spans="5:5">
      <c r="E27" t="s">
        <v>958</v>
      </c>
    </row>
    <row r="28" spans="5:5">
      <c r="E28" t="s">
        <v>959</v>
      </c>
    </row>
    <row r="29" spans="5:5">
      <c r="E29" t="s">
        <v>960</v>
      </c>
    </row>
    <row r="30" spans="5:5">
      <c r="E30" t="s">
        <v>961</v>
      </c>
    </row>
    <row r="31" spans="5:5">
      <c r="E31" t="s">
        <v>962</v>
      </c>
    </row>
    <row r="32" spans="5:5">
      <c r="E32" t="s">
        <v>963</v>
      </c>
    </row>
    <row r="36" spans="4:5">
      <c r="D36" t="s">
        <v>924</v>
      </c>
    </row>
    <row r="37" spans="4:5">
      <c r="E37" t="s">
        <v>925</v>
      </c>
    </row>
    <row r="38" spans="4:5">
      <c r="E38" t="s">
        <v>926</v>
      </c>
    </row>
    <row r="39" spans="4:5">
      <c r="E39" t="s">
        <v>927</v>
      </c>
    </row>
    <row r="40" spans="4:5">
      <c r="E40" t="s">
        <v>928</v>
      </c>
    </row>
    <row r="41" spans="4:5">
      <c r="E41" t="s">
        <v>929</v>
      </c>
    </row>
    <row r="42" spans="4:5">
      <c r="E42" t="s">
        <v>930</v>
      </c>
    </row>
    <row r="43" spans="4:5">
      <c r="E43" t="s">
        <v>931</v>
      </c>
    </row>
    <row r="44" spans="4:5">
      <c r="E44" t="s">
        <v>932</v>
      </c>
    </row>
    <row r="45" spans="4:5">
      <c r="E45" t="s">
        <v>933</v>
      </c>
    </row>
    <row r="46" spans="4:5">
      <c r="E46" t="s">
        <v>934</v>
      </c>
    </row>
    <row r="48" spans="4:5">
      <c r="D48" t="s">
        <v>936</v>
      </c>
    </row>
    <row r="49" spans="4:5">
      <c r="E49" t="s">
        <v>937</v>
      </c>
    </row>
    <row r="50" spans="4:5">
      <c r="E50" t="s">
        <v>938</v>
      </c>
    </row>
    <row r="51" spans="4:5">
      <c r="E51" s="54" t="s">
        <v>975</v>
      </c>
    </row>
    <row r="52" spans="4:5">
      <c r="E52" t="s">
        <v>939</v>
      </c>
    </row>
    <row r="54" spans="4:5">
      <c r="D54" t="s">
        <v>964</v>
      </c>
    </row>
    <row r="55" spans="4:5">
      <c r="E55" t="s">
        <v>965</v>
      </c>
    </row>
    <row r="56" spans="4:5">
      <c r="E56" t="s">
        <v>966</v>
      </c>
    </row>
    <row r="57" spans="4:5">
      <c r="E57" s="53" t="s">
        <v>967</v>
      </c>
    </row>
    <row r="58" spans="4:5">
      <c r="E58" s="53" t="s">
        <v>968</v>
      </c>
    </row>
    <row r="59" spans="4:5">
      <c r="E59" s="54" t="s">
        <v>969</v>
      </c>
    </row>
    <row r="60" spans="4:5">
      <c r="E60" s="54" t="s">
        <v>970</v>
      </c>
    </row>
    <row r="61" spans="4:5">
      <c r="E61" s="54" t="s">
        <v>971</v>
      </c>
    </row>
    <row r="62" spans="4:5">
      <c r="E62" s="54" t="s">
        <v>972</v>
      </c>
    </row>
    <row r="63" spans="4:5">
      <c r="E63" s="54" t="s">
        <v>973</v>
      </c>
    </row>
    <row r="64" spans="4:5">
      <c r="E64" t="s">
        <v>974</v>
      </c>
    </row>
    <row r="66" spans="4:5">
      <c r="D66" t="s">
        <v>560</v>
      </c>
    </row>
    <row r="67" spans="4:5">
      <c r="E67" t="s">
        <v>984</v>
      </c>
    </row>
    <row r="68" spans="4:5">
      <c r="E68" t="s">
        <v>985</v>
      </c>
    </row>
    <row r="69" spans="4:5">
      <c r="E69" s="63" t="s">
        <v>983</v>
      </c>
    </row>
    <row r="71" spans="4:5">
      <c r="E71" t="s">
        <v>987</v>
      </c>
    </row>
    <row r="72" spans="4:5">
      <c r="E72" s="63" t="s">
        <v>986</v>
      </c>
    </row>
    <row r="74" spans="4:5">
      <c r="D74" t="s">
        <v>988</v>
      </c>
    </row>
    <row r="75" spans="4:5">
      <c r="E75" t="s">
        <v>989</v>
      </c>
    </row>
    <row r="76" spans="4:5">
      <c r="E76" t="s">
        <v>990</v>
      </c>
    </row>
    <row r="77" spans="4:5">
      <c r="E77" t="s">
        <v>991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0" workbookViewId="0">
      <selection activeCell="D56" sqref="D56"/>
    </sheetView>
  </sheetViews>
  <sheetFormatPr defaultRowHeight="15"/>
  <sheetData>
    <row r="1" spans="1:4">
      <c r="A1" s="77" t="s">
        <v>1107</v>
      </c>
    </row>
    <row r="2" spans="1:4">
      <c r="B2" s="20" t="s">
        <v>1108</v>
      </c>
    </row>
    <row r="3" spans="1:4">
      <c r="C3" s="18" t="s">
        <v>1109</v>
      </c>
    </row>
    <row r="8" spans="1:4">
      <c r="B8" s="20" t="s">
        <v>1110</v>
      </c>
    </row>
    <row r="9" spans="1:4">
      <c r="C9" t="s">
        <v>1111</v>
      </c>
    </row>
    <row r="10" spans="1:4">
      <c r="D10" t="s">
        <v>1112</v>
      </c>
    </row>
    <row r="11" spans="1:4">
      <c r="D11" t="s">
        <v>1117</v>
      </c>
    </row>
    <row r="12" spans="1:4">
      <c r="D12" t="s">
        <v>1113</v>
      </c>
    </row>
    <row r="13" spans="1:4">
      <c r="D13" t="s">
        <v>1114</v>
      </c>
    </row>
    <row r="14" spans="1:4">
      <c r="D14" t="s">
        <v>1115</v>
      </c>
    </row>
    <row r="15" spans="1:4">
      <c r="D15" t="s">
        <v>1118</v>
      </c>
    </row>
    <row r="16" spans="1:4">
      <c r="D16" t="s">
        <v>1116</v>
      </c>
    </row>
    <row r="18" spans="1:4">
      <c r="D18" t="s">
        <v>1119</v>
      </c>
    </row>
    <row r="19" spans="1:4">
      <c r="D19" t="s">
        <v>1120</v>
      </c>
    </row>
    <row r="20" spans="1:4">
      <c r="D20" t="s">
        <v>1121</v>
      </c>
    </row>
    <row r="22" spans="1:4">
      <c r="D22" t="s">
        <v>1122</v>
      </c>
    </row>
    <row r="23" spans="1:4">
      <c r="D23" t="s">
        <v>1123</v>
      </c>
    </row>
    <row r="26" spans="1:4">
      <c r="A26" s="77" t="s">
        <v>1130</v>
      </c>
    </row>
    <row r="33" spans="3:4">
      <c r="C33" t="s">
        <v>1131</v>
      </c>
    </row>
    <row r="34" spans="3:4">
      <c r="D34" s="20" t="s">
        <v>1134</v>
      </c>
    </row>
    <row r="35" spans="3:4">
      <c r="D35" s="18" t="s">
        <v>1124</v>
      </c>
    </row>
    <row r="36" spans="3:4">
      <c r="D36" t="s">
        <v>1132</v>
      </c>
    </row>
    <row r="37" spans="3:4">
      <c r="D37" t="s">
        <v>1125</v>
      </c>
    </row>
    <row r="38" spans="3:4">
      <c r="D38" t="s">
        <v>1133</v>
      </c>
    </row>
    <row r="39" spans="3:4">
      <c r="D39" t="s">
        <v>1126</v>
      </c>
    </row>
    <row r="40" spans="3:4">
      <c r="D40" t="s">
        <v>1127</v>
      </c>
    </row>
    <row r="41" spans="3:4">
      <c r="D41" t="s">
        <v>1128</v>
      </c>
    </row>
    <row r="42" spans="3:4">
      <c r="D42" t="s">
        <v>1129</v>
      </c>
    </row>
    <row r="44" spans="3:4">
      <c r="D44" t="s">
        <v>1135</v>
      </c>
    </row>
    <row r="45" spans="3:4">
      <c r="D45" s="18" t="s">
        <v>1136</v>
      </c>
    </row>
    <row r="46" spans="3:4">
      <c r="D46" t="s">
        <v>1137</v>
      </c>
    </row>
    <row r="47" spans="3:4">
      <c r="D47" t="s">
        <v>1138</v>
      </c>
    </row>
    <row r="48" spans="3:4">
      <c r="D48" t="s">
        <v>1139</v>
      </c>
    </row>
    <row r="49" spans="4:5">
      <c r="D49" t="s">
        <v>1140</v>
      </c>
    </row>
    <row r="50" spans="4:5">
      <c r="D50" t="s">
        <v>1141</v>
      </c>
    </row>
    <row r="51" spans="4:5">
      <c r="D51" t="s">
        <v>1142</v>
      </c>
    </row>
    <row r="52" spans="4:5">
      <c r="D52" t="s">
        <v>1143</v>
      </c>
    </row>
    <row r="54" spans="4:5">
      <c r="D54" t="s">
        <v>1144</v>
      </c>
    </row>
    <row r="55" spans="4:5">
      <c r="E55" s="18" t="s">
        <v>1145</v>
      </c>
    </row>
    <row r="56" spans="4:5">
      <c r="E56" t="s">
        <v>1146</v>
      </c>
    </row>
    <row r="57" spans="4:5">
      <c r="E57" t="s">
        <v>1147</v>
      </c>
    </row>
    <row r="58" spans="4:5">
      <c r="E58" t="s">
        <v>1148</v>
      </c>
    </row>
    <row r="59" spans="4:5">
      <c r="E59" t="s">
        <v>1149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opLeftCell="A31" workbookViewId="0">
      <selection activeCell="H31" sqref="H1:H1048576"/>
    </sheetView>
  </sheetViews>
  <sheetFormatPr defaultRowHeight="15"/>
  <cols>
    <col min="3" max="3" width="33.140625" customWidth="1"/>
    <col min="5" max="5" width="37" bestFit="1" customWidth="1"/>
  </cols>
  <sheetData>
    <row r="1" spans="2:10">
      <c r="J1" t="s">
        <v>1204</v>
      </c>
    </row>
    <row r="4" spans="2:10">
      <c r="B4" t="s">
        <v>1150</v>
      </c>
      <c r="C4" s="102" t="s">
        <v>1157</v>
      </c>
      <c r="D4" s="102"/>
      <c r="E4" s="102" t="s">
        <v>1158</v>
      </c>
      <c r="F4" s="102"/>
    </row>
    <row r="5" spans="2:10">
      <c r="C5" t="s">
        <v>1151</v>
      </c>
      <c r="D5" t="s">
        <v>1152</v>
      </c>
      <c r="E5" t="s">
        <v>1151</v>
      </c>
      <c r="F5" t="s">
        <v>1152</v>
      </c>
    </row>
    <row r="6" spans="2:10">
      <c r="C6" t="s">
        <v>1153</v>
      </c>
      <c r="D6" t="s">
        <v>1154</v>
      </c>
      <c r="E6" s="18" t="s">
        <v>1160</v>
      </c>
      <c r="F6" s="18" t="s">
        <v>1159</v>
      </c>
    </row>
    <row r="7" spans="2:10">
      <c r="C7" t="s">
        <v>1155</v>
      </c>
      <c r="D7" t="s">
        <v>1156</v>
      </c>
      <c r="E7" t="s">
        <v>1155</v>
      </c>
      <c r="F7" t="s">
        <v>1156</v>
      </c>
    </row>
    <row r="9" spans="2:10">
      <c r="B9" t="s">
        <v>1161</v>
      </c>
    </row>
    <row r="10" spans="2:10">
      <c r="C10" t="s">
        <v>1162</v>
      </c>
    </row>
    <row r="11" spans="2:10">
      <c r="C11" t="s">
        <v>1163</v>
      </c>
    </row>
    <row r="14" spans="2:10">
      <c r="B14" t="s">
        <v>1188</v>
      </c>
    </row>
    <row r="15" spans="2:10">
      <c r="C15" t="s">
        <v>1186</v>
      </c>
    </row>
    <row r="16" spans="2:10">
      <c r="D16" t="s">
        <v>1189</v>
      </c>
    </row>
    <row r="17" spans="3:4">
      <c r="D17" t="s">
        <v>1190</v>
      </c>
    </row>
    <row r="18" spans="3:4">
      <c r="D18" t="s">
        <v>1191</v>
      </c>
    </row>
    <row r="19" spans="3:4">
      <c r="D19" t="s">
        <v>1192</v>
      </c>
    </row>
    <row r="20" spans="3:4">
      <c r="D20" t="s">
        <v>1193</v>
      </c>
    </row>
    <row r="21" spans="3:4">
      <c r="D21" t="s">
        <v>1194</v>
      </c>
    </row>
    <row r="22" spans="3:4">
      <c r="D22" t="s">
        <v>1195</v>
      </c>
    </row>
    <row r="23" spans="3:4">
      <c r="D23" t="s">
        <v>1196</v>
      </c>
    </row>
    <row r="24" spans="3:4">
      <c r="D24" t="s">
        <v>1197</v>
      </c>
    </row>
    <row r="25" spans="3:4">
      <c r="D25" t="s">
        <v>1198</v>
      </c>
    </row>
    <row r="26" spans="3:4">
      <c r="D26" t="s">
        <v>1199</v>
      </c>
    </row>
    <row r="27" spans="3:4">
      <c r="C27" t="s">
        <v>1203</v>
      </c>
    </row>
    <row r="28" spans="3:4">
      <c r="D28" t="s">
        <v>1200</v>
      </c>
    </row>
    <row r="29" spans="3:4">
      <c r="D29" t="s">
        <v>1201</v>
      </c>
    </row>
    <row r="30" spans="3:4">
      <c r="D30" t="s">
        <v>1202</v>
      </c>
    </row>
    <row r="35" spans="2:6">
      <c r="B35" t="s">
        <v>1164</v>
      </c>
    </row>
    <row r="36" spans="2:6">
      <c r="C36" t="s">
        <v>1165</v>
      </c>
    </row>
    <row r="37" spans="2:6">
      <c r="D37" t="s">
        <v>1166</v>
      </c>
    </row>
    <row r="38" spans="2:6">
      <c r="D38" s="18" t="s">
        <v>1167</v>
      </c>
      <c r="F38" s="78" t="s">
        <v>1169</v>
      </c>
    </row>
    <row r="39" spans="2:6">
      <c r="D39" t="s">
        <v>1168</v>
      </c>
    </row>
    <row r="41" spans="2:6">
      <c r="C41" s="63" t="s">
        <v>1178</v>
      </c>
      <c r="D41" s="63"/>
      <c r="E41" s="63"/>
      <c r="F41" s="63"/>
    </row>
    <row r="42" spans="2:6">
      <c r="C42" s="63" t="s">
        <v>1179</v>
      </c>
      <c r="D42" s="63"/>
      <c r="E42" s="63"/>
      <c r="F42" s="63"/>
    </row>
    <row r="43" spans="2:6">
      <c r="C43" s="63" t="s">
        <v>1180</v>
      </c>
      <c r="D43" s="63"/>
      <c r="E43" s="63"/>
      <c r="F43" s="63"/>
    </row>
    <row r="44" spans="2:6">
      <c r="C44" s="63" t="s">
        <v>1181</v>
      </c>
      <c r="D44" s="63"/>
      <c r="E44" s="63"/>
      <c r="F44" s="63"/>
    </row>
    <row r="45" spans="2:6">
      <c r="C45" s="63" t="s">
        <v>1182</v>
      </c>
      <c r="D45" s="63"/>
      <c r="E45" s="63"/>
      <c r="F45" s="63"/>
    </row>
    <row r="46" spans="2:6">
      <c r="C46" s="63" t="s">
        <v>1183</v>
      </c>
      <c r="D46" s="63"/>
      <c r="E46" s="63"/>
      <c r="F46" s="63"/>
    </row>
    <row r="47" spans="2:6">
      <c r="C47" s="63" t="s">
        <v>1170</v>
      </c>
      <c r="D47" s="63"/>
      <c r="E47" s="63"/>
      <c r="F47" s="63"/>
    </row>
    <row r="48" spans="2:6">
      <c r="C48" s="63" t="s">
        <v>1171</v>
      </c>
      <c r="D48" s="63"/>
      <c r="E48" s="63"/>
      <c r="F48" s="63"/>
    </row>
    <row r="49" spans="2:6">
      <c r="C49" s="63" t="s">
        <v>1172</v>
      </c>
      <c r="D49" s="63"/>
      <c r="E49" s="63"/>
      <c r="F49" s="63"/>
    </row>
    <row r="50" spans="2:6">
      <c r="C50" s="63" t="s">
        <v>1173</v>
      </c>
      <c r="D50" s="63"/>
      <c r="E50" s="63"/>
      <c r="F50" s="63"/>
    </row>
    <row r="51" spans="2:6">
      <c r="C51" s="63" t="s">
        <v>1174</v>
      </c>
      <c r="D51" s="63"/>
      <c r="E51" s="63"/>
      <c r="F51" s="63"/>
    </row>
    <row r="52" spans="2:6">
      <c r="C52" s="63" t="s">
        <v>1175</v>
      </c>
      <c r="D52" s="63"/>
      <c r="E52" s="63"/>
      <c r="F52" s="63"/>
    </row>
    <row r="53" spans="2:6">
      <c r="C53" s="63" t="s">
        <v>1176</v>
      </c>
      <c r="D53" s="63"/>
      <c r="E53" s="63"/>
      <c r="F53" s="63"/>
    </row>
    <row r="54" spans="2:6">
      <c r="C54" s="63" t="s">
        <v>1177</v>
      </c>
      <c r="D54" s="63"/>
      <c r="E54" s="63"/>
      <c r="F54" s="63"/>
    </row>
    <row r="56" spans="2:6">
      <c r="C56" t="s">
        <v>1184</v>
      </c>
    </row>
    <row r="57" spans="2:6">
      <c r="C57" t="s">
        <v>1185</v>
      </c>
    </row>
    <row r="59" spans="2:6">
      <c r="C59" t="s">
        <v>1186</v>
      </c>
    </row>
    <row r="60" spans="2:6">
      <c r="D60" s="18" t="s">
        <v>1187</v>
      </c>
    </row>
    <row r="63" spans="2:6">
      <c r="B63" t="s">
        <v>1205</v>
      </c>
    </row>
    <row r="64" spans="2:6">
      <c r="C64" t="s">
        <v>1206</v>
      </c>
    </row>
    <row r="65" spans="3:4">
      <c r="C65" t="s">
        <v>1207</v>
      </c>
      <c r="D65" t="s">
        <v>1208</v>
      </c>
    </row>
    <row r="66" spans="3:4">
      <c r="C66" t="s">
        <v>1210</v>
      </c>
      <c r="D66" t="s">
        <v>1209</v>
      </c>
    </row>
    <row r="67" spans="3:4">
      <c r="C67" t="s">
        <v>1211</v>
      </c>
      <c r="D67" t="s">
        <v>1209</v>
      </c>
    </row>
    <row r="68" spans="3:4">
      <c r="C68" t="s">
        <v>1212</v>
      </c>
    </row>
  </sheetData>
  <mergeCells count="2">
    <mergeCell ref="C4:D4"/>
    <mergeCell ref="E4:F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tabSelected="1" workbookViewId="0">
      <selection activeCell="G6" sqref="G6"/>
    </sheetView>
  </sheetViews>
  <sheetFormatPr defaultRowHeight="15"/>
  <sheetData>
    <row r="3" spans="4:4">
      <c r="D3" t="s">
        <v>1268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19" zoomScale="85" zoomScaleNormal="85" workbookViewId="0">
      <selection activeCell="L43" sqref="L43"/>
    </sheetView>
  </sheetViews>
  <sheetFormatPr defaultRowHeight="15"/>
  <cols>
    <col min="7" max="7" width="12.85546875" customWidth="1"/>
    <col min="8" max="8" width="14" customWidth="1"/>
    <col min="9" max="9" width="14.42578125" customWidth="1"/>
    <col min="10" max="10" width="15.42578125" customWidth="1"/>
    <col min="11" max="11" width="19.5703125" customWidth="1"/>
    <col min="12" max="12" width="28" customWidth="1"/>
    <col min="13" max="13" width="18.85546875" customWidth="1"/>
  </cols>
  <sheetData>
    <row r="1" spans="1:19">
      <c r="P1" s="82"/>
    </row>
    <row r="2" spans="1:19">
      <c r="P2" s="82"/>
    </row>
    <row r="3" spans="1:19">
      <c r="A3" s="105" t="s">
        <v>1213</v>
      </c>
      <c r="C3" s="104" t="s">
        <v>1214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06"/>
      <c r="R3" s="106"/>
      <c r="S3" s="106"/>
    </row>
    <row r="4" spans="1:19">
      <c r="A4" s="84" t="s">
        <v>1263</v>
      </c>
      <c r="C4" s="20"/>
      <c r="P4" s="82"/>
    </row>
    <row r="5" spans="1:19">
      <c r="A5" s="20"/>
      <c r="B5" s="79" t="s">
        <v>1215</v>
      </c>
      <c r="C5" s="84" t="s">
        <v>1262</v>
      </c>
      <c r="P5" s="82"/>
    </row>
    <row r="6" spans="1:19">
      <c r="A6" s="20"/>
      <c r="C6" s="79" t="s">
        <v>1215</v>
      </c>
      <c r="D6" t="s">
        <v>1261</v>
      </c>
      <c r="P6" s="82"/>
    </row>
    <row r="7" spans="1:19">
      <c r="A7" s="20"/>
      <c r="C7" s="20"/>
      <c r="E7" s="79" t="s">
        <v>1215</v>
      </c>
      <c r="F7" t="s">
        <v>1257</v>
      </c>
      <c r="P7" s="82"/>
    </row>
    <row r="8" spans="1:19">
      <c r="A8" s="20"/>
      <c r="C8" s="20"/>
      <c r="P8" s="82"/>
    </row>
    <row r="9" spans="1:19">
      <c r="A9" t="s">
        <v>1217</v>
      </c>
      <c r="P9" s="82"/>
    </row>
    <row r="10" spans="1:19">
      <c r="B10" s="79" t="s">
        <v>1215</v>
      </c>
      <c r="C10" t="s">
        <v>1216</v>
      </c>
      <c r="P10" s="82"/>
    </row>
    <row r="11" spans="1:19">
      <c r="C11" s="79" t="s">
        <v>1215</v>
      </c>
      <c r="D11" t="s">
        <v>1218</v>
      </c>
      <c r="K11" s="79"/>
      <c r="P11" s="82"/>
    </row>
    <row r="12" spans="1:19">
      <c r="E12" s="79" t="s">
        <v>1215</v>
      </c>
      <c r="F12" t="s">
        <v>1259</v>
      </c>
      <c r="K12" s="79"/>
      <c r="P12" s="82"/>
    </row>
    <row r="13" spans="1:19">
      <c r="F13" s="79" t="s">
        <v>1215</v>
      </c>
      <c r="G13" t="s">
        <v>1260</v>
      </c>
      <c r="K13" s="79"/>
      <c r="P13" s="82"/>
    </row>
    <row r="14" spans="1:19">
      <c r="G14" s="79" t="s">
        <v>1215</v>
      </c>
      <c r="H14" t="s">
        <v>1257</v>
      </c>
      <c r="K14" s="79"/>
      <c r="P14" s="82"/>
    </row>
    <row r="15" spans="1:19">
      <c r="K15" s="79"/>
      <c r="P15" s="82"/>
    </row>
    <row r="16" spans="1:19">
      <c r="E16" s="79" t="s">
        <v>1215</v>
      </c>
      <c r="F16" t="s">
        <v>1257</v>
      </c>
      <c r="L16" s="79"/>
      <c r="P16" s="82"/>
      <c r="R16" s="32"/>
    </row>
    <row r="17" spans="6:18">
      <c r="F17" s="79" t="s">
        <v>1215</v>
      </c>
      <c r="G17" t="s">
        <v>1258</v>
      </c>
      <c r="L17" s="79"/>
      <c r="P17" s="82"/>
      <c r="R17" s="32"/>
    </row>
    <row r="18" spans="6:18">
      <c r="H18" s="85" t="s">
        <v>1254</v>
      </c>
      <c r="P18" s="82"/>
      <c r="R18" s="32"/>
    </row>
    <row r="19" spans="6:18">
      <c r="G19" t="s">
        <v>1255</v>
      </c>
      <c r="H19" s="85"/>
      <c r="P19" s="82"/>
      <c r="R19" s="32"/>
    </row>
    <row r="20" spans="6:18">
      <c r="H20" s="79" t="s">
        <v>1215</v>
      </c>
      <c r="I20" t="s">
        <v>1234</v>
      </c>
      <c r="L20" s="79"/>
      <c r="P20" s="82"/>
    </row>
    <row r="21" spans="6:18">
      <c r="H21" s="79" t="s">
        <v>1215</v>
      </c>
      <c r="I21" t="s">
        <v>1250</v>
      </c>
      <c r="J21" t="s">
        <v>1256</v>
      </c>
      <c r="P21" s="82"/>
    </row>
    <row r="22" spans="6:18">
      <c r="I22" s="79" t="s">
        <v>1215</v>
      </c>
      <c r="J22" s="20" t="s">
        <v>1253</v>
      </c>
      <c r="P22" s="82"/>
    </row>
    <row r="23" spans="6:18">
      <c r="K23" s="79" t="s">
        <v>1254</v>
      </c>
      <c r="P23" s="82"/>
    </row>
    <row r="24" spans="6:18">
      <c r="J24" t="s">
        <v>1229</v>
      </c>
      <c r="K24" s="79"/>
      <c r="P24" s="82"/>
    </row>
    <row r="25" spans="6:18">
      <c r="J25" s="79" t="s">
        <v>1215</v>
      </c>
      <c r="K25" t="s">
        <v>1227</v>
      </c>
      <c r="L25" t="s">
        <v>1226</v>
      </c>
      <c r="P25" s="82"/>
    </row>
    <row r="26" spans="6:18">
      <c r="K26" s="79" t="s">
        <v>1215</v>
      </c>
      <c r="L26" s="20" t="s">
        <v>1228</v>
      </c>
      <c r="M26" t="s">
        <v>1235</v>
      </c>
      <c r="P26" s="80"/>
    </row>
    <row r="27" spans="6:18">
      <c r="K27" s="79"/>
      <c r="L27" s="79" t="s">
        <v>1215</v>
      </c>
      <c r="M27" t="s">
        <v>1237</v>
      </c>
      <c r="N27" t="s">
        <v>1236</v>
      </c>
      <c r="P27" s="80"/>
    </row>
    <row r="28" spans="6:18">
      <c r="K28" s="79"/>
      <c r="L28" s="79"/>
      <c r="M28" s="79" t="s">
        <v>1215</v>
      </c>
      <c r="N28" t="s">
        <v>1244</v>
      </c>
      <c r="P28" s="80"/>
    </row>
    <row r="29" spans="6:18">
      <c r="K29" s="79"/>
      <c r="L29" s="79"/>
      <c r="M29" s="79"/>
      <c r="N29" s="79" t="s">
        <v>1215</v>
      </c>
      <c r="O29" t="s">
        <v>1266</v>
      </c>
      <c r="P29" s="82"/>
    </row>
    <row r="30" spans="6:18">
      <c r="K30" s="79"/>
      <c r="L30" s="79"/>
      <c r="M30" s="79"/>
      <c r="P30" s="103" t="s">
        <v>1222</v>
      </c>
    </row>
    <row r="31" spans="6:18">
      <c r="K31" s="79"/>
      <c r="L31" s="79"/>
      <c r="M31" s="79"/>
      <c r="O31" t="s">
        <v>1267</v>
      </c>
      <c r="P31" s="82"/>
    </row>
    <row r="32" spans="6:18">
      <c r="K32" s="79"/>
      <c r="L32" s="79" t="s">
        <v>1215</v>
      </c>
      <c r="M32" t="s">
        <v>1243</v>
      </c>
      <c r="N32" t="s">
        <v>1238</v>
      </c>
      <c r="P32" s="80"/>
    </row>
    <row r="33" spans="10:18">
      <c r="K33" s="79"/>
      <c r="L33" s="79"/>
      <c r="M33" s="79" t="s">
        <v>1215</v>
      </c>
      <c r="N33" t="s">
        <v>1264</v>
      </c>
      <c r="P33" s="80"/>
    </row>
    <row r="34" spans="10:18">
      <c r="K34" s="79"/>
      <c r="L34" s="79"/>
      <c r="O34" s="103" t="s">
        <v>1222</v>
      </c>
      <c r="P34" s="80"/>
    </row>
    <row r="35" spans="10:18">
      <c r="K35" s="79"/>
      <c r="L35" s="79"/>
      <c r="N35" t="s">
        <v>1265</v>
      </c>
      <c r="P35" s="80"/>
    </row>
    <row r="36" spans="10:18">
      <c r="K36" s="79" t="s">
        <v>1215</v>
      </c>
      <c r="L36" s="20" t="s">
        <v>1223</v>
      </c>
      <c r="M36" t="s">
        <v>1252</v>
      </c>
      <c r="P36" s="80"/>
    </row>
    <row r="37" spans="10:18">
      <c r="K37" s="79"/>
      <c r="L37" s="79" t="s">
        <v>1215</v>
      </c>
      <c r="M37" t="s">
        <v>1220</v>
      </c>
      <c r="P37" s="82"/>
      <c r="Q37" s="82"/>
    </row>
    <row r="38" spans="10:18">
      <c r="K38" s="79"/>
      <c r="M38" s="79" t="s">
        <v>1215</v>
      </c>
      <c r="N38" s="83" t="s">
        <v>1221</v>
      </c>
      <c r="P38" s="82"/>
      <c r="R38" s="32"/>
    </row>
    <row r="39" spans="10:18">
      <c r="K39" s="79"/>
      <c r="O39" s="103" t="s">
        <v>1222</v>
      </c>
      <c r="P39" s="82"/>
      <c r="Q39" s="83"/>
    </row>
    <row r="40" spans="10:18">
      <c r="K40" s="79"/>
      <c r="N40" t="s">
        <v>1224</v>
      </c>
      <c r="O40" s="81"/>
      <c r="P40" s="82"/>
      <c r="Q40" s="83"/>
    </row>
    <row r="41" spans="10:18">
      <c r="K41" s="79"/>
      <c r="N41" s="79" t="s">
        <v>1215</v>
      </c>
      <c r="O41" t="s">
        <v>1225</v>
      </c>
      <c r="Q41" s="80"/>
    </row>
    <row r="42" spans="10:18">
      <c r="J42" s="79" t="s">
        <v>1215</v>
      </c>
      <c r="K42" t="s">
        <v>1230</v>
      </c>
      <c r="L42" t="s">
        <v>1231</v>
      </c>
      <c r="P42" s="82"/>
    </row>
    <row r="43" spans="10:18">
      <c r="J43" s="79"/>
      <c r="K43" s="79" t="s">
        <v>1215</v>
      </c>
      <c r="L43" t="s">
        <v>1234</v>
      </c>
      <c r="M43" t="s">
        <v>1233</v>
      </c>
      <c r="P43" s="82"/>
    </row>
    <row r="44" spans="10:18">
      <c r="J44" s="79"/>
      <c r="L44" s="79" t="s">
        <v>1215</v>
      </c>
      <c r="M44" s="20" t="s">
        <v>1241</v>
      </c>
      <c r="N44" t="s">
        <v>1239</v>
      </c>
      <c r="P44" s="82"/>
    </row>
    <row r="45" spans="10:18">
      <c r="J45" s="79"/>
      <c r="L45" s="79"/>
      <c r="M45" s="79" t="s">
        <v>1215</v>
      </c>
      <c r="N45" t="s">
        <v>1245</v>
      </c>
      <c r="P45" s="82"/>
    </row>
    <row r="46" spans="10:18">
      <c r="J46" s="79"/>
      <c r="L46" s="79"/>
      <c r="M46" s="79"/>
      <c r="N46" s="79" t="s">
        <v>1215</v>
      </c>
      <c r="O46" t="s">
        <v>1246</v>
      </c>
      <c r="P46" s="82"/>
    </row>
    <row r="47" spans="10:18">
      <c r="J47" s="79"/>
      <c r="L47" s="79"/>
      <c r="M47" s="79" t="s">
        <v>1215</v>
      </c>
      <c r="N47" t="s">
        <v>1247</v>
      </c>
      <c r="P47" s="82"/>
    </row>
    <row r="48" spans="10:18">
      <c r="J48" s="79"/>
      <c r="L48" s="79"/>
      <c r="P48" s="82"/>
    </row>
    <row r="49" spans="10:16">
      <c r="J49" s="79"/>
      <c r="L49" s="79" t="s">
        <v>1215</v>
      </c>
      <c r="M49" s="20" t="s">
        <v>1242</v>
      </c>
      <c r="N49" t="s">
        <v>1240</v>
      </c>
      <c r="P49" s="82"/>
    </row>
    <row r="50" spans="10:16">
      <c r="J50" s="79"/>
      <c r="M50" s="79" t="s">
        <v>1215</v>
      </c>
      <c r="N50" t="s">
        <v>1250</v>
      </c>
      <c r="O50" t="s">
        <v>1248</v>
      </c>
      <c r="P50" s="82"/>
    </row>
    <row r="51" spans="10:16">
      <c r="J51" s="79"/>
      <c r="M51" s="79" t="s">
        <v>1215</v>
      </c>
      <c r="N51" t="s">
        <v>1251</v>
      </c>
      <c r="O51" t="s">
        <v>1249</v>
      </c>
      <c r="P51" s="82"/>
    </row>
    <row r="52" spans="10:16">
      <c r="J52" s="79"/>
      <c r="P52" s="82"/>
    </row>
    <row r="53" spans="10:16">
      <c r="J53" s="79" t="s">
        <v>1215</v>
      </c>
      <c r="K53" t="s">
        <v>1219</v>
      </c>
      <c r="L53" t="s">
        <v>1232</v>
      </c>
      <c r="P53" s="82"/>
    </row>
    <row r="54" spans="10:16">
      <c r="K54" s="79" t="s">
        <v>1215</v>
      </c>
      <c r="L54" t="s">
        <v>1227</v>
      </c>
      <c r="M54" t="s">
        <v>1226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selection activeCell="K9" sqref="K9"/>
    </sheetView>
  </sheetViews>
  <sheetFormatPr defaultRowHeight="15"/>
  <sheetData>
    <row r="1" spans="1:31">
      <c r="B1" s="25"/>
      <c r="C1" s="25"/>
      <c r="D1" s="25"/>
      <c r="E1" s="90" t="s">
        <v>474</v>
      </c>
      <c r="F1" s="90"/>
      <c r="G1" s="90"/>
      <c r="H1" s="90"/>
    </row>
    <row r="2" spans="1:31">
      <c r="B2" s="86" t="s">
        <v>475</v>
      </c>
      <c r="C2" s="87"/>
      <c r="D2" s="87"/>
      <c r="E2" s="91" t="s">
        <v>476</v>
      </c>
      <c r="F2" s="92"/>
      <c r="G2" s="91" t="s">
        <v>477</v>
      </c>
      <c r="H2" s="92"/>
    </row>
    <row r="3" spans="1:31">
      <c r="B3" s="88" t="s">
        <v>478</v>
      </c>
      <c r="C3" s="89"/>
      <c r="D3" s="89"/>
      <c r="E3" s="93">
        <v>1</v>
      </c>
      <c r="F3" s="93"/>
      <c r="G3" s="93">
        <v>1</v>
      </c>
      <c r="H3" s="93"/>
    </row>
    <row r="4" spans="1:31">
      <c r="B4" s="88" t="s">
        <v>479</v>
      </c>
      <c r="C4" s="89"/>
      <c r="D4" s="89"/>
      <c r="E4" s="93">
        <v>2</v>
      </c>
      <c r="F4" s="93"/>
      <c r="G4" s="93">
        <v>2</v>
      </c>
      <c r="H4" s="93"/>
    </row>
    <row r="5" spans="1:31">
      <c r="B5" s="88" t="s">
        <v>480</v>
      </c>
      <c r="C5" s="89"/>
      <c r="D5" s="89"/>
      <c r="E5" s="93">
        <v>4</v>
      </c>
      <c r="F5" s="93"/>
      <c r="G5" s="93">
        <v>4</v>
      </c>
      <c r="H5" s="93"/>
    </row>
    <row r="6" spans="1:31">
      <c r="B6" s="88" t="s">
        <v>481</v>
      </c>
      <c r="C6" s="89"/>
      <c r="D6" s="89"/>
      <c r="E6" s="94">
        <v>8</v>
      </c>
      <c r="F6" s="94"/>
      <c r="G6" s="93">
        <v>4</v>
      </c>
      <c r="H6" s="93"/>
    </row>
    <row r="7" spans="1:31">
      <c r="B7" s="88" t="s">
        <v>482</v>
      </c>
      <c r="C7" s="89"/>
      <c r="D7" s="89"/>
      <c r="E7" s="93">
        <v>8</v>
      </c>
      <c r="F7" s="93"/>
      <c r="G7" s="93">
        <v>8</v>
      </c>
      <c r="H7" s="93"/>
    </row>
    <row r="8" spans="1:31">
      <c r="B8" s="88" t="s">
        <v>483</v>
      </c>
      <c r="C8" s="89"/>
      <c r="D8" s="89"/>
      <c r="E8" s="93">
        <v>4</v>
      </c>
      <c r="F8" s="93"/>
      <c r="G8" s="93">
        <v>4</v>
      </c>
      <c r="H8" s="93"/>
    </row>
    <row r="9" spans="1:31">
      <c r="B9" s="88" t="s">
        <v>484</v>
      </c>
      <c r="C9" s="89"/>
      <c r="D9" s="89"/>
      <c r="E9" s="93">
        <v>8</v>
      </c>
      <c r="F9" s="93"/>
      <c r="G9" s="93">
        <v>8</v>
      </c>
      <c r="H9" s="93"/>
    </row>
    <row r="10" spans="1:31">
      <c r="B10" s="88" t="s">
        <v>485</v>
      </c>
      <c r="C10" s="89"/>
      <c r="D10" s="89"/>
      <c r="E10" s="94">
        <v>8</v>
      </c>
      <c r="F10" s="94"/>
      <c r="G10" s="93">
        <v>4</v>
      </c>
      <c r="H10" s="93"/>
    </row>
    <row r="13" spans="1:31" ht="15.75">
      <c r="A13" s="28" t="s">
        <v>486</v>
      </c>
      <c r="B13" s="26"/>
      <c r="C13" s="26"/>
      <c r="D13" s="26"/>
      <c r="E13" s="26"/>
      <c r="F13" s="26"/>
      <c r="G13" s="26"/>
      <c r="H13" s="26"/>
    </row>
    <row r="14" spans="1:31">
      <c r="B14" s="27" t="s">
        <v>487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B15" s="27" t="s">
        <v>488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B16" s="27" t="s">
        <v>489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3">
      <c r="B17" s="27" t="s">
        <v>490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3">
      <c r="B18" s="27" t="s">
        <v>491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spans="1:33">
      <c r="B19" s="27" t="s">
        <v>492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 spans="1:33">
      <c r="B20" s="27" t="s">
        <v>493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2" spans="1:33">
      <c r="B22" s="27" t="s">
        <v>494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3">
      <c r="B23" s="26"/>
      <c r="C23" s="26"/>
      <c r="D23" s="26"/>
      <c r="E23" s="26"/>
      <c r="F23" s="26"/>
      <c r="G23" s="26"/>
      <c r="H23" s="96" t="s">
        <v>474</v>
      </c>
      <c r="I23" s="97"/>
      <c r="J23" s="97"/>
      <c r="K23" s="98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3">
      <c r="B24" s="99" t="s">
        <v>475</v>
      </c>
      <c r="C24" s="99"/>
      <c r="D24" s="99"/>
      <c r="E24" s="99"/>
      <c r="F24" s="99"/>
      <c r="G24" s="99"/>
      <c r="H24" s="91" t="s">
        <v>476</v>
      </c>
      <c r="I24" s="92"/>
      <c r="J24" s="91" t="s">
        <v>477</v>
      </c>
      <c r="K24" s="92"/>
      <c r="L24" s="100" t="s">
        <v>495</v>
      </c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</row>
    <row r="25" spans="1:33">
      <c r="B25" s="95" t="s">
        <v>496</v>
      </c>
      <c r="C25" s="95"/>
      <c r="D25" s="95"/>
      <c r="E25" s="95"/>
      <c r="F25" s="95"/>
      <c r="G25" s="95"/>
      <c r="H25" s="93">
        <v>1</v>
      </c>
      <c r="I25" s="93"/>
      <c r="J25" s="93">
        <v>1</v>
      </c>
      <c r="K25" s="93"/>
      <c r="L25" s="95" t="s">
        <v>497</v>
      </c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</row>
    <row r="26" spans="1:33">
      <c r="B26" s="95" t="s">
        <v>498</v>
      </c>
      <c r="C26" s="95"/>
      <c r="D26" s="95"/>
      <c r="E26" s="95"/>
      <c r="F26" s="95"/>
      <c r="G26" s="95"/>
      <c r="H26" s="93">
        <v>2</v>
      </c>
      <c r="I26" s="93"/>
      <c r="J26" s="93">
        <v>2</v>
      </c>
      <c r="K26" s="93"/>
      <c r="L26" s="95" t="s">
        <v>499</v>
      </c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</row>
    <row r="27" spans="1:33">
      <c r="B27" s="95" t="s">
        <v>500</v>
      </c>
      <c r="C27" s="95"/>
      <c r="D27" s="95"/>
      <c r="E27" s="95"/>
      <c r="F27" s="95"/>
      <c r="G27" s="95"/>
      <c r="H27" s="93">
        <v>4</v>
      </c>
      <c r="I27" s="93"/>
      <c r="J27" s="93">
        <v>4</v>
      </c>
      <c r="K27" s="93"/>
      <c r="L27" s="95" t="s">
        <v>501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</row>
    <row r="28" spans="1:33">
      <c r="B28" s="95" t="s">
        <v>502</v>
      </c>
      <c r="C28" s="95"/>
      <c r="D28" s="95"/>
      <c r="E28" s="95"/>
      <c r="F28" s="95"/>
      <c r="G28" s="95"/>
      <c r="H28" s="93">
        <v>4</v>
      </c>
      <c r="I28" s="93"/>
      <c r="J28" s="93">
        <v>4</v>
      </c>
      <c r="K28" s="93"/>
      <c r="L28" s="95" t="s">
        <v>503</v>
      </c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</row>
    <row r="29" spans="1:33">
      <c r="B29" s="95" t="s">
        <v>504</v>
      </c>
      <c r="C29" s="95"/>
      <c r="D29" s="95"/>
      <c r="E29" s="95"/>
      <c r="F29" s="95"/>
      <c r="G29" s="95"/>
      <c r="H29" s="93">
        <v>8</v>
      </c>
      <c r="I29" s="93"/>
      <c r="J29" s="93">
        <v>8</v>
      </c>
      <c r="K29" s="93"/>
      <c r="L29" s="95" t="s">
        <v>505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</row>
    <row r="30" spans="1:33">
      <c r="A30" s="26"/>
      <c r="B30" s="95" t="s">
        <v>506</v>
      </c>
      <c r="C30" s="95"/>
      <c r="D30" s="95"/>
      <c r="E30" s="95"/>
      <c r="F30" s="95"/>
      <c r="G30" s="95"/>
      <c r="H30" s="94">
        <v>8</v>
      </c>
      <c r="I30" s="94"/>
      <c r="J30" s="94">
        <v>4</v>
      </c>
      <c r="K30" s="94"/>
      <c r="L30" s="95" t="s">
        <v>507</v>
      </c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26"/>
      <c r="AG30" s="26"/>
    </row>
    <row r="31" spans="1:33">
      <c r="A31" s="26"/>
      <c r="B31" s="95" t="s">
        <v>508</v>
      </c>
      <c r="C31" s="95"/>
      <c r="D31" s="95"/>
      <c r="E31" s="95"/>
      <c r="F31" s="95"/>
      <c r="G31" s="95"/>
      <c r="H31" s="94">
        <v>8</v>
      </c>
      <c r="I31" s="94"/>
      <c r="J31" s="94">
        <v>4</v>
      </c>
      <c r="K31" s="94"/>
      <c r="L31" s="95" t="s">
        <v>509</v>
      </c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26"/>
      <c r="AG31" s="26"/>
    </row>
    <row r="32" spans="1:33">
      <c r="A32" s="26"/>
      <c r="B32" s="95" t="s">
        <v>483</v>
      </c>
      <c r="C32" s="95"/>
      <c r="D32" s="95"/>
      <c r="E32" s="95"/>
      <c r="F32" s="95"/>
      <c r="G32" s="95"/>
      <c r="H32" s="93">
        <v>4</v>
      </c>
      <c r="I32" s="93"/>
      <c r="J32" s="93">
        <v>4</v>
      </c>
      <c r="K32" s="93"/>
      <c r="L32" s="95" t="s">
        <v>510</v>
      </c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26"/>
      <c r="AG32" s="26"/>
    </row>
    <row r="33" spans="1:33">
      <c r="A33" s="26"/>
      <c r="B33" s="95" t="s">
        <v>484</v>
      </c>
      <c r="C33" s="95"/>
      <c r="D33" s="95"/>
      <c r="E33" s="95"/>
      <c r="F33" s="95"/>
      <c r="G33" s="95"/>
      <c r="H33" s="93">
        <v>8</v>
      </c>
      <c r="I33" s="93"/>
      <c r="J33" s="93">
        <v>8</v>
      </c>
      <c r="K33" s="93"/>
      <c r="L33" s="95" t="s">
        <v>511</v>
      </c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26"/>
      <c r="AG33" s="26"/>
    </row>
    <row r="34" spans="1:33">
      <c r="A34" s="26"/>
      <c r="B34" s="95" t="s">
        <v>512</v>
      </c>
      <c r="C34" s="95"/>
      <c r="D34" s="95"/>
      <c r="E34" s="95"/>
      <c r="F34" s="95"/>
      <c r="G34" s="95"/>
      <c r="H34" s="93">
        <v>8</v>
      </c>
      <c r="I34" s="93"/>
      <c r="J34" s="93">
        <v>8</v>
      </c>
      <c r="K34" s="93"/>
      <c r="L34" s="95" t="s">
        <v>505</v>
      </c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26"/>
      <c r="AG34" s="26"/>
    </row>
    <row r="35" spans="1:33">
      <c r="A35" s="26"/>
      <c r="B35" s="95" t="s">
        <v>513</v>
      </c>
      <c r="C35" s="95"/>
      <c r="D35" s="95"/>
      <c r="E35" s="95"/>
      <c r="F35" s="95"/>
      <c r="G35" s="95"/>
      <c r="H35" s="94">
        <v>8</v>
      </c>
      <c r="I35" s="94"/>
      <c r="J35" s="94">
        <v>4</v>
      </c>
      <c r="K35" s="94"/>
      <c r="L35" s="95" t="s">
        <v>514</v>
      </c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26"/>
      <c r="AG35" s="26"/>
    </row>
  </sheetData>
  <mergeCells count="77">
    <mergeCell ref="H25:I25"/>
    <mergeCell ref="H26:I26"/>
    <mergeCell ref="J24:K24"/>
    <mergeCell ref="L25:AE25"/>
    <mergeCell ref="L24:AE24"/>
    <mergeCell ref="J25:K25"/>
    <mergeCell ref="J26:K26"/>
    <mergeCell ref="L35:AE35"/>
    <mergeCell ref="L27:AE27"/>
    <mergeCell ref="L26:AE26"/>
    <mergeCell ref="B34:G34"/>
    <mergeCell ref="H33:I33"/>
    <mergeCell ref="J33:K33"/>
    <mergeCell ref="H34:I34"/>
    <mergeCell ref="B27:G27"/>
    <mergeCell ref="B28:G28"/>
    <mergeCell ref="B31:G31"/>
    <mergeCell ref="H31:I31"/>
    <mergeCell ref="J31:K31"/>
    <mergeCell ref="J27:K27"/>
    <mergeCell ref="J28:K28"/>
    <mergeCell ref="B35:G35"/>
    <mergeCell ref="B26:G26"/>
    <mergeCell ref="H35:I35"/>
    <mergeCell ref="J35:K35"/>
    <mergeCell ref="B29:G29"/>
    <mergeCell ref="H29:I29"/>
    <mergeCell ref="B33:G33"/>
    <mergeCell ref="J29:K29"/>
    <mergeCell ref="B30:G30"/>
    <mergeCell ref="H30:I30"/>
    <mergeCell ref="J30:K30"/>
    <mergeCell ref="B32:G32"/>
    <mergeCell ref="H32:I32"/>
    <mergeCell ref="J32:K32"/>
    <mergeCell ref="E8:F8"/>
    <mergeCell ref="E9:F9"/>
    <mergeCell ref="L31:AE31"/>
    <mergeCell ref="J34:K34"/>
    <mergeCell ref="H27:I27"/>
    <mergeCell ref="H28:I28"/>
    <mergeCell ref="L30:AE30"/>
    <mergeCell ref="L32:AE32"/>
    <mergeCell ref="L28:AE28"/>
    <mergeCell ref="L33:AE33"/>
    <mergeCell ref="L34:AE34"/>
    <mergeCell ref="H23:K23"/>
    <mergeCell ref="B24:G24"/>
    <mergeCell ref="B25:G25"/>
    <mergeCell ref="L29:AE29"/>
    <mergeCell ref="H24:I24"/>
    <mergeCell ref="G6:H6"/>
    <mergeCell ref="G7:H7"/>
    <mergeCell ref="G8:H8"/>
    <mergeCell ref="G9:H9"/>
    <mergeCell ref="G10:H10"/>
    <mergeCell ref="B9:D9"/>
    <mergeCell ref="B10:D10"/>
    <mergeCell ref="B4:D4"/>
    <mergeCell ref="B3:D3"/>
    <mergeCell ref="E1:H1"/>
    <mergeCell ref="E2:F2"/>
    <mergeCell ref="G2:H2"/>
    <mergeCell ref="E3:F3"/>
    <mergeCell ref="E4:F4"/>
    <mergeCell ref="E5:F5"/>
    <mergeCell ref="E6:F6"/>
    <mergeCell ref="E7:F7"/>
    <mergeCell ref="E10:F10"/>
    <mergeCell ref="G3:H3"/>
    <mergeCell ref="G4:H4"/>
    <mergeCell ref="G5:H5"/>
    <mergeCell ref="B2:D2"/>
    <mergeCell ref="B8:D8"/>
    <mergeCell ref="B6:D6"/>
    <mergeCell ref="B5:D5"/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9" zoomScale="85" zoomScaleNormal="85" workbookViewId="0">
      <selection activeCell="C50" sqref="C50"/>
    </sheetView>
  </sheetViews>
  <sheetFormatPr defaultRowHeight="15"/>
  <cols>
    <col min="1" max="1" width="65.7109375" customWidth="1"/>
    <col min="2" max="2" width="12.42578125" customWidth="1"/>
    <col min="3" max="3" width="50" customWidth="1"/>
    <col min="4" max="4" width="53.42578125" bestFit="1" customWidth="1"/>
  </cols>
  <sheetData>
    <row r="1" spans="1:3">
      <c r="A1" t="s">
        <v>45</v>
      </c>
      <c r="C1" t="s">
        <v>46</v>
      </c>
    </row>
    <row r="2" spans="1:3">
      <c r="A2" t="s">
        <v>48</v>
      </c>
      <c r="C2" t="s">
        <v>44</v>
      </c>
    </row>
    <row r="3" spans="1:3">
      <c r="A3" t="s">
        <v>47</v>
      </c>
      <c r="C3" t="s">
        <v>44</v>
      </c>
    </row>
    <row r="4" spans="1:3">
      <c r="A4" t="s">
        <v>59</v>
      </c>
    </row>
    <row r="5" spans="1:3">
      <c r="A5" t="s">
        <v>52</v>
      </c>
    </row>
    <row r="6" spans="1:3">
      <c r="A6" t="s">
        <v>58</v>
      </c>
    </row>
    <row r="9" spans="1:3">
      <c r="A9" t="s">
        <v>53</v>
      </c>
    </row>
    <row r="10" spans="1:3">
      <c r="A10" t="s">
        <v>54</v>
      </c>
      <c r="B10" t="s">
        <v>820</v>
      </c>
    </row>
    <row r="11" spans="1:3">
      <c r="A11" t="s">
        <v>55</v>
      </c>
      <c r="B11" t="s">
        <v>688</v>
      </c>
    </row>
    <row r="12" spans="1:3">
      <c r="A12" t="s">
        <v>816</v>
      </c>
      <c r="B12" t="s">
        <v>821</v>
      </c>
    </row>
    <row r="13" spans="1:3">
      <c r="A13" t="s">
        <v>817</v>
      </c>
      <c r="B13" t="s">
        <v>688</v>
      </c>
    </row>
    <row r="14" spans="1:3">
      <c r="A14" t="s">
        <v>818</v>
      </c>
      <c r="B14" t="s">
        <v>822</v>
      </c>
    </row>
    <row r="15" spans="1:3">
      <c r="A15" t="s">
        <v>819</v>
      </c>
    </row>
    <row r="16" spans="1:3">
      <c r="A16" s="18" t="s">
        <v>56</v>
      </c>
    </row>
    <row r="17" spans="1:2">
      <c r="A17" t="s">
        <v>57</v>
      </c>
    </row>
    <row r="18" spans="1:2">
      <c r="A18" t="s">
        <v>823</v>
      </c>
    </row>
    <row r="20" spans="1:2" ht="18.75">
      <c r="A20" s="51" t="s">
        <v>824</v>
      </c>
    </row>
    <row r="21" spans="1:2">
      <c r="A21" s="50" t="s">
        <v>825</v>
      </c>
      <c r="B21" t="s">
        <v>826</v>
      </c>
    </row>
    <row r="22" spans="1:2">
      <c r="A22" s="50" t="s">
        <v>832</v>
      </c>
    </row>
    <row r="23" spans="1:2">
      <c r="A23" s="50"/>
      <c r="B23" t="s">
        <v>827</v>
      </c>
    </row>
    <row r="24" spans="1:2">
      <c r="A24" s="50"/>
      <c r="B24" t="s">
        <v>828</v>
      </c>
    </row>
    <row r="25" spans="1:2">
      <c r="A25" s="50"/>
      <c r="B25" t="s">
        <v>829</v>
      </c>
    </row>
    <row r="26" spans="1:2">
      <c r="A26" s="50"/>
      <c r="B26" t="s">
        <v>830</v>
      </c>
    </row>
    <row r="27" spans="1:2">
      <c r="A27" s="50"/>
      <c r="B27" t="s">
        <v>831</v>
      </c>
    </row>
    <row r="28" spans="1:2">
      <c r="A28" s="50" t="s">
        <v>834</v>
      </c>
    </row>
    <row r="29" spans="1:2" ht="18.75">
      <c r="A29" s="50"/>
      <c r="B29" t="s">
        <v>833</v>
      </c>
    </row>
    <row r="30" spans="1:2">
      <c r="A30" s="50"/>
      <c r="B30" t="s">
        <v>880</v>
      </c>
    </row>
    <row r="31" spans="1:2">
      <c r="A31" s="50" t="s">
        <v>835</v>
      </c>
    </row>
    <row r="32" spans="1:2" ht="18.75">
      <c r="A32" s="50"/>
      <c r="B32" t="s">
        <v>836</v>
      </c>
    </row>
    <row r="33" spans="1:4" ht="18.75">
      <c r="A33" s="50"/>
      <c r="B33" t="s">
        <v>837</v>
      </c>
    </row>
    <row r="34" spans="1:4">
      <c r="A34" s="50"/>
      <c r="C34" t="s">
        <v>838</v>
      </c>
      <c r="D34" t="s">
        <v>839</v>
      </c>
    </row>
    <row r="35" spans="1:4">
      <c r="A35" s="50"/>
      <c r="C35" t="s">
        <v>840</v>
      </c>
      <c r="D35" t="s">
        <v>841</v>
      </c>
    </row>
    <row r="36" spans="1:4">
      <c r="A36" s="50"/>
      <c r="C36" t="s">
        <v>842</v>
      </c>
      <c r="D36" t="s">
        <v>843</v>
      </c>
    </row>
    <row r="37" spans="1:4">
      <c r="A37" s="50"/>
      <c r="C37" t="s">
        <v>844</v>
      </c>
      <c r="D37" t="s">
        <v>845</v>
      </c>
    </row>
    <row r="38" spans="1:4">
      <c r="A38" s="50" t="s">
        <v>846</v>
      </c>
    </row>
    <row r="39" spans="1:4">
      <c r="A39" s="50"/>
      <c r="B39" t="s">
        <v>847</v>
      </c>
    </row>
    <row r="40" spans="1:4">
      <c r="A40" s="50"/>
      <c r="B40" t="s">
        <v>848</v>
      </c>
    </row>
    <row r="41" spans="1:4">
      <c r="A41" s="50"/>
      <c r="B41" t="s">
        <v>849</v>
      </c>
    </row>
    <row r="42" spans="1:4">
      <c r="A42" s="50"/>
      <c r="B42" t="s">
        <v>850</v>
      </c>
    </row>
    <row r="43" spans="1:4">
      <c r="A43" s="50" t="s">
        <v>851</v>
      </c>
    </row>
    <row r="44" spans="1:4" ht="18.75">
      <c r="A44" s="50"/>
      <c r="B44" t="s">
        <v>852</v>
      </c>
    </row>
    <row r="45" spans="1:4">
      <c r="B45" t="s">
        <v>879</v>
      </c>
    </row>
    <row r="48" spans="1:4" ht="21">
      <c r="A48" s="76" t="s">
        <v>1104</v>
      </c>
    </row>
    <row r="49" spans="2:4">
      <c r="B49">
        <v>1</v>
      </c>
      <c r="C49" t="s">
        <v>1105</v>
      </c>
      <c r="D49" t="s">
        <v>1106</v>
      </c>
    </row>
    <row r="50" spans="2:4">
      <c r="B50">
        <v>2</v>
      </c>
    </row>
  </sheetData>
  <phoneticPr fontId="1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0" sqref="B20"/>
    </sheetView>
  </sheetViews>
  <sheetFormatPr defaultRowHeight="15"/>
  <cols>
    <col min="2" max="2" width="54" bestFit="1" customWidth="1"/>
  </cols>
  <sheetData>
    <row r="2" spans="2:3">
      <c r="B2" t="s">
        <v>853</v>
      </c>
    </row>
    <row r="4" spans="2:3">
      <c r="B4" s="52" t="s">
        <v>876</v>
      </c>
    </row>
    <row r="5" spans="2:3">
      <c r="B5" t="s">
        <v>877</v>
      </c>
      <c r="C5" t="s">
        <v>878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"/>
  <sheetViews>
    <sheetView topLeftCell="A64" zoomScale="85" zoomScaleNormal="85" workbookViewId="0">
      <selection activeCell="A96" sqref="A96"/>
    </sheetView>
  </sheetViews>
  <sheetFormatPr defaultRowHeight="15"/>
  <cols>
    <col min="1" max="1" width="26" customWidth="1"/>
    <col min="2" max="2" width="90" customWidth="1"/>
    <col min="3" max="3" width="44.42578125" customWidth="1"/>
    <col min="4" max="4" width="85.7109375" customWidth="1"/>
    <col min="5" max="5" width="52.42578125" customWidth="1"/>
  </cols>
  <sheetData>
    <row r="2" spans="1:11">
      <c r="C2" t="s">
        <v>882</v>
      </c>
    </row>
    <row r="3" spans="1:11">
      <c r="C3" t="s">
        <v>883</v>
      </c>
    </row>
    <row r="4" spans="1:11">
      <c r="C4" t="s">
        <v>884</v>
      </c>
    </row>
    <row r="5" spans="1:11">
      <c r="C5" t="s">
        <v>885</v>
      </c>
    </row>
    <row r="7" spans="1:11">
      <c r="A7" t="s">
        <v>240</v>
      </c>
      <c r="K7" t="e">
        <f>#REF!</f>
        <v>#REF!</v>
      </c>
    </row>
    <row r="8" spans="1:11" ht="128.25" customHeight="1">
      <c r="A8" t="s">
        <v>241</v>
      </c>
      <c r="B8" s="13" t="s">
        <v>519</v>
      </c>
      <c r="C8" s="11" t="s">
        <v>216</v>
      </c>
    </row>
    <row r="9" spans="1:11">
      <c r="B9" t="s">
        <v>520</v>
      </c>
      <c r="C9" s="19" t="s">
        <v>195</v>
      </c>
      <c r="D9" t="s">
        <v>217</v>
      </c>
    </row>
    <row r="13" spans="1:11">
      <c r="B13" t="s">
        <v>218</v>
      </c>
      <c r="C13" t="s">
        <v>219</v>
      </c>
    </row>
    <row r="14" spans="1:11" ht="90">
      <c r="C14" s="17" t="s">
        <v>196</v>
      </c>
      <c r="D14" s="11" t="s">
        <v>221</v>
      </c>
    </row>
    <row r="15" spans="1:11">
      <c r="C15" t="s">
        <v>207</v>
      </c>
      <c r="D15" t="s">
        <v>220</v>
      </c>
    </row>
    <row r="17" spans="2:5">
      <c r="B17" t="s">
        <v>222</v>
      </c>
      <c r="C17" s="14" t="s">
        <v>223</v>
      </c>
    </row>
    <row r="18" spans="2:5">
      <c r="C18" t="s">
        <v>224</v>
      </c>
      <c r="D18" t="s">
        <v>198</v>
      </c>
    </row>
    <row r="19" spans="2:5">
      <c r="C19" t="s">
        <v>225</v>
      </c>
      <c r="D19" t="s">
        <v>226</v>
      </c>
    </row>
    <row r="20" spans="2:5">
      <c r="C20" t="s">
        <v>228</v>
      </c>
      <c r="D20" t="s">
        <v>227</v>
      </c>
    </row>
    <row r="21" spans="2:5">
      <c r="C21" t="s">
        <v>229</v>
      </c>
      <c r="D21" t="s">
        <v>230</v>
      </c>
    </row>
    <row r="22" spans="2:5">
      <c r="C22" t="s">
        <v>231</v>
      </c>
      <c r="D22" s="13" t="s">
        <v>197</v>
      </c>
      <c r="E22" t="s">
        <v>239</v>
      </c>
    </row>
    <row r="23" spans="2:5">
      <c r="D23" s="14" t="s">
        <v>326</v>
      </c>
      <c r="E23" t="s">
        <v>325</v>
      </c>
    </row>
    <row r="24" spans="2:5">
      <c r="D24" s="13"/>
    </row>
    <row r="25" spans="2:5">
      <c r="D25" s="13"/>
    </row>
    <row r="26" spans="2:5">
      <c r="D26" s="13"/>
    </row>
    <row r="27" spans="2:5">
      <c r="D27" s="13"/>
    </row>
    <row r="28" spans="2:5">
      <c r="D28" s="13"/>
    </row>
    <row r="29" spans="2:5">
      <c r="D29" s="13"/>
    </row>
    <row r="30" spans="2:5">
      <c r="D30" s="13"/>
    </row>
    <row r="31" spans="2:5">
      <c r="D31" s="13"/>
    </row>
    <row r="32" spans="2:5">
      <c r="D32" s="14" t="s">
        <v>207</v>
      </c>
      <c r="E32" t="s">
        <v>200</v>
      </c>
    </row>
    <row r="33" spans="1:5">
      <c r="D33" s="14" t="s">
        <v>207</v>
      </c>
      <c r="E33" t="s">
        <v>201</v>
      </c>
    </row>
    <row r="34" spans="1:5">
      <c r="D34" s="13"/>
    </row>
    <row r="36" spans="1:5">
      <c r="B36" t="s">
        <v>232</v>
      </c>
      <c r="C36" t="s">
        <v>199</v>
      </c>
    </row>
    <row r="37" spans="1:5">
      <c r="B37" t="s">
        <v>238</v>
      </c>
      <c r="C37" t="s">
        <v>234</v>
      </c>
      <c r="D37" t="s">
        <v>236</v>
      </c>
    </row>
    <row r="38" spans="1:5">
      <c r="C38" t="s">
        <v>211</v>
      </c>
      <c r="D38" s="14" t="s">
        <v>237</v>
      </c>
    </row>
    <row r="39" spans="1:5">
      <c r="B39" t="s">
        <v>238</v>
      </c>
      <c r="C39" t="s">
        <v>197</v>
      </c>
    </row>
    <row r="45" spans="1:5">
      <c r="A45" t="s">
        <v>251</v>
      </c>
      <c r="B45" s="13" t="s">
        <v>206</v>
      </c>
    </row>
    <row r="46" spans="1:5">
      <c r="B46" s="14" t="s">
        <v>211</v>
      </c>
      <c r="C46" t="s">
        <v>242</v>
      </c>
      <c r="D46" t="s">
        <v>243</v>
      </c>
    </row>
    <row r="47" spans="1:5">
      <c r="B47" s="14" t="s">
        <v>207</v>
      </c>
      <c r="C47" s="14" t="s">
        <v>208</v>
      </c>
    </row>
    <row r="48" spans="1:5">
      <c r="C48" t="s">
        <v>212</v>
      </c>
      <c r="D48" s="17" t="s">
        <v>205</v>
      </c>
    </row>
    <row r="49" spans="1:7">
      <c r="D49" s="13"/>
    </row>
    <row r="50" spans="1:7" ht="51.75" customHeight="1">
      <c r="D50" t="s">
        <v>323</v>
      </c>
      <c r="E50" s="11" t="s">
        <v>233</v>
      </c>
    </row>
    <row r="51" spans="1:7" ht="51.75" customHeight="1">
      <c r="D51" t="s">
        <v>310</v>
      </c>
      <c r="E51" s="16" t="s">
        <v>209</v>
      </c>
    </row>
    <row r="52" spans="1:7">
      <c r="E52" s="16" t="s">
        <v>207</v>
      </c>
      <c r="F52" t="s">
        <v>202</v>
      </c>
      <c r="G52" t="s">
        <v>213</v>
      </c>
    </row>
    <row r="53" spans="1:7">
      <c r="E53" s="16" t="s">
        <v>207</v>
      </c>
      <c r="F53" t="s">
        <v>203</v>
      </c>
      <c r="G53" t="s">
        <v>214</v>
      </c>
    </row>
    <row r="54" spans="1:7">
      <c r="E54" s="16" t="s">
        <v>235</v>
      </c>
      <c r="F54" t="s">
        <v>204</v>
      </c>
      <c r="G54" t="s">
        <v>215</v>
      </c>
    </row>
    <row r="55" spans="1:7">
      <c r="E55" s="15"/>
    </row>
    <row r="56" spans="1:7" ht="103.5" customHeight="1">
      <c r="D56" t="s">
        <v>324</v>
      </c>
      <c r="E56" s="11" t="s">
        <v>210</v>
      </c>
    </row>
    <row r="58" spans="1:7">
      <c r="A58" t="s">
        <v>244</v>
      </c>
      <c r="B58" t="s">
        <v>245</v>
      </c>
    </row>
    <row r="59" spans="1:7">
      <c r="C59" t="s">
        <v>246</v>
      </c>
    </row>
    <row r="60" spans="1:7">
      <c r="A60" t="s">
        <v>207</v>
      </c>
      <c r="B60" s="13" t="s">
        <v>248</v>
      </c>
      <c r="C60" t="s">
        <v>247</v>
      </c>
    </row>
    <row r="61" spans="1:7">
      <c r="C61" t="s">
        <v>249</v>
      </c>
      <c r="D61" t="s">
        <v>250</v>
      </c>
    </row>
    <row r="62" spans="1:7">
      <c r="B62" t="s">
        <v>212</v>
      </c>
      <c r="C62" s="13" t="s">
        <v>206</v>
      </c>
    </row>
    <row r="66" spans="1:5">
      <c r="A66" t="s">
        <v>278</v>
      </c>
      <c r="D66" t="s">
        <v>274</v>
      </c>
    </row>
    <row r="67" spans="1:5">
      <c r="A67" t="s">
        <v>252</v>
      </c>
      <c r="D67" s="13" t="s">
        <v>275</v>
      </c>
      <c r="E67" t="s">
        <v>276</v>
      </c>
    </row>
    <row r="68" spans="1:5">
      <c r="A68" t="s">
        <v>253</v>
      </c>
      <c r="B68" t="s">
        <v>264</v>
      </c>
    </row>
    <row r="69" spans="1:5">
      <c r="A69" t="s">
        <v>254</v>
      </c>
      <c r="B69" t="s">
        <v>265</v>
      </c>
    </row>
    <row r="70" spans="1:5">
      <c r="A70" t="s">
        <v>255</v>
      </c>
      <c r="B70" t="s">
        <v>266</v>
      </c>
    </row>
    <row r="71" spans="1:5">
      <c r="A71" t="s">
        <v>256</v>
      </c>
      <c r="B71" t="s">
        <v>267</v>
      </c>
    </row>
    <row r="72" spans="1:5">
      <c r="A72" t="s">
        <v>257</v>
      </c>
      <c r="B72" t="s">
        <v>273</v>
      </c>
    </row>
    <row r="73" spans="1:5">
      <c r="A73" t="s">
        <v>258</v>
      </c>
      <c r="B73" t="s">
        <v>272</v>
      </c>
    </row>
    <row r="74" spans="1:5">
      <c r="A74" t="s">
        <v>259</v>
      </c>
      <c r="B74" t="s">
        <v>268</v>
      </c>
    </row>
    <row r="75" spans="1:5">
      <c r="A75" t="s">
        <v>260</v>
      </c>
      <c r="B75" t="s">
        <v>269</v>
      </c>
    </row>
    <row r="76" spans="1:5">
      <c r="A76" t="s">
        <v>261</v>
      </c>
      <c r="B76" t="s">
        <v>270</v>
      </c>
    </row>
    <row r="77" spans="1:5">
      <c r="A77" t="s">
        <v>262</v>
      </c>
      <c r="B77" t="s">
        <v>271</v>
      </c>
    </row>
    <row r="78" spans="1:5">
      <c r="A78" t="s">
        <v>263</v>
      </c>
    </row>
    <row r="80" spans="1:5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9" spans="1:1">
      <c r="A89" t="s">
        <v>295</v>
      </c>
    </row>
    <row r="90" spans="1:1">
      <c r="A90" s="13" t="s">
        <v>294</v>
      </c>
    </row>
    <row r="92" spans="1:1">
      <c r="A92" t="s">
        <v>288</v>
      </c>
    </row>
    <row r="93" spans="1:1">
      <c r="A93" t="s">
        <v>287</v>
      </c>
    </row>
    <row r="94" spans="1:1">
      <c r="A94" s="13" t="s">
        <v>286</v>
      </c>
    </row>
    <row r="96" spans="1:1">
      <c r="A96" t="s">
        <v>289</v>
      </c>
    </row>
    <row r="100" spans="1:5" ht="45">
      <c r="A100" t="s">
        <v>277</v>
      </c>
      <c r="D100" s="15" t="s">
        <v>291</v>
      </c>
    </row>
    <row r="101" spans="1:5" ht="45">
      <c r="A101" s="18" t="s">
        <v>290</v>
      </c>
      <c r="D101" s="15" t="s">
        <v>293</v>
      </c>
    </row>
    <row r="102" spans="1:5">
      <c r="A102" s="13" t="s">
        <v>327</v>
      </c>
    </row>
    <row r="109" spans="1:5">
      <c r="C109" s="13" t="s">
        <v>296</v>
      </c>
    </row>
    <row r="110" spans="1:5">
      <c r="C110" s="13" t="s">
        <v>297</v>
      </c>
      <c r="D110" s="13" t="s">
        <v>298</v>
      </c>
      <c r="E110" s="13" t="s">
        <v>299</v>
      </c>
    </row>
    <row r="111" spans="1:5">
      <c r="C111" t="s">
        <v>308</v>
      </c>
      <c r="D111" t="s">
        <v>300</v>
      </c>
      <c r="E111" t="s">
        <v>321</v>
      </c>
    </row>
    <row r="112" spans="1:5">
      <c r="D112" t="s">
        <v>301</v>
      </c>
      <c r="E112" t="s">
        <v>301</v>
      </c>
    </row>
    <row r="114" spans="3:5">
      <c r="D114" t="s">
        <v>311</v>
      </c>
      <c r="E114" t="s">
        <v>311</v>
      </c>
    </row>
    <row r="115" spans="3:5">
      <c r="D115" t="s">
        <v>312</v>
      </c>
      <c r="E115" t="s">
        <v>312</v>
      </c>
    </row>
    <row r="116" spans="3:5">
      <c r="D116" t="s">
        <v>313</v>
      </c>
      <c r="E116" t="s">
        <v>313</v>
      </c>
    </row>
    <row r="117" spans="3:5">
      <c r="D117" t="s">
        <v>314</v>
      </c>
      <c r="E117" t="s">
        <v>314</v>
      </c>
    </row>
    <row r="118" spans="3:5">
      <c r="D118" t="s">
        <v>315</v>
      </c>
      <c r="E118" t="s">
        <v>322</v>
      </c>
    </row>
    <row r="119" spans="3:5">
      <c r="D119" t="s">
        <v>316</v>
      </c>
      <c r="E119" t="s">
        <v>316</v>
      </c>
    </row>
    <row r="120" spans="3:5">
      <c r="D120" t="s">
        <v>317</v>
      </c>
      <c r="E120" t="s">
        <v>317</v>
      </c>
    </row>
    <row r="121" spans="3:5">
      <c r="D121">
        <v>698</v>
      </c>
      <c r="E121">
        <v>698</v>
      </c>
    </row>
    <row r="122" spans="3:5">
      <c r="D122" t="s">
        <v>318</v>
      </c>
      <c r="E122" t="s">
        <v>318</v>
      </c>
    </row>
    <row r="123" spans="3:5">
      <c r="D123" t="s">
        <v>319</v>
      </c>
      <c r="E123" t="s">
        <v>319</v>
      </c>
    </row>
    <row r="124" spans="3:5">
      <c r="D124" t="s">
        <v>320</v>
      </c>
      <c r="E124" t="s">
        <v>320</v>
      </c>
    </row>
    <row r="127" spans="3:5">
      <c r="C127" s="13" t="s">
        <v>302</v>
      </c>
    </row>
    <row r="128" spans="3:5">
      <c r="C128" t="s">
        <v>308</v>
      </c>
      <c r="D128" t="s">
        <v>303</v>
      </c>
      <c r="E128" t="s">
        <v>309</v>
      </c>
    </row>
    <row r="129" spans="1:5">
      <c r="D129" t="s">
        <v>304</v>
      </c>
      <c r="E129" t="s">
        <v>304</v>
      </c>
    </row>
    <row r="130" spans="1:5">
      <c r="D130" t="s">
        <v>305</v>
      </c>
      <c r="E130" t="s">
        <v>305</v>
      </c>
    </row>
    <row r="131" spans="1:5">
      <c r="D131" t="s">
        <v>292</v>
      </c>
      <c r="E131" t="s">
        <v>292</v>
      </c>
    </row>
    <row r="132" spans="1:5">
      <c r="D132" t="s">
        <v>306</v>
      </c>
      <c r="E132" t="s">
        <v>306</v>
      </c>
    </row>
    <row r="133" spans="1:5">
      <c r="D133" t="s">
        <v>307</v>
      </c>
      <c r="E133" t="s">
        <v>307</v>
      </c>
    </row>
    <row r="136" spans="1:5">
      <c r="A136" t="s">
        <v>470</v>
      </c>
    </row>
    <row r="137" spans="1:5">
      <c r="A137">
        <v>56</v>
      </c>
      <c r="B137" t="s">
        <v>473</v>
      </c>
    </row>
    <row r="138" spans="1:5">
      <c r="A138">
        <v>62</v>
      </c>
      <c r="B138" t="s">
        <v>471</v>
      </c>
      <c r="C138" s="13"/>
    </row>
    <row r="139" spans="1:5">
      <c r="A139">
        <v>63</v>
      </c>
      <c r="B139" t="s">
        <v>472</v>
      </c>
    </row>
    <row r="145" spans="3:3">
      <c r="C145" t="s">
        <v>536</v>
      </c>
    </row>
    <row r="146" spans="3:3">
      <c r="C146" t="s">
        <v>537</v>
      </c>
    </row>
  </sheetData>
  <phoneticPr fontId="1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activeCell="C1" sqref="C1"/>
    </sheetView>
  </sheetViews>
  <sheetFormatPr defaultRowHeight="15"/>
  <cols>
    <col min="2" max="2" width="54.140625" bestFit="1" customWidth="1"/>
    <col min="3" max="3" width="30.140625" customWidth="1"/>
    <col min="6" max="6" width="22.42578125" customWidth="1"/>
    <col min="8" max="8" width="35.42578125" bestFit="1" customWidth="1"/>
    <col min="11" max="11" width="6" bestFit="1" customWidth="1"/>
  </cols>
  <sheetData>
    <row r="1" spans="2:13">
      <c r="B1" s="20" t="s">
        <v>328</v>
      </c>
      <c r="C1" s="20" t="s">
        <v>329</v>
      </c>
      <c r="D1" s="20"/>
      <c r="E1" s="20"/>
      <c r="F1" s="20"/>
      <c r="G1" s="20">
        <v>1</v>
      </c>
      <c r="H1">
        <v>1</v>
      </c>
    </row>
    <row r="2" spans="2:13">
      <c r="B2" t="s">
        <v>334</v>
      </c>
      <c r="C2" t="s">
        <v>334</v>
      </c>
      <c r="G2">
        <v>1</v>
      </c>
      <c r="H2">
        <v>1</v>
      </c>
      <c r="M2" t="s">
        <v>61</v>
      </c>
    </row>
    <row r="3" spans="2:13">
      <c r="B3" t="s">
        <v>335</v>
      </c>
      <c r="C3" t="s">
        <v>335</v>
      </c>
      <c r="G3">
        <v>1</v>
      </c>
      <c r="H3">
        <v>1</v>
      </c>
      <c r="M3" t="s">
        <v>62</v>
      </c>
    </row>
    <row r="4" spans="2:13">
      <c r="B4" t="s">
        <v>336</v>
      </c>
      <c r="C4" t="s">
        <v>336</v>
      </c>
      <c r="G4">
        <v>1</v>
      </c>
      <c r="H4">
        <v>1</v>
      </c>
      <c r="M4" t="s">
        <v>63</v>
      </c>
    </row>
    <row r="5" spans="2:13">
      <c r="B5" t="s">
        <v>337</v>
      </c>
      <c r="C5" t="s">
        <v>337</v>
      </c>
      <c r="G5">
        <v>1</v>
      </c>
      <c r="H5">
        <v>1</v>
      </c>
      <c r="M5" t="s">
        <v>64</v>
      </c>
    </row>
    <row r="6" spans="2:13">
      <c r="B6" t="s">
        <v>338</v>
      </c>
      <c r="C6" t="s">
        <v>338</v>
      </c>
      <c r="G6">
        <v>1</v>
      </c>
      <c r="H6">
        <v>1</v>
      </c>
      <c r="M6" t="s">
        <v>65</v>
      </c>
    </row>
    <row r="7" spans="2:13">
      <c r="B7" t="s">
        <v>339</v>
      </c>
      <c r="C7" t="s">
        <v>339</v>
      </c>
      <c r="G7">
        <v>1</v>
      </c>
      <c r="H7">
        <v>1</v>
      </c>
      <c r="M7" t="s">
        <v>66</v>
      </c>
    </row>
    <row r="8" spans="2:13">
      <c r="B8" t="s">
        <v>340</v>
      </c>
      <c r="C8" t="s">
        <v>340</v>
      </c>
      <c r="G8">
        <v>1</v>
      </c>
      <c r="H8">
        <v>1</v>
      </c>
      <c r="M8" t="s">
        <v>67</v>
      </c>
    </row>
    <row r="9" spans="2:13">
      <c r="B9" t="s">
        <v>341</v>
      </c>
      <c r="C9" t="s">
        <v>341</v>
      </c>
      <c r="G9">
        <v>1</v>
      </c>
      <c r="H9">
        <v>1</v>
      </c>
      <c r="M9" t="s">
        <v>68</v>
      </c>
    </row>
    <row r="10" spans="2:13">
      <c r="B10" t="s">
        <v>342</v>
      </c>
      <c r="C10" t="s">
        <v>342</v>
      </c>
      <c r="G10">
        <v>1</v>
      </c>
      <c r="H10">
        <v>1</v>
      </c>
      <c r="M10" t="s">
        <v>69</v>
      </c>
    </row>
    <row r="11" spans="2:13">
      <c r="B11" t="s">
        <v>343</v>
      </c>
      <c r="C11" t="s">
        <v>343</v>
      </c>
      <c r="G11">
        <v>1</v>
      </c>
      <c r="H11">
        <v>1</v>
      </c>
      <c r="M11" t="s">
        <v>70</v>
      </c>
    </row>
    <row r="12" spans="2:13">
      <c r="B12" t="s">
        <v>344</v>
      </c>
      <c r="C12" t="s">
        <v>344</v>
      </c>
      <c r="G12">
        <v>1</v>
      </c>
      <c r="H12">
        <v>1</v>
      </c>
      <c r="M12" t="s">
        <v>71</v>
      </c>
    </row>
    <row r="13" spans="2:13">
      <c r="B13" t="s">
        <v>345</v>
      </c>
      <c r="C13" t="s">
        <v>345</v>
      </c>
      <c r="G13">
        <v>1</v>
      </c>
      <c r="H13">
        <v>1</v>
      </c>
      <c r="M13" t="s">
        <v>72</v>
      </c>
    </row>
    <row r="14" spans="2:13">
      <c r="B14" t="s">
        <v>346</v>
      </c>
      <c r="C14" t="s">
        <v>346</v>
      </c>
      <c r="G14">
        <v>1</v>
      </c>
      <c r="H14">
        <v>1</v>
      </c>
      <c r="M14" t="s">
        <v>73</v>
      </c>
    </row>
    <row r="15" spans="2:13">
      <c r="B15" t="s">
        <v>347</v>
      </c>
      <c r="C15" t="s">
        <v>347</v>
      </c>
      <c r="G15">
        <v>1</v>
      </c>
      <c r="H15">
        <v>1</v>
      </c>
      <c r="M15" t="s">
        <v>74</v>
      </c>
    </row>
    <row r="16" spans="2:13">
      <c r="B16" t="s">
        <v>348</v>
      </c>
      <c r="C16" t="s">
        <v>348</v>
      </c>
      <c r="G16">
        <v>1</v>
      </c>
      <c r="H16">
        <v>1</v>
      </c>
      <c r="M16" t="s">
        <v>75</v>
      </c>
    </row>
    <row r="17" spans="2:13">
      <c r="B17" t="s">
        <v>349</v>
      </c>
      <c r="C17" t="s">
        <v>349</v>
      </c>
      <c r="G17">
        <v>1</v>
      </c>
      <c r="H17">
        <v>1</v>
      </c>
      <c r="M17" t="s">
        <v>76</v>
      </c>
    </row>
    <row r="18" spans="2:13">
      <c r="B18" t="s">
        <v>350</v>
      </c>
      <c r="C18" t="s">
        <v>350</v>
      </c>
      <c r="G18">
        <v>1</v>
      </c>
      <c r="H18">
        <v>1</v>
      </c>
      <c r="M18" t="s">
        <v>77</v>
      </c>
    </row>
    <row r="19" spans="2:13">
      <c r="B19" t="s">
        <v>351</v>
      </c>
      <c r="C19" t="s">
        <v>351</v>
      </c>
      <c r="G19">
        <v>1</v>
      </c>
      <c r="H19">
        <v>1</v>
      </c>
      <c r="M19" t="s">
        <v>78</v>
      </c>
    </row>
    <row r="20" spans="2:13">
      <c r="B20" t="s">
        <v>352</v>
      </c>
      <c r="C20" t="s">
        <v>352</v>
      </c>
      <c r="G20">
        <v>1</v>
      </c>
      <c r="H20">
        <v>1</v>
      </c>
      <c r="M20" t="s">
        <v>79</v>
      </c>
    </row>
    <row r="21" spans="2:13">
      <c r="B21" t="s">
        <v>353</v>
      </c>
      <c r="C21" t="s">
        <v>353</v>
      </c>
      <c r="G21">
        <v>1</v>
      </c>
      <c r="H21">
        <v>1</v>
      </c>
      <c r="M21" t="s">
        <v>80</v>
      </c>
    </row>
    <row r="22" spans="2:13">
      <c r="B22" t="s">
        <v>354</v>
      </c>
      <c r="C22" t="s">
        <v>354</v>
      </c>
      <c r="G22">
        <v>1</v>
      </c>
      <c r="H22">
        <v>1</v>
      </c>
      <c r="M22" t="s">
        <v>81</v>
      </c>
    </row>
    <row r="23" spans="2:13">
      <c r="B23" t="s">
        <v>355</v>
      </c>
      <c r="C23" t="s">
        <v>355</v>
      </c>
      <c r="G23">
        <v>1</v>
      </c>
      <c r="H23">
        <v>1</v>
      </c>
      <c r="M23" t="s">
        <v>82</v>
      </c>
    </row>
    <row r="24" spans="2:13">
      <c r="B24" t="s">
        <v>356</v>
      </c>
      <c r="C24" t="s">
        <v>356</v>
      </c>
      <c r="G24">
        <v>1</v>
      </c>
      <c r="H24">
        <v>1</v>
      </c>
      <c r="M24" t="s">
        <v>83</v>
      </c>
    </row>
    <row r="25" spans="2:13">
      <c r="B25" t="s">
        <v>357</v>
      </c>
      <c r="C25" t="s">
        <v>357</v>
      </c>
      <c r="G25">
        <v>1</v>
      </c>
      <c r="H25">
        <v>1</v>
      </c>
      <c r="M25" t="s">
        <v>84</v>
      </c>
    </row>
    <row r="26" spans="2:13">
      <c r="B26" t="s">
        <v>358</v>
      </c>
      <c r="C26" t="s">
        <v>358</v>
      </c>
      <c r="G26">
        <v>1</v>
      </c>
      <c r="H26">
        <v>1</v>
      </c>
      <c r="M26" t="s">
        <v>85</v>
      </c>
    </row>
    <row r="27" spans="2:13">
      <c r="B27" t="s">
        <v>359</v>
      </c>
      <c r="C27" t="s">
        <v>359</v>
      </c>
      <c r="G27">
        <v>1</v>
      </c>
      <c r="H27">
        <v>1</v>
      </c>
      <c r="M27" t="s">
        <v>86</v>
      </c>
    </row>
    <row r="28" spans="2:13">
      <c r="B28" t="s">
        <v>360</v>
      </c>
      <c r="C28" t="s">
        <v>360</v>
      </c>
      <c r="G28">
        <v>1</v>
      </c>
      <c r="H28">
        <v>1</v>
      </c>
      <c r="M28" t="s">
        <v>87</v>
      </c>
    </row>
    <row r="29" spans="2:13">
      <c r="B29" t="s">
        <v>361</v>
      </c>
      <c r="C29" t="s">
        <v>361</v>
      </c>
      <c r="G29">
        <v>1</v>
      </c>
      <c r="H29">
        <v>1</v>
      </c>
      <c r="M29" t="s">
        <v>88</v>
      </c>
    </row>
    <row r="30" spans="2:13">
      <c r="B30" t="s">
        <v>362</v>
      </c>
      <c r="C30" t="s">
        <v>362</v>
      </c>
      <c r="G30">
        <v>1</v>
      </c>
      <c r="H30">
        <v>1</v>
      </c>
      <c r="M30" t="s">
        <v>89</v>
      </c>
    </row>
    <row r="31" spans="2:13">
      <c r="B31" t="s">
        <v>363</v>
      </c>
      <c r="C31" t="s">
        <v>363</v>
      </c>
      <c r="G31">
        <v>1</v>
      </c>
      <c r="H31">
        <v>1</v>
      </c>
      <c r="M31" t="s">
        <v>90</v>
      </c>
    </row>
    <row r="32" spans="2:13">
      <c r="B32" t="s">
        <v>364</v>
      </c>
      <c r="C32" t="s">
        <v>364</v>
      </c>
      <c r="G32">
        <v>1</v>
      </c>
      <c r="H32">
        <v>1</v>
      </c>
      <c r="M32" t="s">
        <v>91</v>
      </c>
    </row>
    <row r="33" spans="2:13">
      <c r="B33" t="s">
        <v>365</v>
      </c>
      <c r="C33" t="s">
        <v>365</v>
      </c>
      <c r="G33">
        <v>1</v>
      </c>
      <c r="H33">
        <v>1</v>
      </c>
      <c r="M33" t="s">
        <v>92</v>
      </c>
    </row>
    <row r="34" spans="2:13">
      <c r="B34" t="s">
        <v>366</v>
      </c>
      <c r="C34" t="s">
        <v>366</v>
      </c>
      <c r="G34">
        <v>1</v>
      </c>
      <c r="H34">
        <v>1</v>
      </c>
      <c r="M34" t="s">
        <v>93</v>
      </c>
    </row>
    <row r="35" spans="2:13">
      <c r="B35" t="s">
        <v>367</v>
      </c>
      <c r="C35" t="s">
        <v>367</v>
      </c>
      <c r="G35">
        <v>1</v>
      </c>
      <c r="H35">
        <v>1</v>
      </c>
      <c r="M35" t="s">
        <v>94</v>
      </c>
    </row>
    <row r="36" spans="2:13">
      <c r="B36" t="s">
        <v>368</v>
      </c>
      <c r="C36" t="s">
        <v>368</v>
      </c>
      <c r="G36">
        <v>1</v>
      </c>
      <c r="H36">
        <v>1</v>
      </c>
      <c r="M36" t="s">
        <v>95</v>
      </c>
    </row>
    <row r="37" spans="2:13">
      <c r="B37" t="s">
        <v>369</v>
      </c>
      <c r="C37" t="s">
        <v>369</v>
      </c>
      <c r="G37">
        <v>1</v>
      </c>
      <c r="H37">
        <v>1</v>
      </c>
      <c r="M37" t="s">
        <v>96</v>
      </c>
    </row>
    <row r="38" spans="2:13">
      <c r="B38" t="s">
        <v>370</v>
      </c>
      <c r="C38" t="s">
        <v>370</v>
      </c>
      <c r="G38">
        <v>1</v>
      </c>
      <c r="H38">
        <v>1</v>
      </c>
      <c r="M38" t="s">
        <v>97</v>
      </c>
    </row>
    <row r="39" spans="2:13">
      <c r="B39" t="s">
        <v>371</v>
      </c>
      <c r="C39" t="s">
        <v>371</v>
      </c>
      <c r="G39">
        <v>1</v>
      </c>
      <c r="H39">
        <v>1</v>
      </c>
      <c r="M39" t="s">
        <v>98</v>
      </c>
    </row>
    <row r="40" spans="2:13">
      <c r="B40" t="s">
        <v>372</v>
      </c>
      <c r="C40" t="s">
        <v>372</v>
      </c>
      <c r="G40">
        <v>1</v>
      </c>
      <c r="H40">
        <v>1</v>
      </c>
      <c r="M40" t="s">
        <v>99</v>
      </c>
    </row>
    <row r="41" spans="2:13">
      <c r="B41" t="s">
        <v>373</v>
      </c>
      <c r="C41" t="s">
        <v>373</v>
      </c>
      <c r="G41">
        <v>1</v>
      </c>
      <c r="H41">
        <v>1</v>
      </c>
      <c r="M41" t="s">
        <v>100</v>
      </c>
    </row>
    <row r="42" spans="2:13">
      <c r="B42" t="s">
        <v>374</v>
      </c>
      <c r="C42" t="s">
        <v>374</v>
      </c>
      <c r="G42">
        <v>1</v>
      </c>
      <c r="H42">
        <v>1</v>
      </c>
      <c r="M42" t="s">
        <v>101</v>
      </c>
    </row>
    <row r="43" spans="2:13">
      <c r="B43" t="s">
        <v>375</v>
      </c>
      <c r="C43" t="s">
        <v>375</v>
      </c>
      <c r="G43">
        <v>1</v>
      </c>
      <c r="H43">
        <v>1</v>
      </c>
      <c r="M43" t="s">
        <v>102</v>
      </c>
    </row>
    <row r="44" spans="2:13">
      <c r="B44" t="s">
        <v>376</v>
      </c>
      <c r="C44" t="s">
        <v>376</v>
      </c>
      <c r="G44">
        <v>1</v>
      </c>
      <c r="H44">
        <v>1</v>
      </c>
      <c r="M44" t="s">
        <v>103</v>
      </c>
    </row>
    <row r="45" spans="2:13">
      <c r="B45" t="s">
        <v>377</v>
      </c>
      <c r="C45" t="s">
        <v>377</v>
      </c>
      <c r="G45">
        <v>1</v>
      </c>
      <c r="H45">
        <v>1</v>
      </c>
      <c r="M45" t="s">
        <v>104</v>
      </c>
    </row>
    <row r="46" spans="2:13">
      <c r="B46" t="s">
        <v>378</v>
      </c>
      <c r="C46" t="s">
        <v>378</v>
      </c>
      <c r="G46">
        <v>1</v>
      </c>
      <c r="H46">
        <v>1</v>
      </c>
      <c r="M46" t="s">
        <v>105</v>
      </c>
    </row>
    <row r="47" spans="2:13">
      <c r="B47" t="s">
        <v>379</v>
      </c>
      <c r="C47" t="s">
        <v>379</v>
      </c>
      <c r="G47">
        <v>1</v>
      </c>
      <c r="H47">
        <v>1</v>
      </c>
      <c r="M47" t="s">
        <v>106</v>
      </c>
    </row>
    <row r="48" spans="2:13">
      <c r="B48" t="s">
        <v>380</v>
      </c>
      <c r="C48" t="s">
        <v>380</v>
      </c>
      <c r="G48">
        <v>1</v>
      </c>
      <c r="H48">
        <v>1</v>
      </c>
      <c r="M48" t="s">
        <v>107</v>
      </c>
    </row>
    <row r="49" spans="2:13">
      <c r="B49" t="s">
        <v>381</v>
      </c>
      <c r="C49" t="s">
        <v>381</v>
      </c>
      <c r="G49">
        <v>1</v>
      </c>
      <c r="H49">
        <v>1</v>
      </c>
      <c r="M49" t="s">
        <v>108</v>
      </c>
    </row>
    <row r="50" spans="2:13">
      <c r="B50" t="s">
        <v>382</v>
      </c>
      <c r="C50" t="s">
        <v>382</v>
      </c>
      <c r="G50">
        <v>1</v>
      </c>
      <c r="H50">
        <v>1</v>
      </c>
      <c r="M50" t="s">
        <v>109</v>
      </c>
    </row>
    <row r="51" spans="2:13">
      <c r="B51" t="s">
        <v>383</v>
      </c>
      <c r="C51" t="s">
        <v>383</v>
      </c>
      <c r="G51">
        <v>1</v>
      </c>
      <c r="H51">
        <v>1</v>
      </c>
      <c r="M51" t="s">
        <v>110</v>
      </c>
    </row>
    <row r="52" spans="2:13">
      <c r="B52" t="s">
        <v>384</v>
      </c>
      <c r="C52" t="s">
        <v>384</v>
      </c>
      <c r="G52">
        <v>1</v>
      </c>
      <c r="H52">
        <v>1</v>
      </c>
      <c r="M52" t="s">
        <v>111</v>
      </c>
    </row>
    <row r="53" spans="2:13">
      <c r="B53" t="s">
        <v>385</v>
      </c>
      <c r="C53" t="s">
        <v>385</v>
      </c>
      <c r="G53">
        <v>1</v>
      </c>
      <c r="H53">
        <v>1</v>
      </c>
      <c r="M53" t="s">
        <v>112</v>
      </c>
    </row>
    <row r="54" spans="2:13">
      <c r="B54" t="s">
        <v>386</v>
      </c>
      <c r="C54" t="s">
        <v>386</v>
      </c>
      <c r="G54">
        <v>1</v>
      </c>
      <c r="H54">
        <v>1</v>
      </c>
      <c r="M54" t="s">
        <v>113</v>
      </c>
    </row>
    <row r="55" spans="2:13">
      <c r="B55" t="s">
        <v>387</v>
      </c>
      <c r="C55" t="s">
        <v>387</v>
      </c>
      <c r="G55">
        <v>1</v>
      </c>
      <c r="H55">
        <v>1</v>
      </c>
      <c r="M55" t="s">
        <v>114</v>
      </c>
    </row>
    <row r="56" spans="2:13">
      <c r="B56" t="s">
        <v>388</v>
      </c>
      <c r="C56" t="s">
        <v>388</v>
      </c>
      <c r="G56">
        <v>1</v>
      </c>
      <c r="H56">
        <v>1</v>
      </c>
      <c r="M56" t="s">
        <v>115</v>
      </c>
    </row>
    <row r="57" spans="2:13">
      <c r="B57" t="s">
        <v>389</v>
      </c>
      <c r="C57" t="s">
        <v>389</v>
      </c>
      <c r="G57">
        <v>1</v>
      </c>
      <c r="H57">
        <v>1</v>
      </c>
      <c r="M57" t="s">
        <v>116</v>
      </c>
    </row>
    <row r="58" spans="2:13">
      <c r="B58" t="s">
        <v>390</v>
      </c>
      <c r="C58" t="s">
        <v>390</v>
      </c>
      <c r="G58">
        <v>1</v>
      </c>
      <c r="H58">
        <v>1</v>
      </c>
      <c r="M58" t="s">
        <v>117</v>
      </c>
    </row>
    <row r="59" spans="2:13">
      <c r="B59" t="s">
        <v>391</v>
      </c>
      <c r="C59" t="s">
        <v>391</v>
      </c>
      <c r="G59">
        <v>1</v>
      </c>
      <c r="H59">
        <v>1</v>
      </c>
      <c r="M59" t="s">
        <v>118</v>
      </c>
    </row>
    <row r="60" spans="2:13">
      <c r="B60" t="s">
        <v>392</v>
      </c>
      <c r="C60" t="s">
        <v>392</v>
      </c>
      <c r="G60">
        <v>1</v>
      </c>
      <c r="H60">
        <v>1</v>
      </c>
      <c r="M60" t="s">
        <v>119</v>
      </c>
    </row>
    <row r="61" spans="2:13">
      <c r="B61" t="s">
        <v>393</v>
      </c>
      <c r="C61" t="s">
        <v>393</v>
      </c>
      <c r="G61">
        <v>1</v>
      </c>
      <c r="H61">
        <v>1</v>
      </c>
      <c r="M61" t="s">
        <v>120</v>
      </c>
    </row>
    <row r="62" spans="2:13">
      <c r="B62" t="s">
        <v>394</v>
      </c>
      <c r="C62" t="s">
        <v>394</v>
      </c>
      <c r="G62">
        <v>1</v>
      </c>
      <c r="H62">
        <v>1</v>
      </c>
      <c r="M62" t="s">
        <v>121</v>
      </c>
    </row>
    <row r="63" spans="2:13">
      <c r="B63" t="s">
        <v>395</v>
      </c>
      <c r="C63" t="s">
        <v>395</v>
      </c>
      <c r="G63">
        <v>1</v>
      </c>
      <c r="H63">
        <v>1</v>
      </c>
      <c r="M63" t="s">
        <v>122</v>
      </c>
    </row>
    <row r="64" spans="2:13">
      <c r="B64" t="s">
        <v>396</v>
      </c>
      <c r="C64" t="s">
        <v>396</v>
      </c>
      <c r="G64">
        <v>1</v>
      </c>
      <c r="H64">
        <v>1</v>
      </c>
      <c r="M64" t="s">
        <v>123</v>
      </c>
    </row>
    <row r="65" spans="2:13">
      <c r="B65" t="s">
        <v>397</v>
      </c>
      <c r="C65" t="s">
        <v>397</v>
      </c>
      <c r="G65">
        <v>1</v>
      </c>
      <c r="H65">
        <v>1</v>
      </c>
      <c r="M65" t="s">
        <v>124</v>
      </c>
    </row>
    <row r="66" spans="2:13">
      <c r="B66" t="s">
        <v>398</v>
      </c>
      <c r="C66" t="s">
        <v>398</v>
      </c>
      <c r="G66">
        <v>1</v>
      </c>
      <c r="H66">
        <v>1</v>
      </c>
      <c r="M66" t="s">
        <v>125</v>
      </c>
    </row>
    <row r="67" spans="2:13">
      <c r="B67" t="s">
        <v>399</v>
      </c>
      <c r="C67" t="s">
        <v>399</v>
      </c>
      <c r="G67">
        <v>1</v>
      </c>
      <c r="H67">
        <v>1</v>
      </c>
      <c r="M67" t="s">
        <v>126</v>
      </c>
    </row>
    <row r="68" spans="2:13">
      <c r="B68" t="s">
        <v>400</v>
      </c>
      <c r="C68" t="s">
        <v>400</v>
      </c>
      <c r="G68">
        <v>1</v>
      </c>
      <c r="H68">
        <v>1</v>
      </c>
      <c r="M68" t="s">
        <v>127</v>
      </c>
    </row>
    <row r="69" spans="2:13">
      <c r="B69" t="s">
        <v>401</v>
      </c>
      <c r="C69" t="s">
        <v>401</v>
      </c>
      <c r="G69">
        <v>1</v>
      </c>
      <c r="H69">
        <v>1</v>
      </c>
      <c r="M69" t="s">
        <v>128</v>
      </c>
    </row>
    <row r="70" spans="2:13">
      <c r="B70" t="s">
        <v>402</v>
      </c>
      <c r="C70" t="s">
        <v>402</v>
      </c>
      <c r="G70">
        <v>1</v>
      </c>
      <c r="H70">
        <v>1</v>
      </c>
      <c r="M70" t="s">
        <v>129</v>
      </c>
    </row>
    <row r="71" spans="2:13">
      <c r="B71" t="s">
        <v>403</v>
      </c>
      <c r="C71" t="s">
        <v>403</v>
      </c>
      <c r="G71">
        <v>1</v>
      </c>
      <c r="H71">
        <v>1</v>
      </c>
      <c r="M71" t="s">
        <v>130</v>
      </c>
    </row>
    <row r="72" spans="2:13">
      <c r="B72" t="s">
        <v>404</v>
      </c>
      <c r="C72" t="s">
        <v>404</v>
      </c>
      <c r="G72">
        <v>1</v>
      </c>
      <c r="H72">
        <v>1</v>
      </c>
      <c r="M72" t="s">
        <v>131</v>
      </c>
    </row>
    <row r="73" spans="2:13">
      <c r="B73" t="s">
        <v>405</v>
      </c>
      <c r="C73" t="s">
        <v>405</v>
      </c>
      <c r="G73">
        <v>1</v>
      </c>
      <c r="H73">
        <v>1</v>
      </c>
      <c r="M73" t="s">
        <v>132</v>
      </c>
    </row>
    <row r="74" spans="2:13">
      <c r="B74" t="s">
        <v>406</v>
      </c>
      <c r="C74" t="s">
        <v>406</v>
      </c>
      <c r="G74">
        <v>1</v>
      </c>
      <c r="H74">
        <v>1</v>
      </c>
      <c r="M74" t="s">
        <v>133</v>
      </c>
    </row>
    <row r="75" spans="2:13">
      <c r="B75" t="s">
        <v>407</v>
      </c>
      <c r="C75" t="s">
        <v>407</v>
      </c>
      <c r="G75">
        <v>1</v>
      </c>
      <c r="H75">
        <v>1</v>
      </c>
      <c r="M75" t="s">
        <v>134</v>
      </c>
    </row>
    <row r="76" spans="2:13">
      <c r="B76" t="s">
        <v>408</v>
      </c>
      <c r="C76" t="s">
        <v>408</v>
      </c>
      <c r="G76">
        <v>1</v>
      </c>
      <c r="H76">
        <v>1</v>
      </c>
      <c r="M76" t="s">
        <v>135</v>
      </c>
    </row>
    <row r="77" spans="2:13">
      <c r="B77" t="s">
        <v>409</v>
      </c>
      <c r="C77" t="s">
        <v>409</v>
      </c>
      <c r="G77">
        <v>1</v>
      </c>
      <c r="H77">
        <v>1</v>
      </c>
      <c r="M77" t="s">
        <v>136</v>
      </c>
    </row>
    <row r="78" spans="2:13">
      <c r="B78" t="s">
        <v>410</v>
      </c>
      <c r="C78" t="s">
        <v>410</v>
      </c>
      <c r="G78">
        <v>1</v>
      </c>
      <c r="H78">
        <v>1</v>
      </c>
      <c r="M78" t="s">
        <v>137</v>
      </c>
    </row>
    <row r="79" spans="2:13">
      <c r="B79" t="s">
        <v>411</v>
      </c>
      <c r="C79" t="s">
        <v>411</v>
      </c>
      <c r="G79">
        <v>1</v>
      </c>
      <c r="H79">
        <v>1</v>
      </c>
      <c r="M79" t="s">
        <v>138</v>
      </c>
    </row>
    <row r="80" spans="2:13">
      <c r="B80" t="s">
        <v>412</v>
      </c>
      <c r="C80" t="s">
        <v>412</v>
      </c>
      <c r="G80">
        <v>1</v>
      </c>
      <c r="H80">
        <v>1</v>
      </c>
      <c r="M80" t="s">
        <v>139</v>
      </c>
    </row>
    <row r="81" spans="2:13">
      <c r="B81" t="s">
        <v>413</v>
      </c>
      <c r="C81" t="s">
        <v>413</v>
      </c>
      <c r="G81">
        <v>1</v>
      </c>
      <c r="H81">
        <v>1</v>
      </c>
      <c r="M81" t="s">
        <v>140</v>
      </c>
    </row>
    <row r="82" spans="2:13">
      <c r="B82" t="s">
        <v>414</v>
      </c>
      <c r="C82" t="s">
        <v>414</v>
      </c>
      <c r="G82">
        <v>1</v>
      </c>
      <c r="H82">
        <v>1</v>
      </c>
      <c r="M82" t="s">
        <v>141</v>
      </c>
    </row>
    <row r="83" spans="2:13">
      <c r="B83" t="s">
        <v>415</v>
      </c>
      <c r="C83" t="s">
        <v>415</v>
      </c>
      <c r="G83">
        <v>1</v>
      </c>
      <c r="H83">
        <v>1</v>
      </c>
      <c r="M83" t="s">
        <v>142</v>
      </c>
    </row>
    <row r="84" spans="2:13">
      <c r="B84" t="s">
        <v>416</v>
      </c>
      <c r="C84" t="s">
        <v>416</v>
      </c>
      <c r="G84">
        <v>1</v>
      </c>
      <c r="H84">
        <v>1</v>
      </c>
      <c r="M84" t="s">
        <v>143</v>
      </c>
    </row>
    <row r="85" spans="2:13">
      <c r="B85" t="s">
        <v>417</v>
      </c>
      <c r="C85" t="s">
        <v>417</v>
      </c>
      <c r="G85">
        <v>1</v>
      </c>
      <c r="H85">
        <v>1</v>
      </c>
      <c r="M85" t="s">
        <v>144</v>
      </c>
    </row>
    <row r="86" spans="2:13">
      <c r="B86" t="s">
        <v>418</v>
      </c>
      <c r="C86" t="s">
        <v>418</v>
      </c>
      <c r="G86">
        <v>1</v>
      </c>
      <c r="H86">
        <v>1</v>
      </c>
      <c r="M86" t="s">
        <v>145</v>
      </c>
    </row>
    <row r="87" spans="2:13">
      <c r="B87" t="s">
        <v>419</v>
      </c>
      <c r="C87" t="s">
        <v>419</v>
      </c>
      <c r="G87">
        <v>1</v>
      </c>
      <c r="H87">
        <v>1</v>
      </c>
      <c r="M87" t="s">
        <v>146</v>
      </c>
    </row>
    <row r="88" spans="2:13">
      <c r="B88" t="s">
        <v>420</v>
      </c>
      <c r="C88" t="s">
        <v>420</v>
      </c>
      <c r="G88">
        <v>1</v>
      </c>
      <c r="H88">
        <v>1</v>
      </c>
      <c r="M88" t="s">
        <v>147</v>
      </c>
    </row>
    <row r="89" spans="2:13">
      <c r="B89" t="s">
        <v>421</v>
      </c>
      <c r="C89" t="s">
        <v>421</v>
      </c>
      <c r="G89">
        <v>1</v>
      </c>
      <c r="H89">
        <v>1</v>
      </c>
      <c r="M89" t="s">
        <v>148</v>
      </c>
    </row>
    <row r="90" spans="2:13">
      <c r="B90" t="s">
        <v>422</v>
      </c>
      <c r="C90" t="s">
        <v>422</v>
      </c>
      <c r="G90">
        <v>1</v>
      </c>
      <c r="H90">
        <v>1</v>
      </c>
      <c r="M90" t="s">
        <v>149</v>
      </c>
    </row>
    <row r="91" spans="2:13">
      <c r="B91" t="s">
        <v>423</v>
      </c>
      <c r="C91" t="s">
        <v>423</v>
      </c>
      <c r="G91">
        <v>1</v>
      </c>
      <c r="H91">
        <v>1</v>
      </c>
      <c r="M91" t="s">
        <v>150</v>
      </c>
    </row>
    <row r="92" spans="2:13">
      <c r="B92" t="s">
        <v>424</v>
      </c>
      <c r="C92" t="s">
        <v>424</v>
      </c>
      <c r="G92">
        <v>1</v>
      </c>
      <c r="H92">
        <v>1</v>
      </c>
      <c r="M92" t="s">
        <v>151</v>
      </c>
    </row>
    <row r="93" spans="2:13">
      <c r="B93" t="s">
        <v>425</v>
      </c>
      <c r="C93" t="s">
        <v>425</v>
      </c>
      <c r="G93">
        <v>1</v>
      </c>
      <c r="H93">
        <v>1</v>
      </c>
      <c r="M93" t="s">
        <v>152</v>
      </c>
    </row>
    <row r="94" spans="2:13">
      <c r="B94" t="s">
        <v>426</v>
      </c>
      <c r="C94" t="s">
        <v>426</v>
      </c>
      <c r="G94">
        <v>1</v>
      </c>
      <c r="H94">
        <v>1</v>
      </c>
      <c r="M94" t="s">
        <v>153</v>
      </c>
    </row>
    <row r="95" spans="2:13">
      <c r="B95" t="s">
        <v>427</v>
      </c>
      <c r="C95" t="s">
        <v>427</v>
      </c>
      <c r="G95">
        <v>1</v>
      </c>
      <c r="H95">
        <v>1</v>
      </c>
      <c r="M95" t="s">
        <v>154</v>
      </c>
    </row>
    <row r="96" spans="2:13">
      <c r="B96" t="s">
        <v>330</v>
      </c>
      <c r="C96" t="s">
        <v>330</v>
      </c>
      <c r="G96">
        <v>1</v>
      </c>
      <c r="H96">
        <v>1</v>
      </c>
      <c r="M96" t="s">
        <v>155</v>
      </c>
    </row>
    <row r="97" spans="2:13">
      <c r="B97" t="s">
        <v>331</v>
      </c>
      <c r="C97" t="s">
        <v>331</v>
      </c>
      <c r="G97">
        <v>1</v>
      </c>
      <c r="H97">
        <v>1</v>
      </c>
      <c r="M97" t="s">
        <v>156</v>
      </c>
    </row>
    <row r="98" spans="2:13">
      <c r="B98" t="s">
        <v>332</v>
      </c>
      <c r="C98" t="s">
        <v>332</v>
      </c>
      <c r="G98">
        <v>1</v>
      </c>
      <c r="H98">
        <v>1</v>
      </c>
      <c r="M98" t="s">
        <v>157</v>
      </c>
    </row>
    <row r="99" spans="2:13">
      <c r="B99" t="s">
        <v>333</v>
      </c>
      <c r="C99" t="s">
        <v>333</v>
      </c>
      <c r="M99" t="s">
        <v>158</v>
      </c>
    </row>
    <row r="100" spans="2:13">
      <c r="M100" t="s">
        <v>159</v>
      </c>
    </row>
    <row r="101" spans="2:13">
      <c r="M101" t="s">
        <v>160</v>
      </c>
    </row>
    <row r="102" spans="2:13">
      <c r="M102" t="s">
        <v>161</v>
      </c>
    </row>
    <row r="103" spans="2:13">
      <c r="M103" t="s">
        <v>162</v>
      </c>
    </row>
    <row r="104" spans="2:13">
      <c r="M104" t="s">
        <v>163</v>
      </c>
    </row>
    <row r="105" spans="2:13">
      <c r="C105" t="s">
        <v>431</v>
      </c>
      <c r="D105" t="s">
        <v>432</v>
      </c>
      <c r="M105" t="s">
        <v>164</v>
      </c>
    </row>
    <row r="106" spans="2:13">
      <c r="M106" t="s">
        <v>165</v>
      </c>
    </row>
    <row r="107" spans="2:13">
      <c r="B107" t="s">
        <v>433</v>
      </c>
      <c r="C107">
        <v>120</v>
      </c>
      <c r="D107">
        <v>10</v>
      </c>
      <c r="M107" t="s">
        <v>166</v>
      </c>
    </row>
    <row r="108" spans="2:13">
      <c r="B108" t="s">
        <v>434</v>
      </c>
      <c r="C108">
        <v>99318</v>
      </c>
      <c r="D108">
        <v>122358</v>
      </c>
      <c r="M108" t="s">
        <v>167</v>
      </c>
    </row>
    <row r="109" spans="2:13">
      <c r="B109" t="s">
        <v>435</v>
      </c>
      <c r="C109">
        <v>3064</v>
      </c>
      <c r="D109">
        <v>512</v>
      </c>
      <c r="M109" t="s">
        <v>168</v>
      </c>
    </row>
    <row r="110" spans="2:13">
      <c r="B110" t="s">
        <v>428</v>
      </c>
      <c r="C110">
        <v>98</v>
      </c>
      <c r="D110">
        <v>3</v>
      </c>
      <c r="M110" t="s">
        <v>169</v>
      </c>
    </row>
    <row r="111" spans="2:13">
      <c r="B111" t="s">
        <v>429</v>
      </c>
      <c r="C111">
        <v>99151</v>
      </c>
      <c r="D111">
        <v>30914</v>
      </c>
      <c r="M111" t="s">
        <v>170</v>
      </c>
    </row>
    <row r="112" spans="2:13">
      <c r="B112" t="s">
        <v>430</v>
      </c>
      <c r="C112">
        <f>1012</f>
        <v>1012</v>
      </c>
      <c r="M112" t="s">
        <v>171</v>
      </c>
    </row>
    <row r="113" spans="1:13">
      <c r="M113" t="s">
        <v>172</v>
      </c>
    </row>
    <row r="114" spans="1:13">
      <c r="B114" t="s">
        <v>441</v>
      </c>
      <c r="D114">
        <f>(D108+D109)-(D111+D110*16)</f>
        <v>91908</v>
      </c>
      <c r="M114" t="s">
        <v>173</v>
      </c>
    </row>
    <row r="115" spans="1:13">
      <c r="B115" t="s">
        <v>442</v>
      </c>
      <c r="D115">
        <f>D114/(C112+16)</f>
        <v>89.404669260700388</v>
      </c>
      <c r="M115" t="s">
        <v>174</v>
      </c>
    </row>
    <row r="116" spans="1:13">
      <c r="M116" t="s">
        <v>175</v>
      </c>
    </row>
    <row r="117" spans="1:13">
      <c r="B117" t="s">
        <v>439</v>
      </c>
      <c r="C117">
        <f>((120*1024)-10)</f>
        <v>122870</v>
      </c>
      <c r="M117" t="s">
        <v>176</v>
      </c>
    </row>
    <row r="118" spans="1:13">
      <c r="A118" s="9" t="s">
        <v>436</v>
      </c>
      <c r="B118" t="s">
        <v>438</v>
      </c>
      <c r="C118">
        <f>89+3</f>
        <v>92</v>
      </c>
      <c r="M118" t="s">
        <v>177</v>
      </c>
    </row>
    <row r="119" spans="1:13">
      <c r="B119" t="s">
        <v>437</v>
      </c>
      <c r="C119">
        <f>C118*16</f>
        <v>1472</v>
      </c>
      <c r="M119" t="s">
        <v>178</v>
      </c>
    </row>
    <row r="120" spans="1:13">
      <c r="B120" t="s">
        <v>440</v>
      </c>
      <c r="C120">
        <f>C117-C119</f>
        <v>121398</v>
      </c>
      <c r="M120" t="s">
        <v>179</v>
      </c>
    </row>
    <row r="121" spans="1:13">
      <c r="M121" t="s">
        <v>180</v>
      </c>
    </row>
    <row r="122" spans="1:13">
      <c r="M122" t="s">
        <v>181</v>
      </c>
    </row>
    <row r="123" spans="1:13">
      <c r="M123" t="s">
        <v>182</v>
      </c>
    </row>
    <row r="124" spans="1:13">
      <c r="B124">
        <f>120*(1012+16)</f>
        <v>123360</v>
      </c>
      <c r="C124">
        <f>((100*1024)-10)</f>
        <v>102390</v>
      </c>
    </row>
    <row r="125" spans="1:13">
      <c r="M125" t="s">
        <v>183</v>
      </c>
    </row>
    <row r="126" spans="1:13">
      <c r="B126">
        <f>1024*3</f>
        <v>3072</v>
      </c>
      <c r="C126">
        <f>((100*1024)-10)-B126</f>
        <v>99318</v>
      </c>
      <c r="M126" t="s">
        <v>184</v>
      </c>
    </row>
    <row r="127" spans="1:13">
      <c r="B127">
        <f>120*16</f>
        <v>1920</v>
      </c>
      <c r="C127">
        <f>120*1012</f>
        <v>121440</v>
      </c>
      <c r="M127" t="s">
        <v>185</v>
      </c>
    </row>
    <row r="128" spans="1:13">
      <c r="C128">
        <f>C126/120</f>
        <v>827.65</v>
      </c>
      <c r="M128" t="s">
        <v>186</v>
      </c>
    </row>
    <row r="129" spans="2:13">
      <c r="M129" t="s">
        <v>187</v>
      </c>
    </row>
    <row r="130" spans="2:13">
      <c r="M130" t="s">
        <v>188</v>
      </c>
    </row>
    <row r="131" spans="2:13">
      <c r="B131">
        <f>512*3</f>
        <v>1536</v>
      </c>
      <c r="M131" t="s">
        <v>189</v>
      </c>
    </row>
    <row r="132" spans="2:13">
      <c r="M132" t="s">
        <v>190</v>
      </c>
    </row>
    <row r="133" spans="2:13">
      <c r="M133" t="s">
        <v>191</v>
      </c>
    </row>
    <row r="134" spans="2:13">
      <c r="M134" t="s">
        <v>192</v>
      </c>
    </row>
    <row r="135" spans="2:13">
      <c r="M135" t="s">
        <v>193</v>
      </c>
    </row>
    <row r="136" spans="2:13">
      <c r="M136" t="s">
        <v>194</v>
      </c>
    </row>
    <row r="138" spans="2:13">
      <c r="H138" t="s">
        <v>467</v>
      </c>
    </row>
    <row r="139" spans="2:13">
      <c r="I139" t="s">
        <v>464</v>
      </c>
      <c r="J139">
        <v>30914</v>
      </c>
    </row>
    <row r="140" spans="2:13">
      <c r="F140" t="s">
        <v>469</v>
      </c>
      <c r="I140" t="s">
        <v>465</v>
      </c>
      <c r="J140">
        <v>121334</v>
      </c>
    </row>
    <row r="141" spans="2:13">
      <c r="J141">
        <f>J140-J139</f>
        <v>90420</v>
      </c>
    </row>
    <row r="142" spans="2:13">
      <c r="I142" t="s">
        <v>466</v>
      </c>
      <c r="J142">
        <v>18812</v>
      </c>
      <c r="K142">
        <v>18810</v>
      </c>
    </row>
    <row r="143" spans="2:13">
      <c r="K143">
        <f>K142*5</f>
        <v>94050</v>
      </c>
    </row>
    <row r="145" spans="2:11">
      <c r="K145">
        <v>12000</v>
      </c>
    </row>
    <row r="146" spans="2:11">
      <c r="C146" t="s">
        <v>515</v>
      </c>
      <c r="D146" t="s">
        <v>468</v>
      </c>
      <c r="K146">
        <f>K145*7</f>
        <v>84000</v>
      </c>
    </row>
    <row r="147" spans="2:11">
      <c r="D147" t="s">
        <v>521</v>
      </c>
    </row>
    <row r="148" spans="2:11">
      <c r="D148" t="s">
        <v>522</v>
      </c>
    </row>
    <row r="149" spans="2:11">
      <c r="D149" t="s">
        <v>523</v>
      </c>
    </row>
    <row r="151" spans="2:11">
      <c r="D151" t="s">
        <v>516</v>
      </c>
    </row>
    <row r="152" spans="2:11">
      <c r="D152" t="s">
        <v>517</v>
      </c>
    </row>
    <row r="153" spans="2:11">
      <c r="D153" t="s">
        <v>518</v>
      </c>
    </row>
    <row r="155" spans="2:11">
      <c r="B155" t="s">
        <v>524</v>
      </c>
      <c r="D155" t="s">
        <v>538</v>
      </c>
    </row>
    <row r="156" spans="2:11">
      <c r="B156" t="s">
        <v>525</v>
      </c>
      <c r="D156" t="s">
        <v>539</v>
      </c>
    </row>
    <row r="157" spans="2:11">
      <c r="B157" t="s">
        <v>526</v>
      </c>
    </row>
    <row r="158" spans="2:11">
      <c r="D158" t="s">
        <v>540</v>
      </c>
    </row>
    <row r="159" spans="2:11">
      <c r="D159" t="s">
        <v>541</v>
      </c>
    </row>
    <row r="160" spans="2:11">
      <c r="B160" t="s">
        <v>524</v>
      </c>
    </row>
    <row r="161" spans="2:2">
      <c r="B161" t="s">
        <v>525</v>
      </c>
    </row>
    <row r="162" spans="2:2">
      <c r="B162" t="s">
        <v>526</v>
      </c>
    </row>
    <row r="163" spans="2:2">
      <c r="B163" t="s">
        <v>527</v>
      </c>
    </row>
    <row r="164" spans="2:2">
      <c r="B164" t="s">
        <v>528</v>
      </c>
    </row>
    <row r="165" spans="2:2">
      <c r="B165" t="s">
        <v>529</v>
      </c>
    </row>
    <row r="166" spans="2:2">
      <c r="B166" t="s">
        <v>530</v>
      </c>
    </row>
    <row r="167" spans="2:2">
      <c r="B167" t="s">
        <v>531</v>
      </c>
    </row>
    <row r="168" spans="2:2">
      <c r="B168" t="s">
        <v>532</v>
      </c>
    </row>
    <row r="169" spans="2:2">
      <c r="B169" t="s">
        <v>533</v>
      </c>
    </row>
    <row r="170" spans="2:2">
      <c r="B170" t="s">
        <v>534</v>
      </c>
    </row>
    <row r="171" spans="2:2">
      <c r="B171" t="s">
        <v>535</v>
      </c>
    </row>
    <row r="178" spans="6:6">
      <c r="F178">
        <v>15000000</v>
      </c>
    </row>
    <row r="179" spans="6:6">
      <c r="F179" s="29">
        <v>4.8000000000000001E-2</v>
      </c>
    </row>
    <row r="180" spans="6:6">
      <c r="F180">
        <f>(F178*F179/12)*3</f>
        <v>180000</v>
      </c>
    </row>
  </sheetData>
  <phoneticPr fontId="1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7"/>
  <sheetViews>
    <sheetView topLeftCell="A161" workbookViewId="0">
      <selection activeCell="B189" sqref="B189"/>
    </sheetView>
  </sheetViews>
  <sheetFormatPr defaultRowHeight="15"/>
  <cols>
    <col min="2" max="2" width="41.140625" customWidth="1"/>
    <col min="3" max="3" width="7.5703125" customWidth="1"/>
    <col min="4" max="4" width="38.42578125" customWidth="1"/>
    <col min="6" max="6" width="27.28515625" customWidth="1"/>
  </cols>
  <sheetData>
    <row r="2" spans="2:7">
      <c r="B2" t="s">
        <v>443</v>
      </c>
      <c r="C2" t="s">
        <v>462</v>
      </c>
    </row>
    <row r="3" spans="2:7">
      <c r="E3" s="20" t="s">
        <v>462</v>
      </c>
      <c r="F3" s="20" t="s">
        <v>697</v>
      </c>
    </row>
    <row r="4" spans="2:7">
      <c r="B4" s="21" t="s">
        <v>444</v>
      </c>
      <c r="C4" s="21"/>
      <c r="D4" s="21" t="s">
        <v>445</v>
      </c>
      <c r="G4" t="s">
        <v>689</v>
      </c>
    </row>
    <row r="5" spans="2:7">
      <c r="D5" s="22" t="s">
        <v>446</v>
      </c>
      <c r="F5" s="37" t="s">
        <v>699</v>
      </c>
    </row>
    <row r="6" spans="2:7">
      <c r="D6" s="22" t="s">
        <v>447</v>
      </c>
      <c r="F6" s="37" t="s">
        <v>699</v>
      </c>
    </row>
    <row r="7" spans="2:7">
      <c r="D7" s="22" t="s">
        <v>448</v>
      </c>
      <c r="F7" s="37" t="s">
        <v>699</v>
      </c>
    </row>
    <row r="8" spans="2:7">
      <c r="D8" s="22" t="s">
        <v>449</v>
      </c>
      <c r="F8" s="37" t="s">
        <v>699</v>
      </c>
    </row>
    <row r="9" spans="2:7">
      <c r="D9" s="22"/>
      <c r="F9" s="37"/>
    </row>
    <row r="10" spans="2:7">
      <c r="D10" s="22" t="s">
        <v>450</v>
      </c>
      <c r="F10" s="37" t="s">
        <v>698</v>
      </c>
      <c r="G10" t="s">
        <v>690</v>
      </c>
    </row>
    <row r="11" spans="2:7">
      <c r="D11" s="22" t="s">
        <v>451</v>
      </c>
      <c r="F11" s="37" t="s">
        <v>698</v>
      </c>
      <c r="G11" t="s">
        <v>691</v>
      </c>
    </row>
    <row r="12" spans="2:7">
      <c r="F12" s="37"/>
    </row>
    <row r="13" spans="2:7">
      <c r="B13" s="18" t="s">
        <v>456</v>
      </c>
      <c r="C13" s="23">
        <v>34</v>
      </c>
      <c r="D13" s="18" t="s">
        <v>452</v>
      </c>
      <c r="E13" s="23">
        <v>34</v>
      </c>
      <c r="F13" s="38" t="s">
        <v>700</v>
      </c>
      <c r="G13" t="s">
        <v>692</v>
      </c>
    </row>
    <row r="14" spans="2:7">
      <c r="B14" s="18" t="s">
        <v>457</v>
      </c>
      <c r="C14" s="23">
        <v>10</v>
      </c>
      <c r="D14" s="18" t="s">
        <v>453</v>
      </c>
      <c r="E14" s="23">
        <v>10</v>
      </c>
      <c r="F14" s="38" t="s">
        <v>700</v>
      </c>
      <c r="G14" t="s">
        <v>693</v>
      </c>
    </row>
    <row r="15" spans="2:7">
      <c r="B15" s="18" t="s">
        <v>458</v>
      </c>
      <c r="C15" s="23">
        <v>34</v>
      </c>
      <c r="D15" s="18" t="s">
        <v>454</v>
      </c>
      <c r="E15" s="23">
        <v>34</v>
      </c>
      <c r="F15" s="38" t="s">
        <v>700</v>
      </c>
      <c r="G15" t="s">
        <v>694</v>
      </c>
    </row>
    <row r="16" spans="2:7">
      <c r="B16" s="18" t="s">
        <v>459</v>
      </c>
      <c r="C16" s="23" t="s">
        <v>463</v>
      </c>
      <c r="D16" s="18" t="s">
        <v>455</v>
      </c>
      <c r="E16" s="23" t="s">
        <v>463</v>
      </c>
      <c r="F16" s="38" t="s">
        <v>700</v>
      </c>
      <c r="G16" t="s">
        <v>695</v>
      </c>
    </row>
    <row r="17" spans="1:7">
      <c r="B17" s="18" t="s">
        <v>461</v>
      </c>
      <c r="C17" s="23"/>
      <c r="D17" s="18" t="s">
        <v>460</v>
      </c>
      <c r="E17" s="24"/>
      <c r="F17" s="38" t="s">
        <v>700</v>
      </c>
      <c r="G17" t="s">
        <v>696</v>
      </c>
    </row>
    <row r="20" spans="1:7">
      <c r="A20" s="20" t="s">
        <v>542</v>
      </c>
    </row>
    <row r="21" spans="1:7">
      <c r="A21" t="s">
        <v>543</v>
      </c>
    </row>
    <row r="22" spans="1:7">
      <c r="A22" t="s">
        <v>544</v>
      </c>
      <c r="B22" t="s">
        <v>548</v>
      </c>
    </row>
    <row r="23" spans="1:7">
      <c r="B23" t="s">
        <v>549</v>
      </c>
    </row>
    <row r="24" spans="1:7">
      <c r="B24" t="s">
        <v>550</v>
      </c>
    </row>
    <row r="25" spans="1:7">
      <c r="B25" t="s">
        <v>551</v>
      </c>
    </row>
    <row r="26" spans="1:7">
      <c r="A26" t="s">
        <v>545</v>
      </c>
    </row>
    <row r="27" spans="1:7">
      <c r="A27" t="s">
        <v>546</v>
      </c>
      <c r="B27" t="s">
        <v>548</v>
      </c>
    </row>
    <row r="28" spans="1:7">
      <c r="B28" t="s">
        <v>550</v>
      </c>
    </row>
    <row r="29" spans="1:7">
      <c r="B29" t="s">
        <v>330</v>
      </c>
    </row>
    <row r="30" spans="1:7">
      <c r="B30" t="s">
        <v>331</v>
      </c>
    </row>
    <row r="31" spans="1:7">
      <c r="B31" t="s">
        <v>332</v>
      </c>
    </row>
    <row r="32" spans="1:7">
      <c r="B32" t="s">
        <v>333</v>
      </c>
    </row>
    <row r="33" spans="1:5">
      <c r="A33" t="s">
        <v>547</v>
      </c>
    </row>
    <row r="37" spans="1:5">
      <c r="E37" t="s">
        <v>677</v>
      </c>
    </row>
    <row r="38" spans="1:5">
      <c r="A38" s="20" t="s">
        <v>552</v>
      </c>
    </row>
    <row r="39" spans="1:5">
      <c r="A39" t="s">
        <v>553</v>
      </c>
      <c r="C39" s="18" t="s">
        <v>559</v>
      </c>
    </row>
    <row r="40" spans="1:5">
      <c r="B40" s="20" t="s">
        <v>554</v>
      </c>
    </row>
    <row r="41" spans="1:5">
      <c r="B41" t="s">
        <v>555</v>
      </c>
    </row>
    <row r="42" spans="1:5">
      <c r="B42" t="s">
        <v>556</v>
      </c>
    </row>
    <row r="43" spans="1:5">
      <c r="B43" t="s">
        <v>557</v>
      </c>
    </row>
    <row r="44" spans="1:5">
      <c r="B44" s="20" t="s">
        <v>558</v>
      </c>
    </row>
    <row r="46" spans="1:5">
      <c r="B46" s="20" t="s">
        <v>573</v>
      </c>
    </row>
    <row r="47" spans="1:5">
      <c r="B47" t="s">
        <v>574</v>
      </c>
    </row>
    <row r="48" spans="1:5">
      <c r="B48" t="s">
        <v>575</v>
      </c>
    </row>
    <row r="49" spans="1:3">
      <c r="B49" t="s">
        <v>576</v>
      </c>
    </row>
    <row r="50" spans="1:3">
      <c r="B50" t="s">
        <v>577</v>
      </c>
    </row>
    <row r="51" spans="1:3">
      <c r="B51" s="20" t="s">
        <v>578</v>
      </c>
    </row>
    <row r="54" spans="1:3">
      <c r="A54" t="s">
        <v>560</v>
      </c>
      <c r="C54" t="s">
        <v>559</v>
      </c>
    </row>
    <row r="55" spans="1:3">
      <c r="B55" s="20" t="s">
        <v>561</v>
      </c>
    </row>
    <row r="56" spans="1:3">
      <c r="B56" t="s">
        <v>562</v>
      </c>
    </row>
    <row r="57" spans="1:3">
      <c r="B57" s="20" t="s">
        <v>563</v>
      </c>
    </row>
    <row r="61" spans="1:3">
      <c r="A61" t="s">
        <v>588</v>
      </c>
      <c r="C61" t="s">
        <v>600</v>
      </c>
    </row>
    <row r="62" spans="1:3">
      <c r="B62" s="31" t="s">
        <v>613</v>
      </c>
    </row>
    <row r="63" spans="1:3">
      <c r="B63" t="s">
        <v>614</v>
      </c>
    </row>
    <row r="64" spans="1:3">
      <c r="B64" s="20" t="s">
        <v>615</v>
      </c>
    </row>
    <row r="65" spans="1:3">
      <c r="B65" s="30"/>
    </row>
    <row r="66" spans="1:3">
      <c r="B66" s="30"/>
    </row>
    <row r="67" spans="1:3">
      <c r="B67" s="30"/>
    </row>
    <row r="68" spans="1:3">
      <c r="B68" s="20"/>
    </row>
    <row r="69" spans="1:3">
      <c r="B69" s="30"/>
    </row>
    <row r="70" spans="1:3">
      <c r="B70" s="20"/>
    </row>
    <row r="72" spans="1:3">
      <c r="A72" t="s">
        <v>583</v>
      </c>
      <c r="C72" t="s">
        <v>559</v>
      </c>
    </row>
    <row r="73" spans="1:3">
      <c r="B73" s="20" t="s">
        <v>584</v>
      </c>
    </row>
    <row r="74" spans="1:3">
      <c r="B74" t="s">
        <v>585</v>
      </c>
    </row>
    <row r="75" spans="1:3">
      <c r="B75" t="s">
        <v>586</v>
      </c>
    </row>
    <row r="76" spans="1:3">
      <c r="B76" s="20" t="s">
        <v>587</v>
      </c>
    </row>
    <row r="78" spans="1:3">
      <c r="A78" t="s">
        <v>589</v>
      </c>
      <c r="C78" t="s">
        <v>559</v>
      </c>
    </row>
    <row r="79" spans="1:3">
      <c r="B79" s="20" t="s">
        <v>590</v>
      </c>
    </row>
    <row r="80" spans="1:3">
      <c r="B80" t="s">
        <v>591</v>
      </c>
    </row>
    <row r="81" spans="1:4">
      <c r="B81" t="s">
        <v>592</v>
      </c>
    </row>
    <row r="82" spans="1:4">
      <c r="B82" t="s">
        <v>593</v>
      </c>
    </row>
    <row r="83" spans="1:4">
      <c r="B83" s="20" t="s">
        <v>594</v>
      </c>
    </row>
    <row r="84" spans="1:4">
      <c r="A84" t="s">
        <v>604</v>
      </c>
    </row>
    <row r="85" spans="1:4">
      <c r="B85" s="20" t="s">
        <v>601</v>
      </c>
      <c r="D85" s="18"/>
    </row>
    <row r="86" spans="1:4">
      <c r="B86" t="s">
        <v>602</v>
      </c>
    </row>
    <row r="87" spans="1:4">
      <c r="B87" s="20" t="s">
        <v>603</v>
      </c>
    </row>
    <row r="90" spans="1:4">
      <c r="B90" s="20" t="s">
        <v>609</v>
      </c>
    </row>
    <row r="91" spans="1:4">
      <c r="B91" t="s">
        <v>610</v>
      </c>
    </row>
    <row r="92" spans="1:4">
      <c r="B92" t="s">
        <v>611</v>
      </c>
    </row>
    <row r="93" spans="1:4">
      <c r="B93" s="20" t="s">
        <v>612</v>
      </c>
    </row>
    <row r="95" spans="1:4">
      <c r="B95" t="s">
        <v>616</v>
      </c>
    </row>
    <row r="96" spans="1:4">
      <c r="B96" t="s">
        <v>617</v>
      </c>
    </row>
    <row r="97" spans="1:9">
      <c r="B97" s="31" t="s">
        <v>618</v>
      </c>
      <c r="D97" s="18"/>
    </row>
    <row r="98" spans="1:9">
      <c r="B98" s="31" t="s">
        <v>644</v>
      </c>
      <c r="C98" s="34"/>
      <c r="D98" s="34"/>
      <c r="E98" s="34" t="s">
        <v>645</v>
      </c>
      <c r="F98" s="34"/>
      <c r="G98" s="34" t="s">
        <v>646</v>
      </c>
      <c r="H98" s="34"/>
      <c r="I98" s="34"/>
    </row>
    <row r="99" spans="1:9">
      <c r="B99" s="31" t="s">
        <v>647</v>
      </c>
      <c r="C99" s="34">
        <v>83</v>
      </c>
      <c r="D99" s="34" t="s">
        <v>648</v>
      </c>
      <c r="E99" s="34"/>
      <c r="F99" s="34"/>
      <c r="G99" s="34"/>
      <c r="H99" s="34"/>
      <c r="I99" s="34"/>
    </row>
    <row r="100" spans="1:9">
      <c r="B100" s="31" t="s">
        <v>649</v>
      </c>
      <c r="C100" s="34">
        <v>132</v>
      </c>
      <c r="D100" s="34" t="s">
        <v>650</v>
      </c>
      <c r="E100" s="34"/>
      <c r="F100" s="34"/>
      <c r="G100" s="34"/>
      <c r="H100" s="34"/>
      <c r="I100" s="34"/>
    </row>
    <row r="101" spans="1:9">
      <c r="B101" s="31" t="s">
        <v>651</v>
      </c>
      <c r="C101" s="34"/>
      <c r="D101" s="34"/>
      <c r="E101" s="34" t="s">
        <v>652</v>
      </c>
      <c r="F101" s="34"/>
      <c r="G101" s="34" t="s">
        <v>653</v>
      </c>
      <c r="H101" s="34"/>
      <c r="I101" s="34"/>
    </row>
    <row r="102" spans="1:9">
      <c r="B102" s="31" t="s">
        <v>654</v>
      </c>
      <c r="D102">
        <v>99</v>
      </c>
      <c r="E102" t="s">
        <v>655</v>
      </c>
    </row>
    <row r="103" spans="1:9">
      <c r="B103" s="31"/>
    </row>
    <row r="105" spans="1:9">
      <c r="A105" t="s">
        <v>595</v>
      </c>
      <c r="C105" t="s">
        <v>559</v>
      </c>
      <c r="D105" s="18" t="s">
        <v>679</v>
      </c>
    </row>
    <row r="106" spans="1:9">
      <c r="B106" s="20" t="s">
        <v>596</v>
      </c>
    </row>
    <row r="107" spans="1:9">
      <c r="B107" t="s">
        <v>597</v>
      </c>
    </row>
    <row r="108" spans="1:9">
      <c r="B108" t="s">
        <v>598</v>
      </c>
    </row>
    <row r="109" spans="1:9">
      <c r="B109" s="20" t="s">
        <v>599</v>
      </c>
    </row>
    <row r="111" spans="1:9">
      <c r="A111" t="s">
        <v>564</v>
      </c>
      <c r="C111" t="s">
        <v>559</v>
      </c>
      <c r="D111" s="18" t="s">
        <v>680</v>
      </c>
    </row>
    <row r="112" spans="1:9">
      <c r="B112" s="20" t="s">
        <v>565</v>
      </c>
    </row>
    <row r="113" spans="1:3">
      <c r="B113" t="s">
        <v>566</v>
      </c>
    </row>
    <row r="114" spans="1:3">
      <c r="B114" t="s">
        <v>567</v>
      </c>
    </row>
    <row r="115" spans="1:3">
      <c r="B115" t="s">
        <v>568</v>
      </c>
    </row>
    <row r="116" spans="1:3">
      <c r="B116" t="s">
        <v>569</v>
      </c>
    </row>
    <row r="117" spans="1:3">
      <c r="B117" t="s">
        <v>570</v>
      </c>
    </row>
    <row r="118" spans="1:3">
      <c r="B118" t="s">
        <v>571</v>
      </c>
    </row>
    <row r="119" spans="1:3">
      <c r="B119" s="20" t="s">
        <v>572</v>
      </c>
    </row>
    <row r="121" spans="1:3">
      <c r="A121" t="s">
        <v>579</v>
      </c>
      <c r="C121" t="s">
        <v>559</v>
      </c>
    </row>
    <row r="122" spans="1:3">
      <c r="B122" s="20" t="s">
        <v>580</v>
      </c>
    </row>
    <row r="123" spans="1:3">
      <c r="B123" t="s">
        <v>581</v>
      </c>
    </row>
    <row r="124" spans="1:3">
      <c r="B124" s="20" t="s">
        <v>582</v>
      </c>
    </row>
    <row r="126" spans="1:3">
      <c r="A126" t="s">
        <v>605</v>
      </c>
    </row>
    <row r="127" spans="1:3">
      <c r="B127" s="20" t="s">
        <v>608</v>
      </c>
    </row>
    <row r="128" spans="1:3">
      <c r="B128" t="s">
        <v>606</v>
      </c>
    </row>
    <row r="129" spans="1:2">
      <c r="B129" s="20" t="s">
        <v>607</v>
      </c>
    </row>
    <row r="131" spans="1:2">
      <c r="A131" t="s">
        <v>638</v>
      </c>
    </row>
    <row r="132" spans="1:2">
      <c r="B132" s="20" t="s">
        <v>608</v>
      </c>
    </row>
    <row r="133" spans="1:2">
      <c r="B133" t="s">
        <v>581</v>
      </c>
    </row>
    <row r="134" spans="1:2">
      <c r="B134" t="s">
        <v>639</v>
      </c>
    </row>
    <row r="135" spans="1:2">
      <c r="B135" t="s">
        <v>640</v>
      </c>
    </row>
    <row r="136" spans="1:2">
      <c r="B136" s="20" t="s">
        <v>641</v>
      </c>
    </row>
    <row r="138" spans="1:2">
      <c r="A138" t="s">
        <v>656</v>
      </c>
    </row>
    <row r="139" spans="1:2">
      <c r="B139" s="20" t="s">
        <v>608</v>
      </c>
    </row>
    <row r="140" spans="1:2">
      <c r="B140" t="s">
        <v>657</v>
      </c>
    </row>
    <row r="141" spans="1:2">
      <c r="B141" s="20" t="s">
        <v>658</v>
      </c>
    </row>
    <row r="143" spans="1:2">
      <c r="A143" t="s">
        <v>662</v>
      </c>
    </row>
    <row r="144" spans="1:2">
      <c r="B144" s="20" t="s">
        <v>580</v>
      </c>
    </row>
    <row r="145" spans="1:6">
      <c r="B145" t="s">
        <v>663</v>
      </c>
    </row>
    <row r="146" spans="1:6">
      <c r="B146" t="s">
        <v>664</v>
      </c>
    </row>
    <row r="147" spans="1:6">
      <c r="B147" s="20" t="s">
        <v>665</v>
      </c>
    </row>
    <row r="149" spans="1:6">
      <c r="A149" t="s">
        <v>666</v>
      </c>
    </row>
    <row r="150" spans="1:6">
      <c r="B150" s="20" t="s">
        <v>580</v>
      </c>
    </row>
    <row r="151" spans="1:6">
      <c r="B151" t="s">
        <v>667</v>
      </c>
    </row>
    <row r="152" spans="1:6">
      <c r="B152" s="20" t="s">
        <v>668</v>
      </c>
    </row>
    <row r="156" spans="1:6">
      <c r="A156" s="101" t="s">
        <v>619</v>
      </c>
      <c r="B156" s="101"/>
      <c r="C156" s="101"/>
      <c r="D156" s="101"/>
      <c r="E156" s="101"/>
      <c r="F156" s="36"/>
    </row>
    <row r="157" spans="1:6">
      <c r="A157" t="s">
        <v>620</v>
      </c>
    </row>
    <row r="158" spans="1:6">
      <c r="B158" s="20" t="s">
        <v>621</v>
      </c>
    </row>
    <row r="159" spans="1:6">
      <c r="B159" t="s">
        <v>622</v>
      </c>
    </row>
    <row r="160" spans="1:6">
      <c r="B160" t="s">
        <v>623</v>
      </c>
    </row>
    <row r="161" spans="1:4">
      <c r="B161" t="s">
        <v>624</v>
      </c>
    </row>
    <row r="162" spans="1:4">
      <c r="B162" s="33" t="s">
        <v>625</v>
      </c>
    </row>
    <row r="163" spans="1:4">
      <c r="B163" s="20" t="s">
        <v>626</v>
      </c>
    </row>
    <row r="164" spans="1:4">
      <c r="B164" s="20"/>
      <c r="D164" s="18" t="s">
        <v>678</v>
      </c>
    </row>
    <row r="165" spans="1:4">
      <c r="B165" s="20" t="s">
        <v>659</v>
      </c>
    </row>
    <row r="166" spans="1:4">
      <c r="B166" s="35" t="s">
        <v>660</v>
      </c>
    </row>
    <row r="167" spans="1:4">
      <c r="B167" s="20" t="s">
        <v>661</v>
      </c>
    </row>
    <row r="168" spans="1:4">
      <c r="B168" s="20"/>
    </row>
    <row r="169" spans="1:4">
      <c r="B169" s="20"/>
    </row>
    <row r="170" spans="1:4">
      <c r="B170" s="20"/>
    </row>
    <row r="172" spans="1:4">
      <c r="A172" t="s">
        <v>627</v>
      </c>
    </row>
    <row r="173" spans="1:4">
      <c r="B173" s="20" t="s">
        <v>628</v>
      </c>
    </row>
    <row r="174" spans="1:4">
      <c r="B174" t="s">
        <v>629</v>
      </c>
    </row>
    <row r="175" spans="1:4">
      <c r="B175" t="s">
        <v>630</v>
      </c>
    </row>
    <row r="176" spans="1:4">
      <c r="B176" t="s">
        <v>631</v>
      </c>
    </row>
    <row r="177" spans="1:6">
      <c r="B177" s="20" t="s">
        <v>632</v>
      </c>
    </row>
    <row r="180" spans="1:6">
      <c r="B180" s="20" t="s">
        <v>633</v>
      </c>
      <c r="D180" s="18" t="s">
        <v>678</v>
      </c>
    </row>
    <row r="181" spans="1:6">
      <c r="B181" t="s">
        <v>634</v>
      </c>
    </row>
    <row r="182" spans="1:6">
      <c r="B182" t="s">
        <v>635</v>
      </c>
    </row>
    <row r="183" spans="1:6">
      <c r="B183" t="s">
        <v>636</v>
      </c>
    </row>
    <row r="184" spans="1:6">
      <c r="B184" s="20" t="s">
        <v>637</v>
      </c>
    </row>
    <row r="187" spans="1:6">
      <c r="A187" s="101" t="s">
        <v>642</v>
      </c>
      <c r="B187" s="101"/>
      <c r="C187" s="101"/>
      <c r="D187" s="101"/>
      <c r="E187" s="101"/>
      <c r="F187" s="36"/>
    </row>
    <row r="188" spans="1:6">
      <c r="A188" t="s">
        <v>643</v>
      </c>
      <c r="D188" s="18"/>
    </row>
    <row r="189" spans="1:6">
      <c r="B189" s="32" t="s">
        <v>673</v>
      </c>
    </row>
    <row r="190" spans="1:6">
      <c r="B190" s="32" t="s">
        <v>674</v>
      </c>
    </row>
    <row r="191" spans="1:6">
      <c r="B191" s="32" t="s">
        <v>675</v>
      </c>
    </row>
    <row r="192" spans="1:6">
      <c r="B192" s="32" t="s">
        <v>676</v>
      </c>
    </row>
    <row r="194" spans="2:2">
      <c r="B194" s="32" t="s">
        <v>669</v>
      </c>
    </row>
    <row r="195" spans="2:2">
      <c r="B195" s="32" t="s">
        <v>670</v>
      </c>
    </row>
    <row r="196" spans="2:2">
      <c r="B196" s="32" t="s">
        <v>671</v>
      </c>
    </row>
    <row r="197" spans="2:2">
      <c r="B197" t="s">
        <v>672</v>
      </c>
    </row>
  </sheetData>
  <mergeCells count="2">
    <mergeCell ref="A156:E156"/>
    <mergeCell ref="A187:E18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18" sqref="G18"/>
    </sheetView>
  </sheetViews>
  <sheetFormatPr defaultRowHeight="15"/>
  <sheetData>
    <row r="1" spans="1:3">
      <c r="A1" t="s">
        <v>682</v>
      </c>
    </row>
    <row r="2" spans="1:3">
      <c r="B2" t="s">
        <v>681</v>
      </c>
    </row>
    <row r="3" spans="1:3">
      <c r="C3" t="s">
        <v>687</v>
      </c>
    </row>
    <row r="4" spans="1:3">
      <c r="A4" t="s">
        <v>683</v>
      </c>
    </row>
    <row r="5" spans="1:3">
      <c r="B5" t="s">
        <v>684</v>
      </c>
    </row>
    <row r="6" spans="1:3">
      <c r="C6" t="s">
        <v>685</v>
      </c>
    </row>
    <row r="7" spans="1:3">
      <c r="B7" t="s">
        <v>686</v>
      </c>
    </row>
    <row r="8" spans="1:3">
      <c r="C8" t="s">
        <v>685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23" workbookViewId="0">
      <selection activeCell="I28" sqref="I28"/>
    </sheetView>
  </sheetViews>
  <sheetFormatPr defaultRowHeight="15"/>
  <cols>
    <col min="5" max="5" width="11.140625" customWidth="1"/>
    <col min="6" max="6" width="33.5703125" customWidth="1"/>
  </cols>
  <sheetData>
    <row r="1" spans="1:8">
      <c r="A1" t="s">
        <v>701</v>
      </c>
      <c r="B1" t="s">
        <v>702</v>
      </c>
      <c r="G1" t="s">
        <v>855</v>
      </c>
      <c r="H1">
        <v>556</v>
      </c>
    </row>
    <row r="2" spans="1:8">
      <c r="B2" t="s">
        <v>704</v>
      </c>
      <c r="G2" t="s">
        <v>854</v>
      </c>
      <c r="H2">
        <v>605</v>
      </c>
    </row>
    <row r="3" spans="1:8">
      <c r="B3" t="s">
        <v>703</v>
      </c>
    </row>
    <row r="5" spans="1:8">
      <c r="A5" t="s">
        <v>881</v>
      </c>
    </row>
    <row r="7" spans="1:8">
      <c r="A7" t="s">
        <v>856</v>
      </c>
    </row>
    <row r="8" spans="1:8">
      <c r="B8" t="s">
        <v>857</v>
      </c>
    </row>
    <row r="9" spans="1:8">
      <c r="B9" t="s">
        <v>858</v>
      </c>
    </row>
    <row r="10" spans="1:8">
      <c r="B10" t="s">
        <v>859</v>
      </c>
    </row>
    <row r="11" spans="1:8">
      <c r="B11" t="s">
        <v>860</v>
      </c>
    </row>
    <row r="12" spans="1:8">
      <c r="B12" t="s">
        <v>861</v>
      </c>
    </row>
    <row r="13" spans="1:8">
      <c r="B13" t="s">
        <v>862</v>
      </c>
    </row>
    <row r="14" spans="1:8">
      <c r="B14" t="s">
        <v>863</v>
      </c>
    </row>
    <row r="15" spans="1:8">
      <c r="B15" t="s">
        <v>864</v>
      </c>
    </row>
    <row r="16" spans="1:8">
      <c r="B16" t="s">
        <v>865</v>
      </c>
    </row>
    <row r="17" spans="2:9">
      <c r="B17" t="s">
        <v>866</v>
      </c>
    </row>
    <row r="18" spans="2:9">
      <c r="B18" t="s">
        <v>867</v>
      </c>
    </row>
    <row r="19" spans="2:9">
      <c r="B19" t="s">
        <v>868</v>
      </c>
    </row>
    <row r="20" spans="2:9">
      <c r="B20" t="s">
        <v>869</v>
      </c>
    </row>
    <row r="21" spans="2:9">
      <c r="B21" t="s">
        <v>870</v>
      </c>
    </row>
    <row r="22" spans="2:9">
      <c r="B22" t="s">
        <v>871</v>
      </c>
    </row>
    <row r="23" spans="2:9">
      <c r="B23" t="s">
        <v>872</v>
      </c>
    </row>
    <row r="24" spans="2:9">
      <c r="B24" t="s">
        <v>873</v>
      </c>
    </row>
    <row r="25" spans="2:9">
      <c r="B25" t="s">
        <v>874</v>
      </c>
    </row>
    <row r="26" spans="2:9">
      <c r="B26" t="s">
        <v>875</v>
      </c>
    </row>
    <row r="29" spans="2:9">
      <c r="B29" s="39"/>
      <c r="C29" s="39"/>
      <c r="D29" s="40" t="s">
        <v>743</v>
      </c>
      <c r="E29" s="40"/>
      <c r="F29" s="40"/>
      <c r="G29" s="39"/>
      <c r="H29" s="39"/>
      <c r="I29" s="39"/>
    </row>
    <row r="30" spans="2:9">
      <c r="B30" s="39"/>
      <c r="C30" s="39"/>
      <c r="D30" s="39" t="s">
        <v>589</v>
      </c>
      <c r="E30" s="39"/>
      <c r="F30" s="39"/>
      <c r="G30" s="39"/>
      <c r="H30" s="39"/>
      <c r="I30" s="39"/>
    </row>
    <row r="31" spans="2:9">
      <c r="B31" s="39"/>
      <c r="C31" s="39"/>
      <c r="D31" s="39"/>
      <c r="E31" s="41" t="s">
        <v>705</v>
      </c>
      <c r="F31" s="39"/>
      <c r="G31" s="39"/>
      <c r="H31" s="39"/>
      <c r="I31" s="39"/>
    </row>
    <row r="32" spans="2:9">
      <c r="B32" s="39"/>
      <c r="C32" s="39"/>
      <c r="D32" s="39"/>
      <c r="E32" s="39" t="s">
        <v>706</v>
      </c>
      <c r="F32" s="39"/>
      <c r="G32" s="39"/>
      <c r="H32" s="39"/>
      <c r="I32" s="39"/>
    </row>
    <row r="33" spans="2:9">
      <c r="B33" s="39"/>
      <c r="C33" s="39"/>
      <c r="D33" s="39"/>
      <c r="E33" s="41" t="s">
        <v>707</v>
      </c>
      <c r="F33" s="39"/>
      <c r="G33" s="39"/>
      <c r="H33" s="39"/>
      <c r="I33" s="39"/>
    </row>
    <row r="34" spans="2:9">
      <c r="B34" s="39"/>
      <c r="C34" s="39"/>
      <c r="D34" s="39"/>
      <c r="E34" s="39" t="s">
        <v>708</v>
      </c>
      <c r="F34" s="39"/>
      <c r="G34" s="39"/>
      <c r="H34" s="39"/>
      <c r="I34" s="39"/>
    </row>
    <row r="35" spans="2:9">
      <c r="B35" s="39"/>
      <c r="C35" s="39"/>
      <c r="D35" s="39"/>
      <c r="E35" s="39"/>
      <c r="F35" s="39"/>
      <c r="G35" s="39"/>
      <c r="H35" s="39"/>
      <c r="I35" s="39"/>
    </row>
    <row r="36" spans="2:9">
      <c r="B36" s="39"/>
      <c r="C36" s="39"/>
      <c r="D36" s="39"/>
      <c r="E36" s="39" t="s">
        <v>767</v>
      </c>
      <c r="F36" s="39"/>
      <c r="G36" s="39"/>
      <c r="H36" s="39"/>
      <c r="I36" s="39"/>
    </row>
    <row r="37" spans="2:9">
      <c r="B37" s="39"/>
      <c r="C37" s="39"/>
      <c r="D37" s="39"/>
      <c r="E37" s="39" t="s">
        <v>765</v>
      </c>
      <c r="F37" s="39"/>
      <c r="G37" s="39"/>
      <c r="H37" s="39"/>
      <c r="I37" s="39"/>
    </row>
    <row r="38" spans="2:9">
      <c r="B38" s="39"/>
      <c r="C38" s="39"/>
      <c r="D38" s="39"/>
      <c r="E38" s="39" t="s">
        <v>768</v>
      </c>
      <c r="F38" s="39"/>
      <c r="G38" s="39"/>
      <c r="H38" s="39"/>
      <c r="I38" s="39"/>
    </row>
    <row r="39" spans="2:9">
      <c r="B39" s="39"/>
      <c r="C39" s="39"/>
      <c r="D39" s="39"/>
      <c r="E39" s="39" t="s">
        <v>766</v>
      </c>
      <c r="F39" s="39"/>
      <c r="G39" s="39"/>
      <c r="H39" s="39"/>
      <c r="I39" s="39"/>
    </row>
    <row r="40" spans="2:9">
      <c r="B40" s="39"/>
      <c r="C40" s="39"/>
      <c r="D40" s="39"/>
      <c r="E40" s="39"/>
      <c r="F40" s="39"/>
      <c r="G40" s="39"/>
      <c r="H40" s="39"/>
      <c r="I40" s="39"/>
    </row>
    <row r="41" spans="2:9">
      <c r="B41" s="39"/>
      <c r="C41" s="39"/>
      <c r="D41" s="39"/>
      <c r="E41" s="39" t="s">
        <v>709</v>
      </c>
      <c r="F41" s="39"/>
      <c r="G41" s="39"/>
      <c r="H41" s="39"/>
      <c r="I41" s="39"/>
    </row>
    <row r="42" spans="2:9">
      <c r="B42" s="39"/>
      <c r="C42" s="39"/>
      <c r="D42" s="39"/>
      <c r="E42" s="39" t="s">
        <v>710</v>
      </c>
      <c r="F42" s="39"/>
      <c r="G42" s="39"/>
      <c r="H42" s="39"/>
      <c r="I42" s="39"/>
    </row>
    <row r="43" spans="2:9">
      <c r="B43" s="39"/>
      <c r="C43" s="39"/>
      <c r="D43" s="39"/>
      <c r="E43" s="39" t="s">
        <v>711</v>
      </c>
      <c r="F43" s="39"/>
      <c r="G43" s="39"/>
      <c r="H43" s="39"/>
      <c r="I43" s="39"/>
    </row>
    <row r="44" spans="2:9">
      <c r="B44" s="39"/>
      <c r="C44" s="39"/>
      <c r="D44" s="39"/>
      <c r="E44" s="39" t="s">
        <v>712</v>
      </c>
      <c r="F44" s="39"/>
      <c r="G44" s="39"/>
      <c r="H44" s="39"/>
      <c r="I44" s="39"/>
    </row>
    <row r="45" spans="2:9">
      <c r="B45" s="39"/>
      <c r="C45" s="39"/>
      <c r="D45" s="39"/>
      <c r="E45" s="39" t="s">
        <v>713</v>
      </c>
      <c r="F45" s="39"/>
      <c r="G45" s="39"/>
      <c r="H45" s="39"/>
      <c r="I45" s="39"/>
    </row>
    <row r="46" spans="2:9">
      <c r="B46" s="39"/>
      <c r="C46" s="39"/>
      <c r="D46" s="39"/>
      <c r="E46" s="39"/>
      <c r="F46" s="39"/>
      <c r="G46" s="39"/>
      <c r="H46" s="39"/>
      <c r="I46" s="39"/>
    </row>
    <row r="47" spans="2:9">
      <c r="B47" s="39"/>
      <c r="C47" s="39"/>
      <c r="D47" s="39"/>
      <c r="E47" s="39" t="s">
        <v>714</v>
      </c>
      <c r="F47" s="39"/>
      <c r="G47" s="39"/>
      <c r="H47" s="39"/>
      <c r="I47" s="39"/>
    </row>
    <row r="48" spans="2:9">
      <c r="B48" s="39"/>
      <c r="C48" s="39"/>
      <c r="D48" s="39"/>
      <c r="E48" s="41" t="s">
        <v>715</v>
      </c>
      <c r="F48" s="39"/>
      <c r="G48" s="39"/>
      <c r="H48" s="39"/>
      <c r="I48" s="39"/>
    </row>
    <row r="49" spans="2:9">
      <c r="B49" s="39"/>
      <c r="C49" s="39"/>
      <c r="D49" s="39"/>
      <c r="E49" s="39" t="s">
        <v>716</v>
      </c>
      <c r="F49" s="39"/>
      <c r="G49" s="39"/>
      <c r="H49" s="39"/>
      <c r="I49" s="39"/>
    </row>
    <row r="50" spans="2:9">
      <c r="B50" s="39"/>
      <c r="C50" s="39"/>
      <c r="D50" s="39"/>
      <c r="E50" s="39">
        <v>955</v>
      </c>
      <c r="F50" s="39"/>
      <c r="G50" s="39"/>
      <c r="H50" s="39"/>
      <c r="I50" s="39"/>
    </row>
    <row r="51" spans="2:9">
      <c r="B51" s="39"/>
      <c r="C51" s="39"/>
      <c r="D51" s="39"/>
      <c r="E51" s="39" t="s">
        <v>717</v>
      </c>
      <c r="F51" s="39"/>
      <c r="G51" s="39"/>
      <c r="H51" s="39"/>
      <c r="I51" s="39"/>
    </row>
    <row r="52" spans="2:9">
      <c r="B52" s="39"/>
      <c r="C52" s="39"/>
      <c r="D52" s="39"/>
      <c r="E52" s="41" t="s">
        <v>718</v>
      </c>
      <c r="F52" s="39"/>
      <c r="G52" s="39"/>
      <c r="H52" s="39"/>
      <c r="I52" s="39"/>
    </row>
    <row r="53" spans="2:9">
      <c r="B53" s="39"/>
      <c r="C53" s="39"/>
      <c r="D53" s="39"/>
      <c r="E53" s="39" t="s">
        <v>719</v>
      </c>
      <c r="F53" s="39"/>
      <c r="G53" s="39"/>
      <c r="H53" s="39"/>
      <c r="I53" s="39"/>
    </row>
    <row r="54" spans="2:9">
      <c r="B54" s="39"/>
      <c r="C54" s="39"/>
      <c r="D54" s="39"/>
      <c r="E54" s="39" t="s">
        <v>720</v>
      </c>
      <c r="F54" s="39"/>
      <c r="G54" s="39"/>
      <c r="H54" s="39"/>
      <c r="I54" s="39"/>
    </row>
    <row r="55" spans="2:9">
      <c r="B55" s="39"/>
      <c r="C55" s="39"/>
      <c r="D55" s="39"/>
      <c r="E55" s="39">
        <v>960</v>
      </c>
      <c r="F55" s="39"/>
      <c r="G55" s="39"/>
      <c r="H55" s="39"/>
      <c r="I55" s="39"/>
    </row>
    <row r="56" spans="2:9">
      <c r="B56" s="39"/>
      <c r="C56" s="39"/>
      <c r="D56" s="39"/>
      <c r="E56" s="39" t="s">
        <v>721</v>
      </c>
      <c r="F56" s="39"/>
      <c r="G56" s="39"/>
      <c r="H56" s="39"/>
      <c r="I56" s="39"/>
    </row>
    <row r="57" spans="2:9">
      <c r="B57" s="39"/>
      <c r="C57" s="39"/>
      <c r="D57" s="39"/>
      <c r="E57" s="41" t="s">
        <v>722</v>
      </c>
      <c r="F57" s="39"/>
      <c r="G57" s="39"/>
      <c r="H57" s="39"/>
      <c r="I57" s="39"/>
    </row>
    <row r="58" spans="2:9">
      <c r="B58" s="39"/>
      <c r="C58" s="39"/>
      <c r="D58" s="39"/>
      <c r="E58" s="39" t="s">
        <v>723</v>
      </c>
      <c r="F58" s="39"/>
      <c r="G58" s="39"/>
      <c r="H58" s="39"/>
      <c r="I58" s="39"/>
    </row>
    <row r="59" spans="2:9">
      <c r="B59" s="39"/>
      <c r="C59" s="39"/>
      <c r="D59" s="39"/>
      <c r="E59" s="39" t="s">
        <v>724</v>
      </c>
      <c r="F59" s="39"/>
      <c r="G59" s="39"/>
      <c r="H59" s="39"/>
      <c r="I59" s="39"/>
    </row>
    <row r="60" spans="2:9">
      <c r="B60" s="39"/>
      <c r="C60" s="39"/>
      <c r="D60" s="39"/>
      <c r="E60" s="39" t="s">
        <v>725</v>
      </c>
      <c r="F60" s="39"/>
      <c r="G60" s="39"/>
      <c r="H60" s="39"/>
      <c r="I60" s="39"/>
    </row>
    <row r="61" spans="2:9">
      <c r="B61" s="39"/>
      <c r="C61" s="39"/>
      <c r="D61" s="39"/>
      <c r="E61" s="39" t="s">
        <v>726</v>
      </c>
      <c r="F61" s="39"/>
      <c r="G61" s="39"/>
      <c r="H61" s="39"/>
      <c r="I61" s="39"/>
    </row>
    <row r="62" spans="2:9">
      <c r="B62" s="39"/>
      <c r="C62" s="39"/>
      <c r="D62" s="39"/>
      <c r="E62" s="39" t="s">
        <v>727</v>
      </c>
      <c r="F62" s="39"/>
      <c r="G62" s="39"/>
      <c r="H62" s="39"/>
      <c r="I62" s="39"/>
    </row>
    <row r="63" spans="2:9">
      <c r="B63" s="39"/>
      <c r="C63" s="39"/>
      <c r="D63" s="39"/>
      <c r="E63" s="39">
        <v>981</v>
      </c>
      <c r="F63" s="39"/>
      <c r="G63" s="39"/>
      <c r="H63" s="39"/>
      <c r="I63" s="39"/>
    </row>
    <row r="64" spans="2:9">
      <c r="B64" s="39"/>
      <c r="C64" s="39"/>
      <c r="D64" s="39"/>
      <c r="E64" s="39" t="s">
        <v>728</v>
      </c>
      <c r="F64" s="39"/>
      <c r="G64" s="39"/>
      <c r="H64" s="39"/>
      <c r="I64" s="39"/>
    </row>
    <row r="65" spans="2:9">
      <c r="B65" s="39"/>
      <c r="C65" s="39"/>
      <c r="D65" s="39"/>
      <c r="E65" s="39" t="s">
        <v>729</v>
      </c>
      <c r="F65" s="39"/>
      <c r="G65" s="39"/>
      <c r="H65" s="39"/>
      <c r="I65" s="39"/>
    </row>
    <row r="66" spans="2:9">
      <c r="B66" s="39"/>
      <c r="C66" s="39"/>
      <c r="D66" s="39"/>
      <c r="E66" s="39" t="s">
        <v>730</v>
      </c>
      <c r="F66" s="39"/>
      <c r="G66" s="39"/>
      <c r="H66" s="39"/>
      <c r="I66" s="39"/>
    </row>
    <row r="67" spans="2:9">
      <c r="B67" s="39"/>
      <c r="C67" s="39"/>
      <c r="D67" s="39"/>
      <c r="E67" s="39" t="s">
        <v>731</v>
      </c>
      <c r="F67" s="39"/>
      <c r="G67" s="39"/>
      <c r="H67" s="39"/>
      <c r="I67" s="39"/>
    </row>
    <row r="68" spans="2:9">
      <c r="B68" s="39"/>
      <c r="C68" s="39"/>
      <c r="D68" s="39"/>
      <c r="E68" s="39" t="s">
        <v>732</v>
      </c>
      <c r="F68" s="39"/>
      <c r="G68" s="39"/>
      <c r="H68" s="39"/>
      <c r="I68" s="39"/>
    </row>
    <row r="69" spans="2:9">
      <c r="B69" s="39"/>
      <c r="C69" s="39"/>
      <c r="D69" s="39"/>
      <c r="E69" s="39"/>
      <c r="F69" s="39"/>
      <c r="G69" s="39"/>
      <c r="H69" s="39"/>
      <c r="I69" s="39"/>
    </row>
    <row r="70" spans="2:9">
      <c r="B70" s="39"/>
      <c r="C70" s="39"/>
      <c r="D70" s="39" t="s">
        <v>553</v>
      </c>
      <c r="E70" s="39"/>
      <c r="F70" s="39"/>
      <c r="G70" s="39"/>
      <c r="H70" s="39"/>
      <c r="I70" s="39"/>
    </row>
    <row r="71" spans="2:9">
      <c r="B71" s="39"/>
      <c r="C71" s="39"/>
      <c r="D71" s="39"/>
      <c r="E71" s="41" t="s">
        <v>733</v>
      </c>
      <c r="F71" s="39"/>
      <c r="G71" s="39"/>
      <c r="H71" s="39"/>
      <c r="I71" s="39"/>
    </row>
    <row r="72" spans="2:9">
      <c r="B72" s="39"/>
      <c r="C72" s="39"/>
      <c r="D72" s="39"/>
      <c r="E72" s="39" t="s">
        <v>734</v>
      </c>
      <c r="F72" s="39"/>
      <c r="G72" s="39"/>
      <c r="H72" s="39"/>
      <c r="I72" s="39"/>
    </row>
    <row r="73" spans="2:9">
      <c r="B73" s="39"/>
      <c r="C73" s="39"/>
      <c r="D73" s="39"/>
      <c r="E73" s="39" t="s">
        <v>735</v>
      </c>
      <c r="F73" s="39"/>
      <c r="G73" s="39"/>
      <c r="H73" s="39"/>
      <c r="I73" s="39"/>
    </row>
    <row r="74" spans="2:9">
      <c r="B74" s="39"/>
      <c r="C74" s="39"/>
      <c r="D74" s="39"/>
      <c r="E74" s="39" t="s">
        <v>736</v>
      </c>
      <c r="F74" s="39"/>
      <c r="G74" s="39"/>
      <c r="H74" s="39"/>
      <c r="I74" s="39"/>
    </row>
    <row r="75" spans="2:9">
      <c r="B75" s="39"/>
      <c r="C75" s="39"/>
      <c r="D75" s="39"/>
      <c r="E75" s="39" t="s">
        <v>737</v>
      </c>
      <c r="F75" s="39"/>
      <c r="G75" s="39"/>
      <c r="H75" s="39"/>
      <c r="I75" s="39"/>
    </row>
    <row r="76" spans="2:9">
      <c r="B76" s="39"/>
      <c r="C76" s="39"/>
      <c r="D76" s="39"/>
      <c r="E76" s="39" t="s">
        <v>738</v>
      </c>
      <c r="F76" s="39"/>
      <c r="G76" s="39"/>
      <c r="H76" s="39"/>
      <c r="I76" s="39"/>
    </row>
    <row r="77" spans="2:9">
      <c r="B77" s="39"/>
      <c r="C77" s="39"/>
      <c r="D77" s="39"/>
      <c r="E77" s="39" t="s">
        <v>739</v>
      </c>
      <c r="F77" s="39"/>
      <c r="G77" s="39"/>
      <c r="H77" s="39"/>
      <c r="I77" s="39"/>
    </row>
    <row r="78" spans="2:9">
      <c r="B78" s="39"/>
      <c r="C78" s="39"/>
      <c r="D78" s="39"/>
      <c r="E78" s="39" t="s">
        <v>740</v>
      </c>
      <c r="F78" s="39"/>
      <c r="G78" s="39"/>
      <c r="H78" s="39"/>
      <c r="I78" s="39"/>
    </row>
    <row r="79" spans="2:9">
      <c r="B79" s="39"/>
      <c r="C79" s="39"/>
      <c r="D79" s="39"/>
      <c r="E79" s="39" t="s">
        <v>741</v>
      </c>
      <c r="F79" s="39"/>
      <c r="G79" s="39"/>
      <c r="H79" s="39"/>
      <c r="I79" s="39"/>
    </row>
    <row r="80" spans="2:9">
      <c r="B80" s="39"/>
      <c r="C80" s="39"/>
      <c r="D80" s="39"/>
      <c r="E80" s="39"/>
      <c r="F80" s="39"/>
      <c r="G80" s="39"/>
      <c r="H80" s="39"/>
      <c r="I80" s="39"/>
    </row>
    <row r="81" spans="2:9">
      <c r="B81" s="39"/>
      <c r="C81" s="39"/>
      <c r="D81" s="39"/>
      <c r="E81" s="41" t="s">
        <v>747</v>
      </c>
      <c r="F81" s="39"/>
      <c r="G81" s="39"/>
      <c r="H81" s="39"/>
      <c r="I81" s="39"/>
    </row>
    <row r="82" spans="2:9">
      <c r="B82" s="39"/>
      <c r="C82" s="39"/>
      <c r="D82" s="39"/>
      <c r="E82" s="39" t="s">
        <v>748</v>
      </c>
      <c r="F82" s="39"/>
      <c r="G82" s="39"/>
      <c r="H82" s="39"/>
      <c r="I82" s="39"/>
    </row>
    <row r="83" spans="2:9">
      <c r="B83" s="39"/>
      <c r="C83" s="39"/>
      <c r="D83" s="39"/>
      <c r="E83" s="39" t="s">
        <v>749</v>
      </c>
      <c r="F83" s="39"/>
      <c r="G83" s="39"/>
      <c r="H83" s="39"/>
      <c r="I83" s="39"/>
    </row>
    <row r="84" spans="2:9">
      <c r="B84" s="39"/>
      <c r="C84" s="39"/>
      <c r="D84" s="39"/>
      <c r="E84" s="39" t="s">
        <v>750</v>
      </c>
      <c r="F84" s="39"/>
      <c r="G84" s="39"/>
      <c r="H84" s="39"/>
      <c r="I84" s="39"/>
    </row>
    <row r="85" spans="2:9">
      <c r="B85" s="39"/>
      <c r="C85" s="39"/>
      <c r="D85" s="39"/>
      <c r="E85" s="39" t="s">
        <v>751</v>
      </c>
      <c r="F85" s="39"/>
      <c r="G85" s="39"/>
      <c r="H85" s="39"/>
      <c r="I85" s="39"/>
    </row>
    <row r="86" spans="2:9">
      <c r="B86" s="39"/>
      <c r="C86" s="39"/>
      <c r="D86" s="39"/>
      <c r="E86" s="39" t="s">
        <v>752</v>
      </c>
      <c r="F86" s="39"/>
      <c r="G86" s="39"/>
      <c r="H86" s="39"/>
      <c r="I86" s="39"/>
    </row>
    <row r="87" spans="2:9">
      <c r="B87" s="39"/>
      <c r="C87" s="39"/>
      <c r="D87" s="39"/>
      <c r="E87" s="39" t="s">
        <v>753</v>
      </c>
      <c r="F87" s="39"/>
      <c r="G87" s="39"/>
      <c r="H87" s="39"/>
      <c r="I87" s="39"/>
    </row>
    <row r="88" spans="2:9">
      <c r="B88" s="39"/>
      <c r="C88" s="39"/>
      <c r="D88" s="39"/>
      <c r="E88" s="39" t="s">
        <v>754</v>
      </c>
      <c r="F88" s="39"/>
      <c r="G88" s="39"/>
      <c r="H88" s="39"/>
      <c r="I88" s="39"/>
    </row>
    <row r="89" spans="2:9">
      <c r="B89" s="39"/>
      <c r="C89" s="39"/>
      <c r="D89" s="39"/>
      <c r="E89" s="39">
        <v>3675</v>
      </c>
      <c r="F89" s="39"/>
      <c r="G89" s="39"/>
      <c r="H89" s="39"/>
      <c r="I89" s="39"/>
    </row>
    <row r="90" spans="2:9">
      <c r="B90" s="39"/>
      <c r="C90" s="39"/>
      <c r="D90" s="39"/>
      <c r="E90" s="39" t="s">
        <v>755</v>
      </c>
      <c r="F90" s="39"/>
      <c r="G90" s="39"/>
      <c r="H90" s="39"/>
      <c r="I90" s="39"/>
    </row>
    <row r="91" spans="2:9">
      <c r="B91" s="39"/>
      <c r="C91" s="39"/>
      <c r="D91" s="39"/>
      <c r="E91" s="39" t="s">
        <v>756</v>
      </c>
      <c r="F91" s="39"/>
      <c r="G91" s="39"/>
      <c r="H91" s="39"/>
      <c r="I91" s="39"/>
    </row>
    <row r="92" spans="2:9">
      <c r="B92" s="39"/>
      <c r="C92" s="39"/>
      <c r="D92" s="39"/>
      <c r="E92" s="39" t="s">
        <v>757</v>
      </c>
      <c r="F92" s="39"/>
      <c r="G92" s="39"/>
      <c r="H92" s="39"/>
      <c r="I92" s="39"/>
    </row>
    <row r="93" spans="2:9">
      <c r="B93" s="39"/>
      <c r="C93" s="39"/>
      <c r="D93" s="42"/>
      <c r="E93" s="39" t="s">
        <v>758</v>
      </c>
      <c r="F93" s="39"/>
      <c r="G93" s="39"/>
      <c r="H93" s="39"/>
      <c r="I93" s="39"/>
    </row>
    <row r="94" spans="2:9">
      <c r="B94" s="39"/>
      <c r="C94" s="39"/>
      <c r="D94" s="39"/>
      <c r="E94" s="39"/>
      <c r="F94" s="39"/>
      <c r="G94" s="39"/>
      <c r="H94" s="39"/>
      <c r="I94" s="39"/>
    </row>
    <row r="95" spans="2:9">
      <c r="B95" s="39"/>
      <c r="C95" s="39"/>
      <c r="D95" s="39"/>
      <c r="E95" s="41" t="s">
        <v>760</v>
      </c>
      <c r="F95" s="39"/>
      <c r="G95" s="39"/>
      <c r="H95" s="39"/>
      <c r="I95" s="39"/>
    </row>
    <row r="96" spans="2:9">
      <c r="B96" s="39"/>
      <c r="C96" s="39"/>
      <c r="D96" s="39"/>
      <c r="E96" s="39" t="s">
        <v>761</v>
      </c>
      <c r="F96" s="39"/>
      <c r="G96" s="39"/>
      <c r="H96" s="39"/>
      <c r="I96" s="39"/>
    </row>
    <row r="97" spans="2:9">
      <c r="B97" s="39"/>
      <c r="C97" s="39"/>
      <c r="D97" s="39"/>
      <c r="E97" s="39" t="s">
        <v>762</v>
      </c>
      <c r="F97" s="39"/>
      <c r="G97" s="39"/>
      <c r="H97" s="39"/>
      <c r="I97" s="39"/>
    </row>
    <row r="98" spans="2:9">
      <c r="B98" s="39"/>
      <c r="C98" s="39"/>
      <c r="D98" s="39"/>
      <c r="E98" s="39" t="s">
        <v>759</v>
      </c>
      <c r="F98" s="39"/>
      <c r="G98" s="39"/>
      <c r="H98" s="39"/>
      <c r="I98" s="39"/>
    </row>
    <row r="99" spans="2:9">
      <c r="B99" s="39"/>
      <c r="C99" s="39"/>
      <c r="D99" s="39"/>
      <c r="E99" s="39"/>
      <c r="F99" s="39"/>
      <c r="G99" s="39"/>
      <c r="H99" s="39"/>
      <c r="I99" s="39"/>
    </row>
    <row r="100" spans="2:9">
      <c r="B100" s="39"/>
      <c r="C100" s="39"/>
      <c r="D100" s="39"/>
      <c r="E100" s="41" t="s">
        <v>760</v>
      </c>
      <c r="F100" s="39"/>
      <c r="G100" s="39"/>
      <c r="H100" s="39"/>
      <c r="I100" s="39"/>
    </row>
    <row r="101" spans="2:9">
      <c r="B101" s="39"/>
      <c r="C101" s="39"/>
      <c r="D101" s="39"/>
      <c r="E101" s="39" t="s">
        <v>761</v>
      </c>
      <c r="F101" s="39"/>
      <c r="G101" s="39"/>
      <c r="H101" s="39"/>
      <c r="I101" s="39"/>
    </row>
    <row r="102" spans="2:9">
      <c r="B102" s="39"/>
      <c r="C102" s="39"/>
      <c r="D102" s="39"/>
      <c r="E102" s="39" t="s">
        <v>762</v>
      </c>
      <c r="F102" s="39"/>
      <c r="G102" s="39"/>
      <c r="H102" s="39"/>
      <c r="I102" s="39"/>
    </row>
    <row r="103" spans="2:9">
      <c r="B103" s="39"/>
      <c r="C103" s="39"/>
      <c r="D103" s="39"/>
      <c r="E103" s="39"/>
      <c r="F103" s="39"/>
      <c r="G103" s="39"/>
      <c r="H103" s="39"/>
      <c r="I103" s="39"/>
    </row>
    <row r="104" spans="2:9">
      <c r="B104" s="39"/>
      <c r="C104" s="39"/>
      <c r="D104" s="39" t="s">
        <v>742</v>
      </c>
      <c r="E104" s="39"/>
      <c r="F104" s="39"/>
      <c r="G104" s="39"/>
      <c r="H104" s="39"/>
      <c r="I104" s="39"/>
    </row>
    <row r="105" spans="2:9">
      <c r="B105" s="39"/>
      <c r="C105" s="39"/>
      <c r="D105" s="39"/>
      <c r="E105" s="44" t="s">
        <v>763</v>
      </c>
      <c r="F105" s="39"/>
      <c r="G105" s="39"/>
      <c r="H105" s="39"/>
      <c r="I105" s="39"/>
    </row>
    <row r="106" spans="2:9">
      <c r="B106" s="39"/>
      <c r="C106" s="39"/>
      <c r="D106" s="39"/>
      <c r="E106" s="44" t="s">
        <v>764</v>
      </c>
      <c r="F106" s="39"/>
      <c r="G106" s="39"/>
      <c r="H106" s="39"/>
      <c r="I106" s="39"/>
    </row>
    <row r="107" spans="2:9">
      <c r="B107" s="39"/>
      <c r="C107" s="39"/>
      <c r="D107" s="39"/>
      <c r="E107" s="39"/>
      <c r="F107" s="39"/>
      <c r="G107" s="39"/>
      <c r="H107" s="39"/>
      <c r="I107" s="39"/>
    </row>
    <row r="108" spans="2:9">
      <c r="B108" s="39"/>
      <c r="C108" s="39"/>
      <c r="D108" s="39" t="s">
        <v>744</v>
      </c>
      <c r="E108" s="39"/>
      <c r="F108" s="39"/>
      <c r="G108" s="39"/>
      <c r="H108" s="39"/>
      <c r="I108" s="39"/>
    </row>
    <row r="109" spans="2:9">
      <c r="B109" s="39"/>
      <c r="C109" s="39"/>
      <c r="D109" s="39"/>
      <c r="E109" s="39" t="s">
        <v>745</v>
      </c>
      <c r="F109" s="39"/>
      <c r="G109" s="39"/>
      <c r="H109" s="39"/>
      <c r="I109" s="39"/>
    </row>
    <row r="110" spans="2:9">
      <c r="B110" s="39"/>
      <c r="C110" s="39"/>
      <c r="D110" s="39"/>
      <c r="E110" s="39" t="s">
        <v>746</v>
      </c>
      <c r="F110" s="39"/>
      <c r="G110" s="39"/>
      <c r="H110" s="39"/>
      <c r="I110" s="39"/>
    </row>
    <row r="111" spans="2:9">
      <c r="B111" s="39"/>
      <c r="C111" s="39"/>
      <c r="D111" s="39"/>
      <c r="E111" s="45">
        <v>572</v>
      </c>
      <c r="F111" s="39"/>
      <c r="G111" s="39"/>
      <c r="H111" s="39"/>
      <c r="I111" s="39"/>
    </row>
    <row r="112" spans="2:9">
      <c r="B112" s="39"/>
      <c r="C112" s="39"/>
      <c r="D112" s="39"/>
      <c r="E112" s="43" t="s">
        <v>769</v>
      </c>
      <c r="F112" s="39"/>
      <c r="G112" s="39"/>
      <c r="H112" s="39"/>
      <c r="I112" s="39"/>
    </row>
    <row r="113" spans="2:15">
      <c r="B113" s="39"/>
      <c r="C113" s="39"/>
      <c r="D113" s="39"/>
      <c r="E113" s="39"/>
      <c r="F113" s="39"/>
      <c r="G113" s="39"/>
      <c r="H113" s="39"/>
      <c r="I113" s="39"/>
    </row>
    <row r="114" spans="2:15">
      <c r="B114" s="39"/>
      <c r="C114" s="39"/>
      <c r="D114" s="49" t="s">
        <v>770</v>
      </c>
      <c r="E114" s="39"/>
      <c r="F114" s="39"/>
      <c r="G114" s="39"/>
      <c r="H114" s="39"/>
      <c r="I114" s="39"/>
    </row>
    <row r="115" spans="2:15">
      <c r="B115" s="39"/>
      <c r="C115" s="39"/>
      <c r="D115" s="39"/>
      <c r="E115" s="39" t="s">
        <v>771</v>
      </c>
      <c r="F115" s="39"/>
      <c r="G115" s="39"/>
      <c r="H115" s="39"/>
      <c r="I115" s="39"/>
    </row>
    <row r="116" spans="2:15">
      <c r="B116" s="39"/>
      <c r="C116" s="39"/>
      <c r="D116" s="39"/>
      <c r="E116" s="39" t="s">
        <v>772</v>
      </c>
      <c r="F116" s="39"/>
      <c r="G116" s="39"/>
      <c r="H116" s="39"/>
      <c r="I116" s="39"/>
    </row>
    <row r="117" spans="2:15">
      <c r="B117" s="39"/>
      <c r="C117" s="39"/>
      <c r="D117" s="39"/>
      <c r="E117" s="39" t="s">
        <v>773</v>
      </c>
      <c r="F117" s="39"/>
      <c r="G117" s="39"/>
      <c r="H117" s="39"/>
      <c r="I117" s="39"/>
    </row>
    <row r="118" spans="2:15">
      <c r="B118" s="39"/>
      <c r="C118" s="39"/>
      <c r="D118" s="39"/>
      <c r="E118" s="39" t="s">
        <v>774</v>
      </c>
      <c r="F118" s="39"/>
      <c r="G118" s="39"/>
      <c r="H118" s="39"/>
      <c r="I118" s="39"/>
    </row>
    <row r="119" spans="2:15">
      <c r="B119" s="39"/>
      <c r="C119" s="39"/>
      <c r="D119" s="39"/>
      <c r="E119" s="45">
        <v>5158</v>
      </c>
      <c r="F119" s="43" t="s">
        <v>778</v>
      </c>
      <c r="G119" s="39"/>
      <c r="H119" s="39"/>
      <c r="I119" s="39"/>
    </row>
    <row r="120" spans="2:15">
      <c r="B120" s="39"/>
      <c r="C120" s="39"/>
      <c r="D120" s="39"/>
      <c r="E120" s="39" t="s">
        <v>775</v>
      </c>
      <c r="F120" s="39"/>
      <c r="G120" s="39"/>
      <c r="H120" s="39"/>
      <c r="I120" s="39"/>
    </row>
    <row r="121" spans="2:15">
      <c r="B121" s="39"/>
      <c r="C121" s="39"/>
      <c r="D121" s="39"/>
      <c r="E121" s="39" t="s">
        <v>776</v>
      </c>
      <c r="F121" s="39"/>
      <c r="G121" s="39"/>
      <c r="H121" s="39"/>
      <c r="I121" s="39"/>
    </row>
    <row r="122" spans="2:15">
      <c r="B122" s="39"/>
      <c r="C122" s="39"/>
      <c r="D122" s="39"/>
      <c r="E122" s="39" t="s">
        <v>777</v>
      </c>
      <c r="F122" s="39"/>
      <c r="G122" s="39"/>
      <c r="H122" s="39"/>
      <c r="I122" s="39"/>
    </row>
    <row r="123" spans="2:15">
      <c r="B123" s="39"/>
      <c r="C123" s="39"/>
      <c r="D123" s="39"/>
      <c r="E123" s="39"/>
      <c r="F123" s="39"/>
      <c r="G123" s="39"/>
      <c r="H123" s="39"/>
      <c r="I123" s="39"/>
    </row>
    <row r="124" spans="2:15">
      <c r="B124" s="39"/>
      <c r="C124" s="39"/>
      <c r="D124" s="39"/>
      <c r="E124" s="39"/>
      <c r="F124" s="39"/>
      <c r="G124" s="39"/>
      <c r="H124" s="39"/>
      <c r="I124" s="39"/>
    </row>
    <row r="125" spans="2:15">
      <c r="B125" s="39"/>
      <c r="C125" s="39"/>
      <c r="D125" s="39"/>
      <c r="E125" s="39"/>
      <c r="F125" s="39"/>
      <c r="G125" s="39"/>
      <c r="H125" s="39"/>
      <c r="I125" s="39"/>
    </row>
    <row r="126" spans="2:15">
      <c r="B126" s="39"/>
      <c r="C126" s="39"/>
      <c r="D126" s="39"/>
      <c r="E126" s="39"/>
      <c r="F126" s="39"/>
      <c r="G126" s="39"/>
      <c r="H126" s="39"/>
      <c r="I126" s="39"/>
    </row>
    <row r="127" spans="2:15">
      <c r="B127" s="39"/>
      <c r="C127" s="39"/>
      <c r="D127" s="40" t="s">
        <v>815</v>
      </c>
      <c r="E127" s="40"/>
      <c r="F127" s="40"/>
      <c r="G127" s="39"/>
      <c r="H127" s="39"/>
      <c r="I127" s="39"/>
      <c r="O127" s="48"/>
    </row>
    <row r="128" spans="2:15">
      <c r="B128" s="39"/>
      <c r="C128" s="39"/>
      <c r="D128" s="47" t="s">
        <v>583</v>
      </c>
      <c r="E128" s="46"/>
      <c r="F128" s="46"/>
      <c r="G128" s="39"/>
      <c r="H128" s="39"/>
      <c r="I128" s="39"/>
    </row>
    <row r="129" spans="2:20">
      <c r="B129" s="39"/>
      <c r="C129" s="39"/>
      <c r="D129" s="46"/>
      <c r="E129" s="47" t="s">
        <v>807</v>
      </c>
      <c r="F129" s="46"/>
      <c r="G129" s="39"/>
      <c r="H129" s="39"/>
      <c r="I129" s="39"/>
    </row>
    <row r="130" spans="2:20">
      <c r="B130" s="39"/>
      <c r="C130" s="39"/>
      <c r="D130" s="46"/>
      <c r="E130" s="47" t="s">
        <v>808</v>
      </c>
      <c r="F130" s="46"/>
      <c r="G130" s="39"/>
      <c r="H130" s="39"/>
      <c r="I130" s="39"/>
    </row>
    <row r="131" spans="2:20">
      <c r="B131" s="39"/>
      <c r="C131" s="39"/>
      <c r="D131" s="46"/>
      <c r="E131" s="47" t="s">
        <v>809</v>
      </c>
      <c r="F131" s="47"/>
      <c r="G131" s="39"/>
      <c r="H131" s="39"/>
      <c r="I131" s="39"/>
    </row>
    <row r="132" spans="2:20">
      <c r="B132" s="39"/>
      <c r="C132" s="39"/>
      <c r="D132" s="46"/>
      <c r="E132" s="47" t="s">
        <v>810</v>
      </c>
      <c r="F132" s="47"/>
      <c r="G132" s="39"/>
      <c r="H132" s="39"/>
      <c r="I132" s="39"/>
      <c r="T132" s="48"/>
    </row>
    <row r="133" spans="2:20">
      <c r="B133" s="39"/>
      <c r="C133" s="39"/>
      <c r="D133" s="46"/>
      <c r="E133" s="47"/>
      <c r="F133" s="47"/>
      <c r="G133" s="39"/>
      <c r="H133" s="39"/>
      <c r="I133" s="39"/>
    </row>
    <row r="134" spans="2:20">
      <c r="B134" s="39"/>
      <c r="C134" s="39"/>
      <c r="D134" s="47" t="s">
        <v>588</v>
      </c>
      <c r="E134" s="47"/>
      <c r="F134" s="47"/>
      <c r="G134" s="39"/>
      <c r="H134" s="39"/>
      <c r="I134" s="39"/>
    </row>
    <row r="135" spans="2:20">
      <c r="B135" s="39"/>
      <c r="C135" s="39"/>
      <c r="D135" s="46"/>
      <c r="E135" s="47" t="s">
        <v>811</v>
      </c>
      <c r="F135" s="47"/>
      <c r="G135" s="39"/>
      <c r="H135" s="39"/>
      <c r="I135" s="39"/>
    </row>
    <row r="136" spans="2:20">
      <c r="B136" s="39"/>
      <c r="C136" s="39"/>
      <c r="D136" s="46"/>
      <c r="E136" s="47" t="s">
        <v>812</v>
      </c>
      <c r="F136" s="47"/>
      <c r="G136" s="39"/>
      <c r="H136" s="39"/>
      <c r="I136" s="39"/>
    </row>
    <row r="137" spans="2:20">
      <c r="B137" s="39"/>
      <c r="C137" s="39"/>
      <c r="D137" s="46"/>
      <c r="E137" s="47" t="s">
        <v>813</v>
      </c>
      <c r="F137" s="47"/>
      <c r="G137" s="39"/>
      <c r="H137" s="39"/>
      <c r="I137" s="39"/>
    </row>
    <row r="138" spans="2:20">
      <c r="B138" s="39"/>
      <c r="C138" s="39"/>
      <c r="D138" s="46"/>
      <c r="E138" s="47" t="s">
        <v>814</v>
      </c>
      <c r="F138" s="47"/>
      <c r="G138" s="39"/>
      <c r="H138" s="39"/>
      <c r="I138" s="39"/>
    </row>
    <row r="139" spans="2:20">
      <c r="B139" s="39"/>
      <c r="C139" s="39"/>
      <c r="D139" s="46"/>
      <c r="E139" s="47"/>
      <c r="F139" s="47"/>
      <c r="G139" s="39"/>
      <c r="H139" s="39"/>
      <c r="I139" s="39"/>
    </row>
    <row r="140" spans="2:20">
      <c r="B140" s="39"/>
      <c r="C140" s="39"/>
      <c r="D140" s="46"/>
      <c r="E140" s="46"/>
      <c r="F140" s="46"/>
      <c r="G140" s="39"/>
      <c r="H140" s="39"/>
      <c r="I140" s="39"/>
    </row>
    <row r="141" spans="2:20">
      <c r="B141" s="39"/>
      <c r="C141" s="39"/>
      <c r="D141" s="39" t="s">
        <v>560</v>
      </c>
      <c r="E141" s="39"/>
      <c r="F141" s="39"/>
      <c r="G141" s="39"/>
      <c r="H141" s="39"/>
      <c r="I141" s="39"/>
    </row>
    <row r="142" spans="2:20">
      <c r="B142" s="39"/>
      <c r="C142" s="39"/>
      <c r="D142" s="39"/>
      <c r="E142" s="39" t="s">
        <v>779</v>
      </c>
      <c r="F142" s="39"/>
      <c r="G142" s="39"/>
      <c r="H142" s="39"/>
      <c r="I142" s="39"/>
    </row>
    <row r="143" spans="2:20">
      <c r="B143" s="39"/>
      <c r="C143" s="39"/>
      <c r="D143" s="39"/>
      <c r="E143" s="39" t="s">
        <v>780</v>
      </c>
      <c r="F143" s="39"/>
      <c r="G143" s="39"/>
      <c r="H143" s="39"/>
      <c r="I143" s="39"/>
    </row>
    <row r="144" spans="2:20">
      <c r="B144" s="39"/>
      <c r="C144" s="39"/>
      <c r="D144" s="39"/>
      <c r="E144" s="39" t="s">
        <v>781</v>
      </c>
      <c r="F144" s="39"/>
      <c r="G144" s="39"/>
      <c r="H144" s="39"/>
      <c r="I144" s="39"/>
    </row>
    <row r="145" spans="2:18">
      <c r="B145" s="39"/>
      <c r="C145" s="39"/>
      <c r="D145" s="39"/>
      <c r="E145" s="39" t="s">
        <v>782</v>
      </c>
      <c r="F145" s="39"/>
      <c r="G145" s="39"/>
      <c r="H145" s="39"/>
      <c r="I145" s="39"/>
    </row>
    <row r="146" spans="2:18">
      <c r="B146" s="39"/>
      <c r="C146" s="39"/>
      <c r="D146" s="39" t="s">
        <v>583</v>
      </c>
      <c r="E146" s="39"/>
      <c r="F146" s="39"/>
      <c r="G146" s="39"/>
      <c r="H146" s="39"/>
      <c r="I146" s="39"/>
    </row>
    <row r="147" spans="2:18">
      <c r="B147" s="39"/>
      <c r="C147" s="39"/>
      <c r="D147" s="39"/>
      <c r="E147" s="39" t="s">
        <v>783</v>
      </c>
      <c r="F147" s="39"/>
      <c r="G147" s="39"/>
      <c r="H147" s="39"/>
      <c r="I147" s="39"/>
    </row>
    <row r="148" spans="2:18">
      <c r="B148" s="39"/>
      <c r="C148" s="39"/>
      <c r="D148" s="39"/>
      <c r="E148" s="39" t="s">
        <v>784</v>
      </c>
      <c r="F148" s="39"/>
      <c r="G148" s="39"/>
      <c r="H148" s="39"/>
      <c r="I148" s="39"/>
    </row>
    <row r="149" spans="2:18">
      <c r="B149" s="39"/>
      <c r="C149" s="39"/>
      <c r="D149" s="39"/>
      <c r="E149" s="39"/>
      <c r="F149" s="39" t="s">
        <v>785</v>
      </c>
      <c r="G149" s="39" t="s">
        <v>786</v>
      </c>
      <c r="H149" s="39"/>
      <c r="I149" s="39"/>
      <c r="J149" t="s">
        <v>787</v>
      </c>
    </row>
    <row r="150" spans="2:18">
      <c r="B150" s="39"/>
      <c r="C150" s="39"/>
      <c r="D150" s="39"/>
      <c r="E150" s="39"/>
      <c r="F150" s="39" t="s">
        <v>785</v>
      </c>
      <c r="G150" s="39" t="s">
        <v>788</v>
      </c>
      <c r="H150" s="39"/>
      <c r="I150" s="39"/>
      <c r="J150" t="s">
        <v>789</v>
      </c>
    </row>
    <row r="151" spans="2:18">
      <c r="E151" t="s">
        <v>790</v>
      </c>
    </row>
    <row r="153" spans="2:18">
      <c r="E153" t="s">
        <v>791</v>
      </c>
    </row>
    <row r="154" spans="2:18">
      <c r="E154" t="s">
        <v>784</v>
      </c>
    </row>
    <row r="155" spans="2:18">
      <c r="E155" t="s">
        <v>792</v>
      </c>
    </row>
    <row r="156" spans="2:18">
      <c r="F156" t="s">
        <v>793</v>
      </c>
      <c r="R156" t="s">
        <v>794</v>
      </c>
    </row>
    <row r="157" spans="2:18">
      <c r="F157" t="s">
        <v>795</v>
      </c>
      <c r="N157" t="s">
        <v>796</v>
      </c>
    </row>
    <row r="158" spans="2:18">
      <c r="F158" t="s">
        <v>797</v>
      </c>
    </row>
    <row r="159" spans="2:18">
      <c r="F159" t="s">
        <v>798</v>
      </c>
    </row>
    <row r="160" spans="2:18">
      <c r="F160" t="s">
        <v>799</v>
      </c>
    </row>
    <row r="162" spans="5:11">
      <c r="F162" t="s">
        <v>800</v>
      </c>
    </row>
    <row r="163" spans="5:11">
      <c r="F163" t="s">
        <v>801</v>
      </c>
    </row>
    <row r="164" spans="5:11">
      <c r="F164" t="s">
        <v>802</v>
      </c>
    </row>
    <row r="166" spans="5:11">
      <c r="E166" t="s">
        <v>803</v>
      </c>
    </row>
    <row r="167" spans="5:11">
      <c r="F167" t="s">
        <v>804</v>
      </c>
      <c r="G167" t="s">
        <v>805</v>
      </c>
      <c r="K167" t="s">
        <v>806</v>
      </c>
    </row>
    <row r="168" spans="5:11">
      <c r="E168" t="s">
        <v>790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2Portlan</vt:lpstr>
      <vt:lpstr>Data length</vt:lpstr>
      <vt:lpstr>gdb</vt:lpstr>
      <vt:lpstr>git</vt:lpstr>
      <vt:lpstr>BackupNVRam_Investigate</vt:lpstr>
      <vt:lpstr>BackupNVRam_Solution</vt:lpstr>
      <vt:lpstr>No56_MediaMapFile</vt:lpstr>
      <vt:lpstr>No81_SipSDK</vt:lpstr>
      <vt:lpstr>No52_AirPressureSensor</vt:lpstr>
      <vt:lpstr>ARM8Soc_Inves</vt:lpstr>
      <vt:lpstr>RQ-475</vt:lpstr>
      <vt:lpstr>RQ-571_UT</vt:lpstr>
      <vt:lpstr>RQ-686_UT_SMB</vt:lpstr>
      <vt:lpstr>No44_Dipsw_Inves</vt:lpstr>
      <vt:lpstr>Sparrow_No22_No23</vt:lpstr>
      <vt:lpstr>Eagle_No.103</vt:lpstr>
      <vt:lpstr>Sheet1</vt:lpstr>
      <vt:lpstr>HDD_Data_Backup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namml</dc:creator>
  <cp:lastModifiedBy>Le Nam</cp:lastModifiedBy>
  <dcterms:created xsi:type="dcterms:W3CDTF">2017-08-14T03:06:48Z</dcterms:created>
  <dcterms:modified xsi:type="dcterms:W3CDTF">2017-12-11T09:12:09Z</dcterms:modified>
</cp:coreProperties>
</file>